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ete/arduino/serialSDSH1xFreeRTOS/"/>
    </mc:Choice>
  </mc:AlternateContent>
  <bookViews>
    <workbookView xWindow="20520" yWindow="1420" windowWidth="23040" windowHeight="17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L22" i="1"/>
  <c r="K22" i="1"/>
  <c r="J22" i="1"/>
  <c r="E14" i="1"/>
  <c r="F14" i="1"/>
  <c r="D12" i="1"/>
  <c r="H12" i="1"/>
  <c r="H5" i="1"/>
  <c r="H6" i="1"/>
  <c r="D9" i="1"/>
  <c r="H9" i="1"/>
  <c r="D11" i="1"/>
  <c r="H11" i="1"/>
  <c r="H14" i="1"/>
  <c r="L16" i="1"/>
  <c r="K16" i="1"/>
  <c r="J16" i="1"/>
  <c r="D10" i="1"/>
  <c r="H10" i="1"/>
  <c r="I10" i="1"/>
  <c r="H7" i="1"/>
  <c r="I12" i="1"/>
  <c r="I11" i="1"/>
  <c r="I9" i="1"/>
  <c r="I7" i="1"/>
  <c r="I6" i="1"/>
  <c r="I5" i="1"/>
  <c r="M14" i="1"/>
  <c r="L14" i="1"/>
  <c r="E6" i="1"/>
</calcChain>
</file>

<file path=xl/sharedStrings.xml><?xml version="1.0" encoding="utf-8"?>
<sst xmlns="http://schemas.openxmlformats.org/spreadsheetml/2006/main" count="27" uniqueCount="26">
  <si>
    <t>Humidity Logger Battery Calc</t>
  </si>
  <si>
    <t>Arduino Pro Mini</t>
  </si>
  <si>
    <t>SHT11</t>
  </si>
  <si>
    <t>RTC DS3243</t>
  </si>
  <si>
    <t>SD Card</t>
  </si>
  <si>
    <t>On Current (mA)</t>
  </si>
  <si>
    <t>Off Current (mA)</t>
  </si>
  <si>
    <t>On Time (sec)</t>
  </si>
  <si>
    <t>Off Time (sec)</t>
  </si>
  <si>
    <t>ATMEGA323p</t>
  </si>
  <si>
    <t>LED</t>
  </si>
  <si>
    <t>MIC5205</t>
  </si>
  <si>
    <t>vin (V)</t>
  </si>
  <si>
    <t>I mean (mA)</t>
  </si>
  <si>
    <t>hours/day</t>
  </si>
  <si>
    <t>hours</t>
  </si>
  <si>
    <t>days</t>
  </si>
  <si>
    <t>mA.hr</t>
  </si>
  <si>
    <t>% of total</t>
  </si>
  <si>
    <t>SHT11-HTR</t>
  </si>
  <si>
    <t>LSH-20</t>
  </si>
  <si>
    <t>Measurement</t>
  </si>
  <si>
    <t>sleep</t>
  </si>
  <si>
    <t>sample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</si>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</sst>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D22" sqref="D22"/>
    </sheetView>
  </sheetViews>
  <sheetFormatPr baseColWidth="10" defaultRowHeight="16" x14ac:dyDescent="0.2"/>
  <cols>
    <col min="2" max="2" width="17.33203125" customWidth="1"/>
    <col min="3" max="6" width="17" customWidth="1"/>
  </cols>
  <sheetData>
    <row r="1" spans="1:13" x14ac:dyDescent="0.2">
      <c r="A1" t="s">
        <v>0</v>
      </c>
    </row>
    <row r="2" spans="1:13" x14ac:dyDescent="0.2">
      <c r="C2" t="s">
        <v>7</v>
      </c>
      <c r="D2" t="s">
        <v>8</v>
      </c>
      <c r="E2" t="s">
        <v>5</v>
      </c>
      <c r="F2" t="s">
        <v>6</v>
      </c>
      <c r="G2" t="s">
        <v>12</v>
      </c>
      <c r="H2" t="s">
        <v>13</v>
      </c>
      <c r="I2" t="s">
        <v>18</v>
      </c>
      <c r="J2" t="s">
        <v>16</v>
      </c>
      <c r="K2" t="s">
        <v>14</v>
      </c>
      <c r="L2" t="s">
        <v>15</v>
      </c>
      <c r="M2" t="s">
        <v>17</v>
      </c>
    </row>
    <row r="4" spans="1:13" x14ac:dyDescent="0.2">
      <c r="B4" t="s">
        <v>1</v>
      </c>
    </row>
    <row r="5" spans="1:13" x14ac:dyDescent="0.2">
      <c r="B5" s="1" t="s">
        <v>9</v>
      </c>
      <c r="C5">
        <v>0.7</v>
      </c>
      <c r="D5">
        <v>58</v>
      </c>
      <c r="E5" s="4">
        <v>1</v>
      </c>
      <c r="F5" s="4">
        <v>0.01</v>
      </c>
      <c r="G5">
        <v>3.3</v>
      </c>
      <c r="H5" s="4">
        <f t="shared" ref="H5:H12" si="0">(F5*D5+E5*C5)/(C5+D5)</f>
        <v>2.1805792163543437E-2</v>
      </c>
      <c r="I5" s="3">
        <f>100*H5/H$14</f>
        <v>3.3926716599824491</v>
      </c>
    </row>
    <row r="6" spans="1:13" x14ac:dyDescent="0.2">
      <c r="B6" s="1" t="s">
        <v>10</v>
      </c>
      <c r="C6">
        <v>0.7</v>
      </c>
      <c r="D6">
        <v>58</v>
      </c>
      <c r="E6" s="4">
        <f>1.28/0.33</f>
        <v>3.8787878787878789</v>
      </c>
      <c r="F6" s="4">
        <v>0</v>
      </c>
      <c r="H6" s="4">
        <f t="shared" si="0"/>
        <v>4.6254710649940627E-2</v>
      </c>
      <c r="I6" s="3">
        <f>100*H6/H$14</f>
        <v>7.1965762484476201</v>
      </c>
    </row>
    <row r="7" spans="1:13" x14ac:dyDescent="0.2">
      <c r="B7" s="1" t="s">
        <v>11</v>
      </c>
      <c r="D7">
        <v>60</v>
      </c>
      <c r="E7" s="4"/>
      <c r="F7" s="4">
        <v>0.08</v>
      </c>
      <c r="H7" s="4">
        <f t="shared" si="0"/>
        <v>0.08</v>
      </c>
      <c r="I7" s="3">
        <f>100*H7/H$14</f>
        <v>12.446864152560613</v>
      </c>
    </row>
    <row r="8" spans="1:13" x14ac:dyDescent="0.2">
      <c r="E8" s="4"/>
      <c r="F8" s="4"/>
      <c r="H8" s="4"/>
      <c r="I8" s="3"/>
    </row>
    <row r="9" spans="1:13" x14ac:dyDescent="0.2">
      <c r="B9" t="s">
        <v>2</v>
      </c>
      <c r="C9">
        <v>0.7</v>
      </c>
      <c r="D9">
        <f>60-C9</f>
        <v>59.3</v>
      </c>
      <c r="E9" s="4">
        <v>1</v>
      </c>
      <c r="F9" s="4">
        <v>1E-3</v>
      </c>
      <c r="G9">
        <v>3.3</v>
      </c>
      <c r="H9" s="4">
        <f t="shared" si="0"/>
        <v>1.2655E-2</v>
      </c>
      <c r="I9" s="3">
        <f>100*H9/H$14</f>
        <v>1.9689383231331818</v>
      </c>
    </row>
    <row r="10" spans="1:13" x14ac:dyDescent="0.2">
      <c r="B10" t="s">
        <v>19</v>
      </c>
      <c r="C10">
        <v>15</v>
      </c>
      <c r="D10">
        <f>3600-C10</f>
        <v>3585</v>
      </c>
      <c r="E10" s="4">
        <v>10</v>
      </c>
      <c r="F10" s="4">
        <v>0</v>
      </c>
      <c r="G10">
        <v>3.3</v>
      </c>
      <c r="H10" s="4">
        <f t="shared" ref="H10" si="1">(F10*D10+E10*C10)/(C10+D10)</f>
        <v>4.1666666666666664E-2</v>
      </c>
      <c r="I10" s="3">
        <f>100*H10/H$14</f>
        <v>6.4827417461253187</v>
      </c>
    </row>
    <row r="11" spans="1:13" x14ac:dyDescent="0.2">
      <c r="B11" t="s">
        <v>3</v>
      </c>
      <c r="C11">
        <v>0.7</v>
      </c>
      <c r="D11">
        <f>60-C11</f>
        <v>59.3</v>
      </c>
      <c r="E11" s="4">
        <v>0.4</v>
      </c>
      <c r="F11" s="4">
        <v>0.12</v>
      </c>
      <c r="G11">
        <v>3.3</v>
      </c>
      <c r="H11" s="4">
        <f t="shared" si="0"/>
        <v>0.12326666666666666</v>
      </c>
      <c r="I11" s="3">
        <f>100*H11/H$14</f>
        <v>19.178543181737144</v>
      </c>
    </row>
    <row r="12" spans="1:13" x14ac:dyDescent="0.2">
      <c r="B12" t="s">
        <v>4</v>
      </c>
      <c r="C12">
        <v>0.7</v>
      </c>
      <c r="D12">
        <f>60-C12</f>
        <v>59.3</v>
      </c>
      <c r="E12" s="4">
        <v>6</v>
      </c>
      <c r="F12" s="4">
        <v>0.25</v>
      </c>
      <c r="G12">
        <v>3.3</v>
      </c>
      <c r="H12" s="4">
        <f t="shared" si="0"/>
        <v>0.31708333333333333</v>
      </c>
      <c r="I12" s="3">
        <f>100*H12/H$14</f>
        <v>49.333664688013677</v>
      </c>
    </row>
    <row r="13" spans="1:13" x14ac:dyDescent="0.2">
      <c r="H13" s="4"/>
    </row>
    <row r="14" spans="1:13" x14ac:dyDescent="0.2">
      <c r="E14" s="4">
        <f>SUM(E5:E12)</f>
        <v>22.278787878787877</v>
      </c>
      <c r="F14" s="4">
        <f>SUM(F5:F12)</f>
        <v>0.46099999999999997</v>
      </c>
      <c r="H14" s="4">
        <f>SUM(H4:H12)</f>
        <v>0.64273216948015066</v>
      </c>
      <c r="J14">
        <v>365</v>
      </c>
      <c r="K14">
        <v>24</v>
      </c>
      <c r="L14">
        <f>K14*J14</f>
        <v>8760</v>
      </c>
      <c r="M14" s="2">
        <f>L14*H14</f>
        <v>5630.3338046461195</v>
      </c>
    </row>
    <row r="16" spans="1:13" x14ac:dyDescent="0.2">
      <c r="G16" t="s">
        <v>20</v>
      </c>
      <c r="J16" s="5">
        <f>K16/365</f>
        <v>2.6641404436131451</v>
      </c>
      <c r="K16" s="2">
        <f>L16/24</f>
        <v>972.411261918798</v>
      </c>
      <c r="L16" s="2">
        <f>M16/H14</f>
        <v>23337.870286051151</v>
      </c>
      <c r="M16" s="2">
        <v>15000</v>
      </c>
    </row>
    <row r="19" spans="2:13" x14ac:dyDescent="0.2">
      <c r="B19" t="s">
        <v>21</v>
      </c>
      <c r="C19" t="s">
        <v>22</v>
      </c>
      <c r="D19" s="4">
        <v>0.28000000000000003</v>
      </c>
    </row>
    <row r="20" spans="2:13" x14ac:dyDescent="0.2">
      <c r="C20" t="s">
        <v>23</v>
      </c>
      <c r="D20" s="4">
        <v>8.4</v>
      </c>
    </row>
    <row r="21" spans="2:13" x14ac:dyDescent="0.2">
      <c r="C21" t="s">
        <v>25</v>
      </c>
      <c r="D21" s="4">
        <v>21.9</v>
      </c>
    </row>
    <row r="22" spans="2:13" x14ac:dyDescent="0.2">
      <c r="C22" t="s">
        <v>24</v>
      </c>
      <c r="D22" s="4">
        <v>0.45</v>
      </c>
      <c r="F22" s="4">
        <f>D22</f>
        <v>0.45</v>
      </c>
      <c r="G22" t="s">
        <v>20</v>
      </c>
      <c r="J22" s="5">
        <f>K22/365</f>
        <v>3.8051750380517504</v>
      </c>
      <c r="K22" s="2">
        <f>L22/24</f>
        <v>1388.8888888888889</v>
      </c>
      <c r="L22" s="2">
        <f>M22/F22</f>
        <v>33333.333333333336</v>
      </c>
      <c r="M22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2016-12-10T03:59:48Z</dcterms:created>
  <dcterms:modified xsi:type="dcterms:W3CDTF">2016-12-10T08:27:24Z</dcterms:modified>
</cp:coreProperties>
</file>