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ter\Desktop\character_profiler\"/>
    </mc:Choice>
  </mc:AlternateContent>
  <bookViews>
    <workbookView xWindow="0" yWindow="0" windowWidth="19200" windowHeight="11370"/>
  </bookViews>
  <sheets>
    <sheet name="CORPUS_TOTALS" sheetId="2" r:id="rId1"/>
    <sheet name="HYPOTHESES" sheetId="20" r:id="rId2"/>
    <sheet name="PIVOT" sheetId="22" r:id="rId3"/>
    <sheet name="TABLE" sheetId="21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M13" i="21" l="1"/>
  <c r="M19" i="21" s="1"/>
  <c r="M25" i="21" s="1"/>
  <c r="M31" i="21" s="1"/>
  <c r="M37" i="21" s="1"/>
  <c r="M43" i="21" s="1"/>
  <c r="M49" i="21" s="1"/>
  <c r="L13" i="21"/>
  <c r="L19" i="21" s="1"/>
  <c r="L25" i="21" s="1"/>
  <c r="L31" i="21" s="1"/>
  <c r="L37" i="21" s="1"/>
  <c r="L43" i="21" s="1"/>
  <c r="L49" i="21" s="1"/>
  <c r="K13" i="21"/>
  <c r="K19" i="21" s="1"/>
  <c r="K25" i="21" s="1"/>
  <c r="K31" i="21" s="1"/>
  <c r="K37" i="21" s="1"/>
  <c r="K43" i="21" s="1"/>
  <c r="K49" i="21" s="1"/>
  <c r="J13" i="21"/>
  <c r="J19" i="21" s="1"/>
  <c r="J25" i="21" s="1"/>
  <c r="J31" i="21" s="1"/>
  <c r="J37" i="21" s="1"/>
  <c r="J43" i="21" s="1"/>
  <c r="J49" i="21" s="1"/>
  <c r="M12" i="21"/>
  <c r="M18" i="21" s="1"/>
  <c r="M24" i="21" s="1"/>
  <c r="M30" i="21" s="1"/>
  <c r="M36" i="21" s="1"/>
  <c r="M42" i="21" s="1"/>
  <c r="M48" i="21" s="1"/>
  <c r="L12" i="21"/>
  <c r="L18" i="21" s="1"/>
  <c r="L24" i="21" s="1"/>
  <c r="L30" i="21" s="1"/>
  <c r="L36" i="21" s="1"/>
  <c r="L42" i="21" s="1"/>
  <c r="L48" i="21" s="1"/>
  <c r="K12" i="21"/>
  <c r="K18" i="21" s="1"/>
  <c r="K24" i="21" s="1"/>
  <c r="K30" i="21" s="1"/>
  <c r="K36" i="21" s="1"/>
  <c r="K42" i="21" s="1"/>
  <c r="K48" i="21" s="1"/>
  <c r="J12" i="21"/>
  <c r="J18" i="21" s="1"/>
  <c r="J24" i="21" s="1"/>
  <c r="J30" i="21" s="1"/>
  <c r="J36" i="21" s="1"/>
  <c r="J42" i="21" s="1"/>
  <c r="J48" i="21" s="1"/>
  <c r="M11" i="21"/>
  <c r="M17" i="21" s="1"/>
  <c r="M23" i="21" s="1"/>
  <c r="M29" i="21" s="1"/>
  <c r="M35" i="21" s="1"/>
  <c r="M41" i="21" s="1"/>
  <c r="M47" i="21" s="1"/>
  <c r="L11" i="21"/>
  <c r="L17" i="21" s="1"/>
  <c r="L23" i="21" s="1"/>
  <c r="L29" i="21" s="1"/>
  <c r="L35" i="21" s="1"/>
  <c r="L41" i="21" s="1"/>
  <c r="L47" i="21" s="1"/>
  <c r="K11" i="21"/>
  <c r="K17" i="21" s="1"/>
  <c r="K23" i="21" s="1"/>
  <c r="K29" i="21" s="1"/>
  <c r="K35" i="21" s="1"/>
  <c r="K41" i="21" s="1"/>
  <c r="K47" i="21" s="1"/>
  <c r="J11" i="21"/>
  <c r="J17" i="21" s="1"/>
  <c r="J23" i="21" s="1"/>
  <c r="J29" i="21" s="1"/>
  <c r="J35" i="21" s="1"/>
  <c r="J41" i="21" s="1"/>
  <c r="J47" i="21" s="1"/>
  <c r="M10" i="21"/>
  <c r="M16" i="21" s="1"/>
  <c r="M22" i="21" s="1"/>
  <c r="M28" i="21" s="1"/>
  <c r="M34" i="21" s="1"/>
  <c r="M40" i="21" s="1"/>
  <c r="M46" i="21" s="1"/>
  <c r="L10" i="21"/>
  <c r="L16" i="21" s="1"/>
  <c r="L22" i="21" s="1"/>
  <c r="L28" i="21" s="1"/>
  <c r="L34" i="21" s="1"/>
  <c r="L40" i="21" s="1"/>
  <c r="L46" i="21" s="1"/>
  <c r="K10" i="21"/>
  <c r="K16" i="21" s="1"/>
  <c r="K22" i="21" s="1"/>
  <c r="K28" i="21" s="1"/>
  <c r="K34" i="21" s="1"/>
  <c r="K40" i="21" s="1"/>
  <c r="K46" i="21" s="1"/>
  <c r="J10" i="21"/>
  <c r="J16" i="21" s="1"/>
  <c r="J22" i="21" s="1"/>
  <c r="J28" i="21" s="1"/>
  <c r="J34" i="21" s="1"/>
  <c r="J40" i="21" s="1"/>
  <c r="J46" i="21" s="1"/>
  <c r="M9" i="21"/>
  <c r="M15" i="21" s="1"/>
  <c r="M21" i="21" s="1"/>
  <c r="M27" i="21" s="1"/>
  <c r="M33" i="21" s="1"/>
  <c r="M39" i="21" s="1"/>
  <c r="M45" i="21" s="1"/>
  <c r="L9" i="21"/>
  <c r="L15" i="21" s="1"/>
  <c r="L21" i="21" s="1"/>
  <c r="L27" i="21" s="1"/>
  <c r="L33" i="21" s="1"/>
  <c r="L39" i="21" s="1"/>
  <c r="L45" i="21" s="1"/>
  <c r="K9" i="21"/>
  <c r="K15" i="21" s="1"/>
  <c r="K21" i="21" s="1"/>
  <c r="K27" i="21" s="1"/>
  <c r="K33" i="21" s="1"/>
  <c r="K39" i="21" s="1"/>
  <c r="K45" i="21" s="1"/>
  <c r="J9" i="21"/>
  <c r="J15" i="21" s="1"/>
  <c r="J21" i="21" s="1"/>
  <c r="J27" i="21" s="1"/>
  <c r="J33" i="21" s="1"/>
  <c r="J39" i="21" s="1"/>
  <c r="J45" i="21" s="1"/>
  <c r="M8" i="21"/>
  <c r="M14" i="21" s="1"/>
  <c r="M20" i="21" s="1"/>
  <c r="M26" i="21" s="1"/>
  <c r="M32" i="21" s="1"/>
  <c r="M38" i="21" s="1"/>
  <c r="M44" i="21" s="1"/>
  <c r="L8" i="21"/>
  <c r="L14" i="21" s="1"/>
  <c r="L20" i="21" s="1"/>
  <c r="L26" i="21" s="1"/>
  <c r="L32" i="21" s="1"/>
  <c r="L38" i="21" s="1"/>
  <c r="L44" i="21" s="1"/>
  <c r="K8" i="21"/>
  <c r="K14" i="21" s="1"/>
  <c r="K20" i="21" s="1"/>
  <c r="K26" i="21" s="1"/>
  <c r="K32" i="21" s="1"/>
  <c r="K38" i="21" s="1"/>
  <c r="K44" i="21" s="1"/>
  <c r="J8" i="21"/>
  <c r="J14" i="21" s="1"/>
  <c r="J20" i="21" s="1"/>
  <c r="J26" i="21" s="1"/>
  <c r="J32" i="21" s="1"/>
  <c r="J38" i="21" s="1"/>
  <c r="J44" i="21" s="1"/>
  <c r="J206" i="21"/>
  <c r="K206" i="21"/>
  <c r="L206" i="21"/>
  <c r="M206" i="21"/>
  <c r="J207" i="21"/>
  <c r="K207" i="21"/>
  <c r="L207" i="21"/>
  <c r="M207" i="21"/>
  <c r="J208" i="21"/>
  <c r="K208" i="21"/>
  <c r="L208" i="21"/>
  <c r="M208" i="21"/>
  <c r="J209" i="21"/>
  <c r="K209" i="21"/>
  <c r="L209" i="21"/>
  <c r="M209" i="21"/>
  <c r="J210" i="21"/>
  <c r="K210" i="21"/>
  <c r="L210" i="21"/>
  <c r="M210" i="21"/>
  <c r="J211" i="21"/>
  <c r="K211" i="21"/>
  <c r="L211" i="21"/>
  <c r="M211" i="21"/>
  <c r="J212" i="21"/>
  <c r="K212" i="21"/>
  <c r="L212" i="21"/>
  <c r="M212" i="21"/>
  <c r="J213" i="21"/>
  <c r="K213" i="21"/>
  <c r="L213" i="21"/>
  <c r="M213" i="21"/>
  <c r="J214" i="21"/>
  <c r="K214" i="21"/>
  <c r="L214" i="21"/>
  <c r="M214" i="21"/>
  <c r="J215" i="21"/>
  <c r="K215" i="21"/>
  <c r="L215" i="21"/>
  <c r="M215" i="21"/>
  <c r="J216" i="21"/>
  <c r="K216" i="21"/>
  <c r="L216" i="21"/>
  <c r="M216" i="21"/>
  <c r="J217" i="21"/>
  <c r="K217" i="21"/>
  <c r="L217" i="21"/>
  <c r="M217" i="21"/>
  <c r="J218" i="21"/>
  <c r="K218" i="21"/>
  <c r="L218" i="21"/>
  <c r="M218" i="21"/>
  <c r="J219" i="21"/>
  <c r="K219" i="21"/>
  <c r="L219" i="21"/>
  <c r="M219" i="21"/>
  <c r="J220" i="21"/>
  <c r="K220" i="21"/>
  <c r="L220" i="21"/>
  <c r="M220" i="21"/>
  <c r="J221" i="21"/>
  <c r="K221" i="21"/>
  <c r="L221" i="21"/>
  <c r="M221" i="21"/>
  <c r="J222" i="21"/>
  <c r="K222" i="21"/>
  <c r="L222" i="21"/>
  <c r="M222" i="21"/>
  <c r="J223" i="21"/>
  <c r="K223" i="21"/>
  <c r="L223" i="21"/>
  <c r="M223" i="21"/>
  <c r="J224" i="21"/>
  <c r="K224" i="21"/>
  <c r="L224" i="21"/>
  <c r="M224" i="21"/>
  <c r="J225" i="21"/>
  <c r="K225" i="21"/>
  <c r="L225" i="21"/>
  <c r="M225" i="21"/>
  <c r="J226" i="21"/>
  <c r="K226" i="21"/>
  <c r="L226" i="21"/>
  <c r="M226" i="21"/>
  <c r="J227" i="21"/>
  <c r="K227" i="21"/>
  <c r="L227" i="21"/>
  <c r="M227" i="21"/>
  <c r="J228" i="21"/>
  <c r="K228" i="21"/>
  <c r="L228" i="21"/>
  <c r="M228" i="21"/>
  <c r="J229" i="21"/>
  <c r="K229" i="21"/>
  <c r="L229" i="21"/>
  <c r="M229" i="21"/>
  <c r="J230" i="21"/>
  <c r="K230" i="21"/>
  <c r="L230" i="21"/>
  <c r="M230" i="21"/>
  <c r="J231" i="21"/>
  <c r="K231" i="21"/>
  <c r="L231" i="21"/>
  <c r="M231" i="21"/>
  <c r="J232" i="21"/>
  <c r="K232" i="21"/>
  <c r="L232" i="21"/>
  <c r="M232" i="21"/>
  <c r="J233" i="21"/>
  <c r="K233" i="21"/>
  <c r="L233" i="21"/>
  <c r="M233" i="21"/>
  <c r="J234" i="21"/>
  <c r="K234" i="21"/>
  <c r="L234" i="21"/>
  <c r="M234" i="21"/>
  <c r="J235" i="21"/>
  <c r="K235" i="21"/>
  <c r="L235" i="21"/>
  <c r="M235" i="21"/>
  <c r="J236" i="21"/>
  <c r="K236" i="21"/>
  <c r="L236" i="21"/>
  <c r="M236" i="21"/>
  <c r="J237" i="21"/>
  <c r="K237" i="21"/>
  <c r="L237" i="21"/>
  <c r="M237" i="21"/>
  <c r="J238" i="21"/>
  <c r="K238" i="21"/>
  <c r="L238" i="21"/>
  <c r="M238" i="21"/>
  <c r="J239" i="21"/>
  <c r="K239" i="21"/>
  <c r="L239" i="21"/>
  <c r="M239" i="21"/>
  <c r="J240" i="21"/>
  <c r="K240" i="21"/>
  <c r="L240" i="21"/>
  <c r="M240" i="21"/>
  <c r="J241" i="21"/>
  <c r="K241" i="21"/>
  <c r="L241" i="21"/>
  <c r="M241" i="21"/>
  <c r="M205" i="21"/>
  <c r="L205" i="21"/>
  <c r="K205" i="21"/>
  <c r="J205" i="21"/>
  <c r="M204" i="21"/>
  <c r="L204" i="21"/>
  <c r="K204" i="21"/>
  <c r="J204" i="21"/>
  <c r="M203" i="21"/>
  <c r="L203" i="21"/>
  <c r="K203" i="21"/>
  <c r="J203" i="21"/>
  <c r="M202" i="21"/>
  <c r="L202" i="21"/>
  <c r="K202" i="21"/>
  <c r="J202" i="21"/>
  <c r="M201" i="21"/>
  <c r="L201" i="21"/>
  <c r="K201" i="21"/>
  <c r="J201" i="21"/>
  <c r="M200" i="21"/>
  <c r="L200" i="21"/>
  <c r="K200" i="21"/>
  <c r="J200" i="21"/>
  <c r="J158" i="21"/>
  <c r="K158" i="21"/>
  <c r="L158" i="21"/>
  <c r="M158" i="21"/>
  <c r="J159" i="21"/>
  <c r="K159" i="21"/>
  <c r="L159" i="21"/>
  <c r="M159" i="21"/>
  <c r="J160" i="21"/>
  <c r="K160" i="21"/>
  <c r="L160" i="21"/>
  <c r="M160" i="21"/>
  <c r="J161" i="21"/>
  <c r="K161" i="21"/>
  <c r="L161" i="21"/>
  <c r="M161" i="21"/>
  <c r="J162" i="21"/>
  <c r="K162" i="21"/>
  <c r="L162" i="21"/>
  <c r="M162" i="21"/>
  <c r="J163" i="21"/>
  <c r="K163" i="21"/>
  <c r="L163" i="21"/>
  <c r="M163" i="21"/>
  <c r="J164" i="21"/>
  <c r="K164" i="21"/>
  <c r="L164" i="21"/>
  <c r="M164" i="21"/>
  <c r="J165" i="21"/>
  <c r="K165" i="21"/>
  <c r="L165" i="21"/>
  <c r="M165" i="21"/>
  <c r="J166" i="21"/>
  <c r="K166" i="21"/>
  <c r="L166" i="21"/>
  <c r="M166" i="21"/>
  <c r="J167" i="21"/>
  <c r="K167" i="21"/>
  <c r="L167" i="21"/>
  <c r="M167" i="21"/>
  <c r="J168" i="21"/>
  <c r="K168" i="21"/>
  <c r="L168" i="21"/>
  <c r="M168" i="21"/>
  <c r="J169" i="21"/>
  <c r="K169" i="21"/>
  <c r="L169" i="21"/>
  <c r="M169" i="21"/>
  <c r="J170" i="21"/>
  <c r="K170" i="21"/>
  <c r="L170" i="21"/>
  <c r="M170" i="21"/>
  <c r="J171" i="21"/>
  <c r="K171" i="21"/>
  <c r="L171" i="21"/>
  <c r="M171" i="21"/>
  <c r="J172" i="21"/>
  <c r="K172" i="21"/>
  <c r="L172" i="21"/>
  <c r="M172" i="21"/>
  <c r="J173" i="21"/>
  <c r="K173" i="21"/>
  <c r="L173" i="21"/>
  <c r="M173" i="21"/>
  <c r="J174" i="21"/>
  <c r="K174" i="21"/>
  <c r="L174" i="21"/>
  <c r="M174" i="21"/>
  <c r="J175" i="21"/>
  <c r="K175" i="21"/>
  <c r="L175" i="21"/>
  <c r="M175" i="21"/>
  <c r="J176" i="21"/>
  <c r="K176" i="21"/>
  <c r="L176" i="21"/>
  <c r="M176" i="21"/>
  <c r="J177" i="21"/>
  <c r="K177" i="21"/>
  <c r="L177" i="21"/>
  <c r="M177" i="21"/>
  <c r="J178" i="21"/>
  <c r="K178" i="21"/>
  <c r="L178" i="21"/>
  <c r="M178" i="21"/>
  <c r="J179" i="21"/>
  <c r="K179" i="21"/>
  <c r="L179" i="21"/>
  <c r="M179" i="21"/>
  <c r="J180" i="21"/>
  <c r="K180" i="21"/>
  <c r="L180" i="21"/>
  <c r="M180" i="21"/>
  <c r="J181" i="21"/>
  <c r="K181" i="21"/>
  <c r="L181" i="21"/>
  <c r="M181" i="21"/>
  <c r="J182" i="21"/>
  <c r="K182" i="21"/>
  <c r="L182" i="21"/>
  <c r="M182" i="21"/>
  <c r="J183" i="21"/>
  <c r="K183" i="21"/>
  <c r="L183" i="21"/>
  <c r="M183" i="21"/>
  <c r="J184" i="21"/>
  <c r="K184" i="21"/>
  <c r="L184" i="21"/>
  <c r="M184" i="21"/>
  <c r="J185" i="21"/>
  <c r="K185" i="21"/>
  <c r="L185" i="21"/>
  <c r="M185" i="21"/>
  <c r="J186" i="21"/>
  <c r="K186" i="21"/>
  <c r="L186" i="21"/>
  <c r="M186" i="21"/>
  <c r="J187" i="21"/>
  <c r="K187" i="21"/>
  <c r="L187" i="21"/>
  <c r="M187" i="21"/>
  <c r="J188" i="21"/>
  <c r="K188" i="21"/>
  <c r="L188" i="21"/>
  <c r="M188" i="21"/>
  <c r="J189" i="21"/>
  <c r="K189" i="21"/>
  <c r="L189" i="21"/>
  <c r="M189" i="21"/>
  <c r="J190" i="21"/>
  <c r="K190" i="21"/>
  <c r="L190" i="21"/>
  <c r="M190" i="21"/>
  <c r="J191" i="21"/>
  <c r="K191" i="21"/>
  <c r="L191" i="21"/>
  <c r="M191" i="21"/>
  <c r="J192" i="21"/>
  <c r="K192" i="21"/>
  <c r="L192" i="21"/>
  <c r="M192" i="21"/>
  <c r="J193" i="21"/>
  <c r="K193" i="21"/>
  <c r="L193" i="21"/>
  <c r="M193" i="21"/>
  <c r="M157" i="21"/>
  <c r="L157" i="21"/>
  <c r="K157" i="21"/>
  <c r="J157" i="21"/>
  <c r="M156" i="21"/>
  <c r="L156" i="21"/>
  <c r="K156" i="21"/>
  <c r="J156" i="21"/>
  <c r="M155" i="21"/>
  <c r="L155" i="21"/>
  <c r="K155" i="21"/>
  <c r="J155" i="21"/>
  <c r="M154" i="21"/>
  <c r="L154" i="21"/>
  <c r="K154" i="21"/>
  <c r="J154" i="21"/>
  <c r="M153" i="21"/>
  <c r="L153" i="21"/>
  <c r="K153" i="21"/>
  <c r="J153" i="21"/>
  <c r="M152" i="21"/>
  <c r="L152" i="21"/>
  <c r="K152" i="21"/>
  <c r="J152" i="21"/>
  <c r="J111" i="21"/>
  <c r="K111" i="21"/>
  <c r="L111" i="21"/>
  <c r="M111" i="21"/>
  <c r="J112" i="21"/>
  <c r="K112" i="21"/>
  <c r="L112" i="21"/>
  <c r="M112" i="21"/>
  <c r="J113" i="21"/>
  <c r="K113" i="21"/>
  <c r="L113" i="21"/>
  <c r="M113" i="21"/>
  <c r="J114" i="21"/>
  <c r="K114" i="21"/>
  <c r="L114" i="21"/>
  <c r="M114" i="21"/>
  <c r="J115" i="21"/>
  <c r="K115" i="21"/>
  <c r="L115" i="21"/>
  <c r="M115" i="21"/>
  <c r="J116" i="21"/>
  <c r="K116" i="21"/>
  <c r="L116" i="21"/>
  <c r="M116" i="21"/>
  <c r="J117" i="21"/>
  <c r="K117" i="21"/>
  <c r="L117" i="21"/>
  <c r="M117" i="21"/>
  <c r="J118" i="21"/>
  <c r="K118" i="21"/>
  <c r="L118" i="21"/>
  <c r="M118" i="21"/>
  <c r="J119" i="21"/>
  <c r="K119" i="21"/>
  <c r="L119" i="21"/>
  <c r="M119" i="21"/>
  <c r="J120" i="21"/>
  <c r="K120" i="21"/>
  <c r="L120" i="21"/>
  <c r="M120" i="21"/>
  <c r="J121" i="21"/>
  <c r="K121" i="21"/>
  <c r="L121" i="21"/>
  <c r="M121" i="21"/>
  <c r="J122" i="21"/>
  <c r="K122" i="21"/>
  <c r="L122" i="21"/>
  <c r="M122" i="21"/>
  <c r="J123" i="21"/>
  <c r="K123" i="21"/>
  <c r="L123" i="21"/>
  <c r="M123" i="21"/>
  <c r="J124" i="21"/>
  <c r="K124" i="21"/>
  <c r="L124" i="21"/>
  <c r="M124" i="21"/>
  <c r="J125" i="21"/>
  <c r="K125" i="21"/>
  <c r="L125" i="21"/>
  <c r="M125" i="21"/>
  <c r="J126" i="21"/>
  <c r="K126" i="21"/>
  <c r="L126" i="21"/>
  <c r="M126" i="21"/>
  <c r="J127" i="21"/>
  <c r="K127" i="21"/>
  <c r="L127" i="21"/>
  <c r="M127" i="21"/>
  <c r="J128" i="21"/>
  <c r="K128" i="21"/>
  <c r="L128" i="21"/>
  <c r="M128" i="21"/>
  <c r="J129" i="21"/>
  <c r="K129" i="21"/>
  <c r="L129" i="21"/>
  <c r="M129" i="21"/>
  <c r="J130" i="21"/>
  <c r="K130" i="21"/>
  <c r="L130" i="21"/>
  <c r="M130" i="21"/>
  <c r="J131" i="21"/>
  <c r="K131" i="21"/>
  <c r="L131" i="21"/>
  <c r="M131" i="21"/>
  <c r="J132" i="21"/>
  <c r="K132" i="21"/>
  <c r="L132" i="21"/>
  <c r="M132" i="21"/>
  <c r="J133" i="21"/>
  <c r="K133" i="21"/>
  <c r="L133" i="21"/>
  <c r="M133" i="21"/>
  <c r="J134" i="21"/>
  <c r="K134" i="21"/>
  <c r="L134" i="21"/>
  <c r="M134" i="21"/>
  <c r="J135" i="21"/>
  <c r="K135" i="21"/>
  <c r="L135" i="21"/>
  <c r="M135" i="21"/>
  <c r="J136" i="21"/>
  <c r="K136" i="21"/>
  <c r="L136" i="21"/>
  <c r="M136" i="21"/>
  <c r="J137" i="21"/>
  <c r="K137" i="21"/>
  <c r="L137" i="21"/>
  <c r="M137" i="21"/>
  <c r="J138" i="21"/>
  <c r="K138" i="21"/>
  <c r="L138" i="21"/>
  <c r="M138" i="21"/>
  <c r="J139" i="21"/>
  <c r="K139" i="21"/>
  <c r="L139" i="21"/>
  <c r="M139" i="21"/>
  <c r="J140" i="21"/>
  <c r="K140" i="21"/>
  <c r="L140" i="21"/>
  <c r="M140" i="21"/>
  <c r="J141" i="21"/>
  <c r="K141" i="21"/>
  <c r="L141" i="21"/>
  <c r="M141" i="21"/>
  <c r="J142" i="21"/>
  <c r="K142" i="21"/>
  <c r="L142" i="21"/>
  <c r="M142" i="21"/>
  <c r="J143" i="21"/>
  <c r="K143" i="21"/>
  <c r="L143" i="21"/>
  <c r="M143" i="21"/>
  <c r="J144" i="21"/>
  <c r="K144" i="21"/>
  <c r="L144" i="21"/>
  <c r="M144" i="21"/>
  <c r="J145" i="21"/>
  <c r="K145" i="21"/>
  <c r="L145" i="21"/>
  <c r="M145" i="21"/>
  <c r="J110" i="21"/>
  <c r="K110" i="21"/>
  <c r="L110" i="21"/>
  <c r="M110" i="21"/>
  <c r="M109" i="21"/>
  <c r="L109" i="21"/>
  <c r="K109" i="21"/>
  <c r="J109" i="21"/>
  <c r="M108" i="21"/>
  <c r="L108" i="21"/>
  <c r="K108" i="21"/>
  <c r="J108" i="21"/>
  <c r="M107" i="21"/>
  <c r="L107" i="21"/>
  <c r="K107" i="21"/>
  <c r="J107" i="21"/>
  <c r="M106" i="21"/>
  <c r="L106" i="21"/>
  <c r="K106" i="21"/>
  <c r="J106" i="21"/>
  <c r="M105" i="21"/>
  <c r="L105" i="21"/>
  <c r="K105" i="21"/>
  <c r="J105" i="21"/>
  <c r="M104" i="21"/>
  <c r="L104" i="21"/>
  <c r="K104" i="21"/>
  <c r="J104" i="21"/>
  <c r="J62" i="21"/>
  <c r="K62" i="21"/>
  <c r="L62" i="21"/>
  <c r="M62" i="21"/>
  <c r="J63" i="21"/>
  <c r="K63" i="21"/>
  <c r="L63" i="21"/>
  <c r="M63" i="21"/>
  <c r="J64" i="21"/>
  <c r="K64" i="21"/>
  <c r="L64" i="21"/>
  <c r="M64" i="21"/>
  <c r="J65" i="21"/>
  <c r="K65" i="21"/>
  <c r="L65" i="21"/>
  <c r="M65" i="21"/>
  <c r="J66" i="21"/>
  <c r="K66" i="21"/>
  <c r="L66" i="21"/>
  <c r="M66" i="21"/>
  <c r="J67" i="21"/>
  <c r="K67" i="21"/>
  <c r="L67" i="21"/>
  <c r="M67" i="21"/>
  <c r="J68" i="21"/>
  <c r="K68" i="21"/>
  <c r="L68" i="21"/>
  <c r="M68" i="21"/>
  <c r="J69" i="21"/>
  <c r="K69" i="21"/>
  <c r="L69" i="21"/>
  <c r="M69" i="21"/>
  <c r="J70" i="21"/>
  <c r="K70" i="21"/>
  <c r="L70" i="21"/>
  <c r="M70" i="21"/>
  <c r="J71" i="21"/>
  <c r="K71" i="21"/>
  <c r="L71" i="21"/>
  <c r="M71" i="21"/>
  <c r="J72" i="21"/>
  <c r="K72" i="21"/>
  <c r="L72" i="21"/>
  <c r="M72" i="21"/>
  <c r="J73" i="21"/>
  <c r="K73" i="21"/>
  <c r="L73" i="21"/>
  <c r="M73" i="21"/>
  <c r="J74" i="21"/>
  <c r="K74" i="21"/>
  <c r="L74" i="21"/>
  <c r="M74" i="21"/>
  <c r="J75" i="21"/>
  <c r="K75" i="21"/>
  <c r="L75" i="21"/>
  <c r="M75" i="21"/>
  <c r="J76" i="21"/>
  <c r="K76" i="21"/>
  <c r="L76" i="21"/>
  <c r="M76" i="21"/>
  <c r="J77" i="21"/>
  <c r="K77" i="21"/>
  <c r="L77" i="21"/>
  <c r="M77" i="21"/>
  <c r="J78" i="21"/>
  <c r="K78" i="21"/>
  <c r="L78" i="21"/>
  <c r="M78" i="21"/>
  <c r="J79" i="21"/>
  <c r="K79" i="21"/>
  <c r="L79" i="21"/>
  <c r="M79" i="21"/>
  <c r="J80" i="21"/>
  <c r="K80" i="21"/>
  <c r="L80" i="21"/>
  <c r="M80" i="21"/>
  <c r="J81" i="21"/>
  <c r="K81" i="21"/>
  <c r="L81" i="21"/>
  <c r="M81" i="21"/>
  <c r="J82" i="21"/>
  <c r="K82" i="21"/>
  <c r="L82" i="21"/>
  <c r="M82" i="21"/>
  <c r="J83" i="21"/>
  <c r="K83" i="21"/>
  <c r="L83" i="21"/>
  <c r="M83" i="21"/>
  <c r="J84" i="21"/>
  <c r="K84" i="21"/>
  <c r="L84" i="21"/>
  <c r="M84" i="21"/>
  <c r="J85" i="21"/>
  <c r="K85" i="21"/>
  <c r="L85" i="21"/>
  <c r="M85" i="21"/>
  <c r="J86" i="21"/>
  <c r="K86" i="21"/>
  <c r="L86" i="21"/>
  <c r="M86" i="21"/>
  <c r="J87" i="21"/>
  <c r="K87" i="21"/>
  <c r="L87" i="21"/>
  <c r="M87" i="21"/>
  <c r="J88" i="21"/>
  <c r="K88" i="21"/>
  <c r="L88" i="21"/>
  <c r="M88" i="21"/>
  <c r="J89" i="21"/>
  <c r="K89" i="21"/>
  <c r="L89" i="21"/>
  <c r="M89" i="21"/>
  <c r="J90" i="21"/>
  <c r="K90" i="21"/>
  <c r="L90" i="21"/>
  <c r="M90" i="21"/>
  <c r="J91" i="21"/>
  <c r="K91" i="21"/>
  <c r="L91" i="21"/>
  <c r="M91" i="21"/>
  <c r="J92" i="21"/>
  <c r="K92" i="21"/>
  <c r="L92" i="21"/>
  <c r="M92" i="21"/>
  <c r="J93" i="21"/>
  <c r="K93" i="21"/>
  <c r="L93" i="21"/>
  <c r="M93" i="21"/>
  <c r="J94" i="21"/>
  <c r="K94" i="21"/>
  <c r="L94" i="21"/>
  <c r="M94" i="21"/>
  <c r="J95" i="21"/>
  <c r="K95" i="21"/>
  <c r="L95" i="21"/>
  <c r="M95" i="21"/>
  <c r="J96" i="21"/>
  <c r="K96" i="21"/>
  <c r="L96" i="21"/>
  <c r="M96" i="21"/>
  <c r="J97" i="21"/>
  <c r="K97" i="21"/>
  <c r="L97" i="21"/>
  <c r="M97" i="21"/>
  <c r="J57" i="21"/>
  <c r="K57" i="21"/>
  <c r="L57" i="21"/>
  <c r="M57" i="21"/>
  <c r="J58" i="21"/>
  <c r="K58" i="21"/>
  <c r="L58" i="21"/>
  <c r="M58" i="21"/>
  <c r="J59" i="21"/>
  <c r="K59" i="21"/>
  <c r="L59" i="21"/>
  <c r="M59" i="21"/>
  <c r="J60" i="21"/>
  <c r="K60" i="21"/>
  <c r="L60" i="21"/>
  <c r="M60" i="21"/>
  <c r="J61" i="21"/>
  <c r="K61" i="21"/>
  <c r="L61" i="21"/>
  <c r="M61" i="21"/>
  <c r="M56" i="21"/>
  <c r="L56" i="21"/>
  <c r="K56" i="21"/>
  <c r="J56" i="21"/>
  <c r="I188" i="21"/>
  <c r="I164" i="21"/>
  <c r="I140" i="21"/>
  <c r="I116" i="21"/>
  <c r="H140" i="21"/>
  <c r="H116" i="21"/>
  <c r="I92" i="21"/>
  <c r="I68" i="21"/>
  <c r="H92" i="21"/>
  <c r="H68" i="21"/>
  <c r="I44" i="21"/>
  <c r="I32" i="21"/>
  <c r="I20" i="21"/>
  <c r="I8" i="21"/>
  <c r="C1827" i="20"/>
  <c r="A1828" i="20"/>
  <c r="C1805" i="20"/>
  <c r="C1758" i="20"/>
  <c r="C1782" i="20"/>
  <c r="A1781" i="20"/>
  <c r="A1805" i="20"/>
  <c r="B1713" i="20"/>
  <c r="A1713" i="20"/>
  <c r="A1667" i="20"/>
  <c r="C1689" i="20"/>
  <c r="B1644" i="20"/>
  <c r="C1575" i="20"/>
  <c r="A1644" i="20"/>
  <c r="B1575" i="20"/>
  <c r="C1621" i="20"/>
  <c r="A1575" i="20"/>
  <c r="B1551" i="20"/>
  <c r="B1643" i="20"/>
  <c r="C1505" i="20"/>
  <c r="C1528" i="20"/>
  <c r="B1528" i="20"/>
  <c r="C1551" i="20"/>
  <c r="B1482" i="20"/>
  <c r="C1459" i="20"/>
  <c r="A1459" i="20"/>
  <c r="A1436" i="20"/>
  <c r="C1390" i="20"/>
  <c r="C1414" i="20"/>
  <c r="A1413" i="20"/>
  <c r="C1321" i="20"/>
  <c r="A1391" i="20"/>
  <c r="B1344" i="20"/>
  <c r="C1275" i="20"/>
  <c r="A1229" i="20"/>
  <c r="B1160" i="20"/>
  <c r="B1299" i="20"/>
  <c r="A1230" i="20"/>
  <c r="A1299" i="20"/>
  <c r="B1207" i="20"/>
  <c r="C1184" i="20"/>
  <c r="B1275" i="20"/>
  <c r="A1160" i="20"/>
  <c r="A1114" i="20"/>
  <c r="B1229" i="20"/>
  <c r="B1345" i="20"/>
  <c r="A1138" i="20"/>
  <c r="A1161" i="20"/>
  <c r="C1091" i="20"/>
  <c r="B1091" i="20"/>
  <c r="A1069" i="20"/>
  <c r="B1023" i="20"/>
  <c r="A1023" i="20"/>
  <c r="B1000" i="20"/>
  <c r="B1022" i="20"/>
  <c r="B976" i="20"/>
  <c r="C907" i="20"/>
  <c r="A976" i="20"/>
  <c r="B907" i="20"/>
  <c r="A907" i="20"/>
  <c r="A861" i="20"/>
  <c r="A930" i="20"/>
  <c r="B908" i="20"/>
  <c r="C884" i="20"/>
  <c r="C816" i="20"/>
  <c r="A770" i="20"/>
  <c r="A815" i="20"/>
  <c r="C862" i="20"/>
  <c r="C792" i="20"/>
  <c r="C747" i="20"/>
  <c r="B792" i="20"/>
  <c r="C861" i="20"/>
  <c r="C723" i="20"/>
  <c r="A723" i="20"/>
  <c r="A701" i="20"/>
  <c r="B677" i="20"/>
  <c r="B678" i="20"/>
  <c r="C654" i="20"/>
  <c r="B631" i="20"/>
  <c r="C562" i="20"/>
  <c r="A585" i="20"/>
  <c r="B586" i="20"/>
  <c r="C517" i="20"/>
  <c r="C563" i="20"/>
  <c r="B517" i="20"/>
  <c r="B608" i="20"/>
  <c r="B494" i="20"/>
  <c r="B493" i="20"/>
  <c r="A447" i="20"/>
  <c r="C494" i="20"/>
  <c r="C424" i="20"/>
  <c r="C493" i="20"/>
  <c r="B424" i="20"/>
  <c r="B379" i="20"/>
  <c r="C470" i="20"/>
  <c r="C448" i="20"/>
  <c r="C355" i="20"/>
  <c r="A356" i="20"/>
  <c r="A333" i="20"/>
  <c r="B287" i="20"/>
  <c r="C286" i="20"/>
  <c r="C287" i="20"/>
  <c r="B240" i="20"/>
  <c r="B241" i="20"/>
  <c r="C218" i="20"/>
  <c r="B194" i="20"/>
  <c r="B332" i="20"/>
  <c r="C194" i="20"/>
  <c r="C171" i="20"/>
  <c r="A172" i="20"/>
  <c r="A149" i="20"/>
  <c r="B125" i="20"/>
  <c r="B102" i="20"/>
  <c r="I182" i="21"/>
  <c r="I158" i="21"/>
  <c r="I134" i="21"/>
  <c r="I110" i="21"/>
  <c r="H134" i="21"/>
  <c r="H110" i="21"/>
  <c r="I86" i="21"/>
  <c r="I62" i="21"/>
  <c r="H86" i="21"/>
  <c r="H62" i="21"/>
  <c r="H44" i="21"/>
  <c r="H32" i="21"/>
  <c r="H20" i="21"/>
  <c r="H8" i="21"/>
  <c r="C1828" i="20"/>
  <c r="C1804" i="20"/>
  <c r="A1804" i="20"/>
  <c r="C1781" i="20"/>
  <c r="B1781" i="20"/>
  <c r="C1735" i="20"/>
  <c r="A1759" i="20"/>
  <c r="A1712" i="20"/>
  <c r="A1736" i="20"/>
  <c r="A1690" i="20"/>
  <c r="C1667" i="20"/>
  <c r="A1643" i="20"/>
  <c r="B1574" i="20"/>
  <c r="C1620" i="20"/>
  <c r="A1574" i="20"/>
  <c r="B1620" i="20"/>
  <c r="C1644" i="20"/>
  <c r="B1529" i="20"/>
  <c r="B1552" i="20"/>
  <c r="B1621" i="20"/>
  <c r="C1506" i="20"/>
  <c r="B1483" i="20"/>
  <c r="A1505" i="20"/>
  <c r="B1506" i="20"/>
  <c r="I176" i="21"/>
  <c r="I152" i="21"/>
  <c r="I128" i="21"/>
  <c r="I104" i="21"/>
  <c r="H128" i="21"/>
  <c r="H104" i="21"/>
  <c r="I80" i="21"/>
  <c r="I56" i="21"/>
  <c r="H80" i="21"/>
  <c r="H56" i="21"/>
  <c r="I38" i="21"/>
  <c r="I26" i="21"/>
  <c r="I14" i="21"/>
  <c r="I2" i="21"/>
  <c r="B1827" i="20"/>
  <c r="A1827" i="20"/>
  <c r="B1805" i="20"/>
  <c r="C1759" i="20"/>
  <c r="B1759" i="20"/>
  <c r="C1713" i="20"/>
  <c r="C1736" i="20"/>
  <c r="B1736" i="20"/>
  <c r="B1690" i="20"/>
  <c r="C1666" i="20"/>
  <c r="B1666" i="20"/>
  <c r="A1621" i="20"/>
  <c r="B1782" i="20"/>
  <c r="C1598" i="20"/>
  <c r="A1666" i="20"/>
  <c r="B1598" i="20"/>
  <c r="A1598" i="20"/>
  <c r="A1528" i="20"/>
  <c r="A1551" i="20"/>
  <c r="C1574" i="20"/>
  <c r="B1505" i="20"/>
  <c r="A1482" i="20"/>
  <c r="A1620" i="20"/>
  <c r="C1482" i="20"/>
  <c r="B1459" i="20"/>
  <c r="A1437" i="20"/>
  <c r="C1436" i="20"/>
  <c r="C1391" i="20"/>
  <c r="B1391" i="20"/>
  <c r="A1367" i="20"/>
  <c r="B1298" i="20"/>
  <c r="C1344" i="20"/>
  <c r="A1321" i="20"/>
  <c r="B1252" i="20"/>
  <c r="C1183" i="20"/>
  <c r="A1344" i="20"/>
  <c r="A1275" i="20"/>
  <c r="A1206" i="20"/>
  <c r="A1252" i="20"/>
  <c r="A1276" i="20"/>
  <c r="C1160" i="20"/>
  <c r="B1206" i="20"/>
  <c r="B1137" i="20"/>
  <c r="A1322" i="20"/>
  <c r="B1161" i="20"/>
  <c r="B1138" i="20"/>
  <c r="A1137" i="20"/>
  <c r="A1253" i="20"/>
  <c r="B1092" i="20"/>
  <c r="B1069" i="20"/>
  <c r="C1046" i="20"/>
  <c r="B1046" i="20"/>
  <c r="A1046" i="20"/>
  <c r="B1068" i="20"/>
  <c r="C999" i="20"/>
  <c r="A953" i="20"/>
  <c r="B999" i="20"/>
  <c r="C930" i="20"/>
  <c r="C953" i="20"/>
  <c r="B884" i="20"/>
  <c r="C976" i="20"/>
  <c r="A884" i="20"/>
  <c r="C954" i="20"/>
  <c r="C931" i="20"/>
  <c r="B793" i="20"/>
  <c r="B838" i="20"/>
  <c r="C769" i="20"/>
  <c r="A838" i="20"/>
  <c r="B769" i="20"/>
  <c r="C815" i="20"/>
  <c r="A746" i="20"/>
  <c r="A747" i="20"/>
  <c r="B723" i="20"/>
  <c r="B701" i="20"/>
  <c r="C701" i="20"/>
  <c r="A654" i="20"/>
  <c r="A655" i="20"/>
  <c r="B654" i="20"/>
  <c r="A608" i="20"/>
  <c r="A609" i="20"/>
  <c r="I98" i="21"/>
  <c r="I50" i="21"/>
  <c r="H26" i="21"/>
  <c r="B1804" i="20"/>
  <c r="B1712" i="20"/>
  <c r="C1712" i="20"/>
  <c r="B1597" i="20"/>
  <c r="A1506" i="20"/>
  <c r="A1483" i="20"/>
  <c r="B1460" i="20"/>
  <c r="A1414" i="20"/>
  <c r="A1390" i="20"/>
  <c r="B1436" i="20"/>
  <c r="C1298" i="20"/>
  <c r="C1161" i="20"/>
  <c r="C1252" i="20"/>
  <c r="C1229" i="20"/>
  <c r="C1137" i="20"/>
  <c r="B1115" i="20"/>
  <c r="B1414" i="20"/>
  <c r="C1114" i="20"/>
  <c r="A1092" i="20"/>
  <c r="B1045" i="20"/>
  <c r="C1022" i="20"/>
  <c r="C977" i="20"/>
  <c r="B977" i="20"/>
  <c r="B930" i="20"/>
  <c r="B953" i="20"/>
  <c r="A908" i="20"/>
  <c r="A792" i="20"/>
  <c r="B931" i="20"/>
  <c r="C793" i="20"/>
  <c r="A769" i="20"/>
  <c r="B724" i="20"/>
  <c r="C678" i="20"/>
  <c r="A678" i="20"/>
  <c r="A586" i="20"/>
  <c r="A631" i="20"/>
  <c r="C539" i="20"/>
  <c r="A562" i="20"/>
  <c r="A494" i="20"/>
  <c r="A539" i="20"/>
  <c r="C471" i="20"/>
  <c r="C401" i="20"/>
  <c r="A448" i="20"/>
  <c r="A471" i="20"/>
  <c r="A401" i="20"/>
  <c r="B378" i="20"/>
  <c r="A402" i="20"/>
  <c r="B355" i="20"/>
  <c r="A332" i="20"/>
  <c r="A286" i="20"/>
  <c r="B264" i="20"/>
  <c r="C241" i="20"/>
  <c r="A240" i="20"/>
  <c r="A195" i="20"/>
  <c r="B195" i="20"/>
  <c r="A241" i="20"/>
  <c r="B171" i="20"/>
  <c r="A171" i="20"/>
  <c r="A125" i="20"/>
  <c r="C102" i="20"/>
  <c r="A126" i="20"/>
  <c r="A79" i="20"/>
  <c r="B56" i="20"/>
  <c r="A57" i="20"/>
  <c r="C34" i="20"/>
  <c r="C11" i="20"/>
  <c r="B10" i="20"/>
  <c r="C885" i="20"/>
  <c r="B861" i="20"/>
  <c r="B839" i="20"/>
  <c r="B746" i="20"/>
  <c r="A724" i="20"/>
  <c r="B655" i="20"/>
  <c r="C677" i="20"/>
  <c r="C608" i="20"/>
  <c r="B516" i="20"/>
  <c r="C540" i="20"/>
  <c r="B632" i="20"/>
  <c r="A632" i="20"/>
  <c r="A540" i="20"/>
  <c r="C402" i="20"/>
  <c r="C447" i="20"/>
  <c r="B425" i="20"/>
  <c r="A424" i="20"/>
  <c r="C378" i="20"/>
  <c r="B356" i="20"/>
  <c r="C333" i="20"/>
  <c r="A263" i="20"/>
  <c r="B218" i="20"/>
  <c r="B310" i="20"/>
  <c r="C217" i="20"/>
  <c r="C309" i="20"/>
  <c r="B172" i="20"/>
  <c r="C125" i="20"/>
  <c r="A103" i="20"/>
  <c r="B126" i="20"/>
  <c r="A102" i="20"/>
  <c r="B80" i="20"/>
  <c r="B79" i="20"/>
  <c r="B33" i="20"/>
  <c r="B11" i="20"/>
  <c r="A10" i="20"/>
  <c r="H98" i="21"/>
  <c r="H50" i="21"/>
  <c r="B1758" i="20"/>
  <c r="C1597" i="20"/>
  <c r="A1552" i="20"/>
  <c r="C1437" i="20"/>
  <c r="A1345" i="20"/>
  <c r="B1230" i="20"/>
  <c r="B1322" i="20"/>
  <c r="C1206" i="20"/>
  <c r="C1115" i="20"/>
  <c r="A1068" i="20"/>
  <c r="C1045" i="20"/>
  <c r="A931" i="20"/>
  <c r="B862" i="20"/>
  <c r="A862" i="20"/>
  <c r="B816" i="20"/>
  <c r="A816" i="20"/>
  <c r="C746" i="20"/>
  <c r="B700" i="20"/>
  <c r="C586" i="20"/>
  <c r="C609" i="20"/>
  <c r="B563" i="20"/>
  <c r="B540" i="20"/>
  <c r="B471" i="20"/>
  <c r="C425" i="20"/>
  <c r="A378" i="20"/>
  <c r="B447" i="20"/>
  <c r="A355" i="20"/>
  <c r="A310" i="20"/>
  <c r="A264" i="20"/>
  <c r="C263" i="20"/>
  <c r="C240" i="20"/>
  <c r="B263" i="20"/>
  <c r="C149" i="20"/>
  <c r="A148" i="20"/>
  <c r="C103" i="20"/>
  <c r="A80" i="20"/>
  <c r="B57" i="20"/>
  <c r="A33" i="20"/>
  <c r="C700" i="20"/>
  <c r="B402" i="20"/>
  <c r="B333" i="20"/>
  <c r="A309" i="20"/>
  <c r="C264" i="20"/>
  <c r="A218" i="20"/>
  <c r="B148" i="20"/>
  <c r="C126" i="20"/>
  <c r="B103" i="20"/>
  <c r="A56" i="20"/>
  <c r="A34" i="20"/>
  <c r="I170" i="21"/>
  <c r="H122" i="21"/>
  <c r="H74" i="21"/>
  <c r="H14" i="21"/>
  <c r="A1782" i="20"/>
  <c r="B1735" i="20"/>
  <c r="B1689" i="20"/>
  <c r="C1643" i="20"/>
  <c r="A1529" i="20"/>
  <c r="C1529" i="20"/>
  <c r="A1460" i="20"/>
  <c r="C1413" i="20"/>
  <c r="B1368" i="20"/>
  <c r="A1368" i="20"/>
  <c r="C1253" i="20"/>
  <c r="B1367" i="20"/>
  <c r="C1207" i="20"/>
  <c r="A1298" i="20"/>
  <c r="C1230" i="20"/>
  <c r="C1345" i="20"/>
  <c r="B1183" i="20"/>
  <c r="B1321" i="20"/>
  <c r="A1091" i="20"/>
  <c r="A1022" i="20"/>
  <c r="A999" i="20"/>
  <c r="B954" i="20"/>
  <c r="A954" i="20"/>
  <c r="B885" i="20"/>
  <c r="C839" i="20"/>
  <c r="B770" i="20"/>
  <c r="C631" i="20"/>
  <c r="B470" i="20"/>
  <c r="C332" i="20"/>
  <c r="C195" i="20"/>
  <c r="C56" i="20"/>
  <c r="I146" i="21"/>
  <c r="H2" i="21"/>
  <c r="A1735" i="20"/>
  <c r="A1597" i="20"/>
  <c r="C1483" i="20"/>
  <c r="B1390" i="20"/>
  <c r="C1367" i="20"/>
  <c r="C1368" i="20"/>
  <c r="B1184" i="20"/>
  <c r="B1253" i="20"/>
  <c r="B1114" i="20"/>
  <c r="A1045" i="20"/>
  <c r="C908" i="20"/>
  <c r="C838" i="20"/>
  <c r="A839" i="20"/>
  <c r="A700" i="20"/>
  <c r="C632" i="20"/>
  <c r="C585" i="20"/>
  <c r="B539" i="20"/>
  <c r="B448" i="20"/>
  <c r="B401" i="20"/>
  <c r="C379" i="20"/>
  <c r="C310" i="20"/>
  <c r="B286" i="20"/>
  <c r="A194" i="20"/>
  <c r="C148" i="20"/>
  <c r="C79" i="20"/>
  <c r="C33" i="20"/>
  <c r="A11" i="20"/>
  <c r="I122" i="21"/>
  <c r="I74" i="21"/>
  <c r="H38" i="21"/>
  <c r="B1828" i="20"/>
  <c r="A1758" i="20"/>
  <c r="A1689" i="20"/>
  <c r="B1667" i="20"/>
  <c r="C1552" i="20"/>
  <c r="C1690" i="20"/>
  <c r="C1460" i="20"/>
  <c r="B1437" i="20"/>
  <c r="B1413" i="20"/>
  <c r="C1299" i="20"/>
  <c r="C1322" i="20"/>
  <c r="A1207" i="20"/>
  <c r="C1276" i="20"/>
  <c r="B1276" i="20"/>
  <c r="A1183" i="20"/>
  <c r="C1138" i="20"/>
  <c r="A1184" i="20"/>
  <c r="A1115" i="20"/>
  <c r="C1092" i="20"/>
  <c r="C1068" i="20"/>
  <c r="C1069" i="20"/>
  <c r="A1000" i="20"/>
  <c r="C1023" i="20"/>
  <c r="A977" i="20"/>
  <c r="C1000" i="20"/>
  <c r="A885" i="20"/>
  <c r="B815" i="20"/>
  <c r="A793" i="20"/>
  <c r="C770" i="20"/>
  <c r="B747" i="20"/>
  <c r="C724" i="20"/>
  <c r="A677" i="20"/>
  <c r="B609" i="20"/>
  <c r="C655" i="20"/>
  <c r="B562" i="20"/>
  <c r="B585" i="20"/>
  <c r="A516" i="20"/>
  <c r="A563" i="20"/>
  <c r="A517" i="20"/>
  <c r="A425" i="20"/>
  <c r="A470" i="20"/>
  <c r="C516" i="20"/>
  <c r="A379" i="20"/>
  <c r="A493" i="20"/>
  <c r="C356" i="20"/>
  <c r="B309" i="20"/>
  <c r="A287" i="20"/>
  <c r="A217" i="20"/>
  <c r="B217" i="20"/>
  <c r="C172" i="20"/>
  <c r="B149" i="20"/>
  <c r="C80" i="20"/>
  <c r="C57" i="20"/>
  <c r="B34" i="20"/>
  <c r="C10" i="20"/>
  <c r="D1" i="20" l="1"/>
  <c r="B1" i="20"/>
  <c r="BR1511" i="20"/>
  <c r="F1511" i="20"/>
  <c r="BD1511" i="20"/>
  <c r="BK1487" i="20"/>
  <c r="I1487" i="20"/>
  <c r="BD1487" i="20"/>
  <c r="BJ1488" i="20"/>
  <c r="BI1488" i="20"/>
  <c r="BK1488" i="20"/>
  <c r="E1488" i="20"/>
  <c r="BX1556" i="20"/>
  <c r="BJ1626" i="20"/>
  <c r="BV1533" i="20"/>
  <c r="J1533" i="20"/>
  <c r="BA1557" i="20"/>
  <c r="BG1557" i="20"/>
  <c r="BN1510" i="20"/>
  <c r="B1510" i="20"/>
  <c r="BX1510" i="20"/>
  <c r="BC1534" i="20"/>
  <c r="BP1602" i="20"/>
  <c r="D1602" i="20"/>
  <c r="BN1602" i="20"/>
  <c r="BB1579" i="20"/>
  <c r="BA1579" i="20"/>
  <c r="BJ1603" i="20"/>
  <c r="BP1603" i="20"/>
  <c r="D1603" i="20"/>
  <c r="BU1580" i="20"/>
  <c r="I1580" i="20"/>
  <c r="BF1648" i="20"/>
  <c r="BH1648" i="20"/>
  <c r="BV1672" i="20"/>
  <c r="J1672" i="20"/>
  <c r="BF1787" i="20"/>
  <c r="BQ1787" i="20"/>
  <c r="BJ1625" i="20"/>
  <c r="BT1625" i="20"/>
  <c r="H1625" i="20"/>
  <c r="BJ1694" i="20"/>
  <c r="BT1694" i="20"/>
  <c r="BB1511" i="20"/>
  <c r="BX1487" i="20"/>
  <c r="BR1487" i="20"/>
  <c r="BI1487" i="20"/>
  <c r="BX1488" i="20"/>
  <c r="BW1488" i="20"/>
  <c r="J1488" i="20"/>
  <c r="BH1556" i="20"/>
  <c r="BN1556" i="20"/>
  <c r="B1556" i="20"/>
  <c r="BW1626" i="20"/>
  <c r="BF1533" i="20"/>
  <c r="BT1557" i="20"/>
  <c r="H1557" i="20"/>
  <c r="J1557" i="20"/>
  <c r="BH1510" i="20"/>
  <c r="BP1534" i="20"/>
  <c r="D1534" i="20"/>
  <c r="BV1534" i="20"/>
  <c r="J1534" i="20"/>
  <c r="BQ1534" i="20"/>
  <c r="BY1602" i="20"/>
  <c r="BO1579" i="20"/>
  <c r="C1579" i="20"/>
  <c r="BE1580" i="20"/>
  <c r="BK1580" i="20"/>
  <c r="BS1648" i="20"/>
  <c r="G1648" i="20"/>
  <c r="BY1648" i="20"/>
  <c r="BF1672" i="20"/>
  <c r="BS1787" i="20"/>
  <c r="G1787" i="20"/>
  <c r="E1787" i="20"/>
  <c r="BO1511" i="20"/>
  <c r="C1511" i="20"/>
  <c r="BU1511" i="20"/>
  <c r="I1511" i="20"/>
  <c r="BH1511" i="20"/>
  <c r="BU1487" i="20"/>
  <c r="BB1487" i="20"/>
  <c r="BH1488" i="20"/>
  <c r="BS1488" i="20"/>
  <c r="BG1626" i="20"/>
  <c r="BM1626" i="20"/>
  <c r="BS1533" i="20"/>
  <c r="G1533" i="20"/>
  <c r="BD1557" i="20"/>
  <c r="BQ1510" i="20"/>
  <c r="E1510" i="20"/>
  <c r="BF1534" i="20"/>
  <c r="BU1534" i="20"/>
  <c r="E1534" i="20"/>
  <c r="BI1602" i="20"/>
  <c r="BS1602" i="20"/>
  <c r="G1602" i="20"/>
  <c r="BB1602" i="20"/>
  <c r="BM1603" i="20"/>
  <c r="BS1603" i="20"/>
  <c r="BX1580" i="20"/>
  <c r="BC1648" i="20"/>
  <c r="BI1648" i="20"/>
  <c r="BS1672" i="20"/>
  <c r="G1672" i="20"/>
  <c r="BT1672" i="20"/>
  <c r="BC1787" i="20"/>
  <c r="BM1625" i="20"/>
  <c r="A1625" i="20"/>
  <c r="BB1649" i="20"/>
  <c r="BI1649" i="20"/>
  <c r="BG1694" i="20"/>
  <c r="BM1694" i="20"/>
  <c r="A1694" i="20"/>
  <c r="BV1671" i="20"/>
  <c r="J1671" i="20"/>
  <c r="BE1511" i="20"/>
  <c r="BI1556" i="20"/>
  <c r="BC1533" i="20"/>
  <c r="BS1534" i="20"/>
  <c r="BC1602" i="20"/>
  <c r="J1648" i="20"/>
  <c r="BC1672" i="20"/>
  <c r="BO1649" i="20"/>
  <c r="BP1671" i="20"/>
  <c r="BN1511" i="20"/>
  <c r="BA1511" i="20"/>
  <c r="BT1511" i="20"/>
  <c r="BW1487" i="20"/>
  <c r="D1487" i="20"/>
  <c r="BV1488" i="20"/>
  <c r="BU1488" i="20"/>
  <c r="I1488" i="20"/>
  <c r="BG1556" i="20"/>
  <c r="CP1556" i="20"/>
  <c r="I1556" i="20"/>
  <c r="BV1626" i="20"/>
  <c r="J1626" i="20"/>
  <c r="BE1533" i="20"/>
  <c r="BX1533" i="20"/>
  <c r="H1533" i="20"/>
  <c r="BM1557" i="20"/>
  <c r="BS1557" i="20"/>
  <c r="G1557" i="20"/>
  <c r="BS1510" i="20"/>
  <c r="BO1534" i="20"/>
  <c r="C1534" i="20"/>
  <c r="BH1579" i="20"/>
  <c r="BN1579" i="20"/>
  <c r="B1579" i="20"/>
  <c r="BI1579" i="20"/>
  <c r="BV1603" i="20"/>
  <c r="J1603" i="20"/>
  <c r="BD1580" i="20"/>
  <c r="BJ1580" i="20"/>
  <c r="BR1648" i="20"/>
  <c r="F1648" i="20"/>
  <c r="BE1672" i="20"/>
  <c r="BL1672" i="20"/>
  <c r="BQ1557" i="20"/>
  <c r="BA1510" i="20"/>
  <c r="BR1579" i="20"/>
  <c r="G1603" i="20"/>
  <c r="BP1787" i="20"/>
  <c r="J1787" i="20"/>
  <c r="C1649" i="20"/>
  <c r="BF1671" i="20"/>
  <c r="D1671" i="20"/>
  <c r="B1511" i="20"/>
  <c r="D1511" i="20"/>
  <c r="F1487" i="20"/>
  <c r="BP1487" i="20"/>
  <c r="BN1487" i="20"/>
  <c r="BA1487" i="20"/>
  <c r="BT1488" i="20"/>
  <c r="H1488" i="20"/>
  <c r="BD1556" i="20"/>
  <c r="BJ1556" i="20"/>
  <c r="BS1626" i="20"/>
  <c r="G1626" i="20"/>
  <c r="BB1533" i="20"/>
  <c r="BP1557" i="20"/>
  <c r="D1557" i="20"/>
  <c r="B1557" i="20"/>
  <c r="BR1557" i="20"/>
  <c r="H1626" i="20"/>
  <c r="BI1533" i="20"/>
  <c r="E1557" i="20"/>
  <c r="I1534" i="20"/>
  <c r="BL1579" i="20"/>
  <c r="F1579" i="20"/>
  <c r="BV1648" i="20"/>
  <c r="BI1672" i="20"/>
  <c r="D1787" i="20"/>
  <c r="BD1625" i="20"/>
  <c r="BR1649" i="20"/>
  <c r="BA1649" i="20"/>
  <c r="H1694" i="20"/>
  <c r="BQ1511" i="20"/>
  <c r="E1511" i="20"/>
  <c r="BM1487" i="20"/>
  <c r="BD1488" i="20"/>
  <c r="BC1488" i="20"/>
  <c r="B1488" i="20"/>
  <c r="BW1556" i="20"/>
  <c r="BC1626" i="20"/>
  <c r="BI1626" i="20"/>
  <c r="BO1533" i="20"/>
  <c r="C1533" i="20"/>
  <c r="BU1533" i="20"/>
  <c r="I1533" i="20"/>
  <c r="BT1533" i="20"/>
  <c r="BM1510" i="20"/>
  <c r="A1510" i="20"/>
  <c r="C1510" i="20"/>
  <c r="BB1534" i="20"/>
  <c r="BE1534" i="20"/>
  <c r="BE1602" i="20"/>
  <c r="BO1602" i="20"/>
  <c r="C1602" i="20"/>
  <c r="BX1579" i="20"/>
  <c r="BI1603" i="20"/>
  <c r="BC1603" i="20"/>
  <c r="BK1603" i="20"/>
  <c r="BT1580" i="20"/>
  <c r="H1580" i="20"/>
  <c r="BB1580" i="20"/>
  <c r="BE1648" i="20"/>
  <c r="H1648" i="20"/>
  <c r="BO1672" i="20"/>
  <c r="C1672" i="20"/>
  <c r="BU1672" i="20"/>
  <c r="I1672" i="20"/>
  <c r="F1580" i="20"/>
  <c r="BV1787" i="20"/>
  <c r="BL1649" i="20"/>
  <c r="A1487" i="20"/>
  <c r="BF1488" i="20"/>
  <c r="BR1533" i="20"/>
  <c r="D1533" i="20"/>
  <c r="BC1557" i="20"/>
  <c r="BO1510" i="20"/>
  <c r="BL1534" i="20"/>
  <c r="F1534" i="20"/>
  <c r="BU1602" i="20"/>
  <c r="BK1579" i="20"/>
  <c r="BG1580" i="20"/>
  <c r="C1648" i="20"/>
  <c r="BU1648" i="20"/>
  <c r="BT1648" i="20"/>
  <c r="BI1625" i="20"/>
  <c r="BW1625" i="20"/>
  <c r="BC1694" i="20"/>
  <c r="BI1694" i="20"/>
  <c r="BR1671" i="20"/>
  <c r="F1671" i="20"/>
  <c r="H1695" i="20"/>
  <c r="BL1511" i="20"/>
  <c r="BK1556" i="20"/>
  <c r="G1534" i="20"/>
  <c r="BK1511" i="20"/>
  <c r="BE1488" i="20"/>
  <c r="BL1626" i="20"/>
  <c r="F1533" i="20"/>
  <c r="BN1557" i="20"/>
  <c r="BT1510" i="20"/>
  <c r="BI1534" i="20"/>
  <c r="BV1602" i="20"/>
  <c r="BF1603" i="20"/>
  <c r="BQ1580" i="20"/>
  <c r="BB1648" i="20"/>
  <c r="BR1672" i="20"/>
  <c r="BD1672" i="20"/>
  <c r="BL1787" i="20"/>
  <c r="BR1787" i="20"/>
  <c r="F1787" i="20"/>
  <c r="BI1787" i="20"/>
  <c r="BV1625" i="20"/>
  <c r="J1625" i="20"/>
  <c r="BK1649" i="20"/>
  <c r="BU1649" i="20"/>
  <c r="BM1649" i="20"/>
  <c r="BV1694" i="20"/>
  <c r="J1694" i="20"/>
  <c r="BB1671" i="20"/>
  <c r="BL1671" i="20"/>
  <c r="BT1695" i="20"/>
  <c r="BS1695" i="20"/>
  <c r="BU1695" i="20"/>
  <c r="BJ1511" i="20"/>
  <c r="BC1487" i="20"/>
  <c r="BB1488" i="20"/>
  <c r="BA1488" i="20"/>
  <c r="BP1556" i="20"/>
  <c r="D1556" i="20"/>
  <c r="BV1556" i="20"/>
  <c r="J1556" i="20"/>
  <c r="BB1626" i="20"/>
  <c r="BN1533" i="20"/>
  <c r="B1533" i="20"/>
  <c r="BV1557" i="20"/>
  <c r="BF1510" i="20"/>
  <c r="BP1510" i="20"/>
  <c r="BW1557" i="20"/>
  <c r="F1649" i="20"/>
  <c r="BG1487" i="20"/>
  <c r="BT1556" i="20"/>
  <c r="BF1626" i="20"/>
  <c r="BD1510" i="20"/>
  <c r="BR1534" i="20"/>
  <c r="BA1534" i="20"/>
  <c r="I1602" i="20"/>
  <c r="J1602" i="20"/>
  <c r="BA1580" i="20"/>
  <c r="BO1648" i="20"/>
  <c r="I1648" i="20"/>
  <c r="BB1672" i="20"/>
  <c r="BB1787" i="20"/>
  <c r="BA1787" i="20"/>
  <c r="BU1787" i="20"/>
  <c r="BF1625" i="20"/>
  <c r="BP1625" i="20"/>
  <c r="D1625" i="20"/>
  <c r="BK1625" i="20"/>
  <c r="BX1649" i="20"/>
  <c r="I1649" i="20"/>
  <c r="BF1694" i="20"/>
  <c r="BD1694" i="20"/>
  <c r="BL1694" i="20"/>
  <c r="BU1671" i="20"/>
  <c r="I1671" i="20"/>
  <c r="BD1695" i="20"/>
  <c r="BC1695" i="20"/>
  <c r="BW1511" i="20"/>
  <c r="BH1487" i="20"/>
  <c r="BJ1487" i="20"/>
  <c r="H1487" i="20"/>
  <c r="BP1488" i="20"/>
  <c r="D1488" i="20"/>
  <c r="BG1488" i="20"/>
  <c r="BF1556" i="20"/>
  <c r="BQ1556" i="20"/>
  <c r="BO1626" i="20"/>
  <c r="C1626" i="20"/>
  <c r="BU1626" i="20"/>
  <c r="I1626" i="20"/>
  <c r="BX1626" i="20"/>
  <c r="BL1533" i="20"/>
  <c r="BL1557" i="20"/>
  <c r="BW1510" i="20"/>
  <c r="BH1534" i="20"/>
  <c r="BN1534" i="20"/>
  <c r="B1534" i="20"/>
  <c r="BQ1602" i="20"/>
  <c r="E1602" i="20"/>
  <c r="BG1579" i="20"/>
  <c r="BM1579" i="20"/>
  <c r="BU1579" i="20"/>
  <c r="BU1603" i="20"/>
  <c r="I1603" i="20"/>
  <c r="BC1580" i="20"/>
  <c r="BN1580" i="20"/>
  <c r="J1580" i="20"/>
  <c r="BM1556" i="20"/>
  <c r="BJ1602" i="20"/>
  <c r="BH1580" i="20"/>
  <c r="H1672" i="20"/>
  <c r="BC1625" i="20"/>
  <c r="BW1694" i="20"/>
  <c r="BI1671" i="20"/>
  <c r="H1556" i="20"/>
  <c r="BJ1510" i="20"/>
  <c r="H1510" i="20"/>
  <c r="BL1602" i="20"/>
  <c r="B1602" i="20"/>
  <c r="BE1579" i="20"/>
  <c r="BL1603" i="20"/>
  <c r="E1580" i="20"/>
  <c r="BW1580" i="20"/>
  <c r="F1672" i="20"/>
  <c r="BO1787" i="20"/>
  <c r="C1787" i="20"/>
  <c r="BY1625" i="20"/>
  <c r="BH1649" i="20"/>
  <c r="BN1649" i="20"/>
  <c r="B1649" i="20"/>
  <c r="BS1694" i="20"/>
  <c r="G1694" i="20"/>
  <c r="BE1671" i="20"/>
  <c r="BG1511" i="20"/>
  <c r="BM1511" i="20"/>
  <c r="BE1487" i="20"/>
  <c r="BO1488" i="20"/>
  <c r="BS1556" i="20"/>
  <c r="G1556" i="20"/>
  <c r="E1556" i="20"/>
  <c r="BE1626" i="20"/>
  <c r="BP1626" i="20"/>
  <c r="BK1533" i="20"/>
  <c r="BQ1533" i="20"/>
  <c r="E1533" i="20"/>
  <c r="BD1533" i="20"/>
  <c r="BB1557" i="20"/>
  <c r="BI1510" i="20"/>
  <c r="BC1510" i="20"/>
  <c r="BM1534" i="20"/>
  <c r="BA1602" i="20"/>
  <c r="BK1602" i="20"/>
  <c r="BT1579" i="20"/>
  <c r="H1579" i="20"/>
  <c r="A1579" i="20"/>
  <c r="BE1603" i="20"/>
  <c r="BP1580" i="20"/>
  <c r="D1580" i="20"/>
  <c r="B1580" i="20"/>
  <c r="BP1511" i="20"/>
  <c r="C1488" i="20"/>
  <c r="BJ1533" i="20"/>
  <c r="BQ1488" i="20"/>
  <c r="CL1556" i="20"/>
  <c r="D1626" i="20"/>
  <c r="BI1557" i="20"/>
  <c r="C1557" i="20"/>
  <c r="BD1579" i="20"/>
  <c r="BR1603" i="20"/>
  <c r="BR1556" i="20"/>
  <c r="BB1510" i="20"/>
  <c r="BS1579" i="20"/>
  <c r="I1579" i="20"/>
  <c r="BD1603" i="20"/>
  <c r="BF1580" i="20"/>
  <c r="D1648" i="20"/>
  <c r="BM1672" i="20"/>
  <c r="H1787" i="20"/>
  <c r="G1649" i="20"/>
  <c r="BH1694" i="20"/>
  <c r="BJ1671" i="20"/>
  <c r="H1671" i="20"/>
  <c r="BH1740" i="20"/>
  <c r="BR1740" i="20"/>
  <c r="BX1717" i="20"/>
  <c r="BH1741" i="20"/>
  <c r="BG1741" i="20"/>
  <c r="BR1741" i="20"/>
  <c r="H1741" i="20"/>
  <c r="BT1718" i="20"/>
  <c r="H1718" i="20"/>
  <c r="BG1763" i="20"/>
  <c r="BM1809" i="20"/>
  <c r="A1809" i="20"/>
  <c r="BA1764" i="20"/>
  <c r="BH1786" i="20"/>
  <c r="BE1832" i="20"/>
  <c r="BO1832" i="20"/>
  <c r="C1832" i="20"/>
  <c r="BV1833" i="20"/>
  <c r="J1833" i="20"/>
  <c r="J1511" i="20"/>
  <c r="BN1488" i="20"/>
  <c r="BP1533" i="20"/>
  <c r="G1510" i="20"/>
  <c r="BO1603" i="20"/>
  <c r="B1672" i="20"/>
  <c r="BT1649" i="20"/>
  <c r="BB1694" i="20"/>
  <c r="BX1671" i="20"/>
  <c r="BL1695" i="20"/>
  <c r="D1695" i="20"/>
  <c r="BA1740" i="20"/>
  <c r="BS1740" i="20"/>
  <c r="BL1717" i="20"/>
  <c r="BR1717" i="20"/>
  <c r="F1717" i="20"/>
  <c r="D1741" i="20"/>
  <c r="BU1718" i="20"/>
  <c r="BX1718" i="20"/>
  <c r="BA1763" i="20"/>
  <c r="BK1763" i="20"/>
  <c r="BA1809" i="20"/>
  <c r="G1786" i="20"/>
  <c r="BA1810" i="20"/>
  <c r="G1511" i="20"/>
  <c r="BX1511" i="20"/>
  <c r="G1488" i="20"/>
  <c r="BK1626" i="20"/>
  <c r="E1626" i="20"/>
  <c r="BU1510" i="20"/>
  <c r="BJ1534" i="20"/>
  <c r="A1602" i="20"/>
  <c r="BR1602" i="20"/>
  <c r="BK1648" i="20"/>
  <c r="E1648" i="20"/>
  <c r="BK1787" i="20"/>
  <c r="BU1625" i="20"/>
  <c r="BJ1649" i="20"/>
  <c r="C1694" i="20"/>
  <c r="BU1694" i="20"/>
  <c r="BK1671" i="20"/>
  <c r="BX1695" i="20"/>
  <c r="G1695" i="20"/>
  <c r="F1695" i="20"/>
  <c r="BK1740" i="20"/>
  <c r="C1740" i="20"/>
  <c r="BD1717" i="20"/>
  <c r="BJ1717" i="20"/>
  <c r="BQ1741" i="20"/>
  <c r="E1741" i="20"/>
  <c r="BS1487" i="20"/>
  <c r="J1487" i="20"/>
  <c r="BR1626" i="20"/>
  <c r="BA1533" i="20"/>
  <c r="BJ1557" i="20"/>
  <c r="BK1510" i="20"/>
  <c r="BF1602" i="20"/>
  <c r="BB1603" i="20"/>
  <c r="BW1603" i="20"/>
  <c r="BM1580" i="20"/>
  <c r="G1580" i="20"/>
  <c r="F1556" i="20"/>
  <c r="G1579" i="20"/>
  <c r="BG1603" i="20"/>
  <c r="BW1648" i="20"/>
  <c r="BJ1672" i="20"/>
  <c r="D1672" i="20"/>
  <c r="BW1787" i="20"/>
  <c r="BE1787" i="20"/>
  <c r="BH1625" i="20"/>
  <c r="D1649" i="20"/>
  <c r="BV1649" i="20"/>
  <c r="BQ1649" i="20"/>
  <c r="A1671" i="20"/>
  <c r="C1671" i="20"/>
  <c r="BG1695" i="20"/>
  <c r="J1695" i="20"/>
  <c r="BQ1740" i="20"/>
  <c r="G1740" i="20"/>
  <c r="F1740" i="20"/>
  <c r="BH1717" i="20"/>
  <c r="BN1717" i="20"/>
  <c r="B1717" i="20"/>
  <c r="BI1717" i="20"/>
  <c r="BU1741" i="20"/>
  <c r="I1741" i="20"/>
  <c r="BD1718" i="20"/>
  <c r="BJ1718" i="20"/>
  <c r="BT1763" i="20"/>
  <c r="H1763" i="20"/>
  <c r="BR1763" i="20"/>
  <c r="BV1809" i="20"/>
  <c r="BN1764" i="20"/>
  <c r="B1764" i="20"/>
  <c r="BT1764" i="20"/>
  <c r="H1764" i="20"/>
  <c r="BC1764" i="20"/>
  <c r="I1786" i="20"/>
  <c r="D1786" i="20"/>
  <c r="BM1810" i="20"/>
  <c r="G1810" i="20"/>
  <c r="BF1833" i="20"/>
  <c r="BL1833" i="20"/>
  <c r="B1626" i="20"/>
  <c r="BG1534" i="20"/>
  <c r="BL1648" i="20"/>
  <c r="E1672" i="20"/>
  <c r="H1649" i="20"/>
  <c r="BN1671" i="20"/>
  <c r="BE1695" i="20"/>
  <c r="BW1740" i="20"/>
  <c r="J1740" i="20"/>
  <c r="BB1717" i="20"/>
  <c r="BA1717" i="20"/>
  <c r="BI1741" i="20"/>
  <c r="J1741" i="20"/>
  <c r="BE1718" i="20"/>
  <c r="E1763" i="20"/>
  <c r="E1809" i="20"/>
  <c r="BD1786" i="20"/>
  <c r="E1810" i="20"/>
  <c r="BS1810" i="20"/>
  <c r="BP1832" i="20"/>
  <c r="BF1487" i="20"/>
  <c r="BB1556" i="20"/>
  <c r="BH1626" i="20"/>
  <c r="BF1557" i="20"/>
  <c r="I1510" i="20"/>
  <c r="BD1534" i="20"/>
  <c r="BQ1603" i="20"/>
  <c r="B1648" i="20"/>
  <c r="BH1787" i="20"/>
  <c r="B1787" i="20"/>
  <c r="BR1625" i="20"/>
  <c r="BG1649" i="20"/>
  <c r="BR1694" i="20"/>
  <c r="BH1671" i="20"/>
  <c r="BG1671" i="20"/>
  <c r="BQ1695" i="20"/>
  <c r="BN1695" i="20"/>
  <c r="BE1740" i="20"/>
  <c r="BC1740" i="20"/>
  <c r="BW1717" i="20"/>
  <c r="I1717" i="20"/>
  <c r="BA1741" i="20"/>
  <c r="BN1741" i="20"/>
  <c r="G1487" i="20"/>
  <c r="BT1487" i="20"/>
  <c r="F1626" i="20"/>
  <c r="BH1533" i="20"/>
  <c r="BV1510" i="20"/>
  <c r="BK1534" i="20"/>
  <c r="BX1602" i="20"/>
  <c r="BJ1579" i="20"/>
  <c r="F1603" i="20"/>
  <c r="BX1603" i="20"/>
  <c r="BF1511" i="20"/>
  <c r="BV1487" i="20"/>
  <c r="BT1534" i="20"/>
  <c r="BD1602" i="20"/>
  <c r="C1603" i="20"/>
  <c r="BO1580" i="20"/>
  <c r="BG1672" i="20"/>
  <c r="BT1787" i="20"/>
  <c r="BA1625" i="20"/>
  <c r="BS1649" i="20"/>
  <c r="BA1694" i="20"/>
  <c r="D1694" i="20"/>
  <c r="BT1671" i="20"/>
  <c r="BW1671" i="20"/>
  <c r="BH1695" i="20"/>
  <c r="BJ1740" i="20"/>
  <c r="B1740" i="20"/>
  <c r="BU1717" i="20"/>
  <c r="BE1741" i="20"/>
  <c r="B1741" i="20"/>
  <c r="BQ1718" i="20"/>
  <c r="E1718" i="20"/>
  <c r="BW1718" i="20"/>
  <c r="BD1763" i="20"/>
  <c r="BJ1763" i="20"/>
  <c r="BT1809" i="20"/>
  <c r="BD1764" i="20"/>
  <c r="BK1764" i="20"/>
  <c r="BK1786" i="20"/>
  <c r="BN1786" i="20"/>
  <c r="BM1786" i="20"/>
  <c r="BL1832" i="20"/>
  <c r="BV1832" i="20"/>
  <c r="C1487" i="20"/>
  <c r="BD1626" i="20"/>
  <c r="BQ1579" i="20"/>
  <c r="BP1672" i="20"/>
  <c r="BE1694" i="20"/>
  <c r="B1671" i="20"/>
  <c r="BO1740" i="20"/>
  <c r="C1717" i="20"/>
  <c r="BK1741" i="20"/>
  <c r="BH1763" i="20"/>
  <c r="BH1809" i="20"/>
  <c r="B1809" i="20"/>
  <c r="BR1786" i="20"/>
  <c r="BD1810" i="20"/>
  <c r="BI1832" i="20"/>
  <c r="BL1488" i="20"/>
  <c r="BA1556" i="20"/>
  <c r="BW1533" i="20"/>
  <c r="BH1557" i="20"/>
  <c r="F1557" i="20"/>
  <c r="BW1602" i="20"/>
  <c r="E1603" i="20"/>
  <c r="BQ1648" i="20"/>
  <c r="BR1488" i="20"/>
  <c r="F1488" i="20"/>
  <c r="BC1556" i="20"/>
  <c r="BO1557" i="20"/>
  <c r="J1510" i="20"/>
  <c r="D1510" i="20"/>
  <c r="BX1534" i="20"/>
  <c r="BH1602" i="20"/>
  <c r="BW1579" i="20"/>
  <c r="BH1603" i="20"/>
  <c r="BS1580" i="20"/>
  <c r="BV1580" i="20"/>
  <c r="BQ1487" i="20"/>
  <c r="BL1556" i="20"/>
  <c r="BX1557" i="20"/>
  <c r="BL1510" i="20"/>
  <c r="H1534" i="20"/>
  <c r="E1579" i="20"/>
  <c r="BI1580" i="20"/>
  <c r="C1580" i="20"/>
  <c r="BH1672" i="20"/>
  <c r="BS1625" i="20"/>
  <c r="BP1649" i="20"/>
  <c r="J1649" i="20"/>
  <c r="BM1671" i="20"/>
  <c r="BR1695" i="20"/>
  <c r="BX1740" i="20"/>
  <c r="BN1740" i="20"/>
  <c r="BK1717" i="20"/>
  <c r="BX1741" i="20"/>
  <c r="BW1741" i="20"/>
  <c r="BA1718" i="20"/>
  <c r="BG1718" i="20"/>
  <c r="BM1763" i="20"/>
  <c r="A1763" i="20"/>
  <c r="BW1763" i="20"/>
  <c r="BD1809" i="20"/>
  <c r="BO1809" i="20"/>
  <c r="BQ1764" i="20"/>
  <c r="E1764" i="20"/>
  <c r="BE1786" i="20"/>
  <c r="BX1786" i="20"/>
  <c r="BJ1810" i="20"/>
  <c r="BP1810" i="20"/>
  <c r="D1810" i="20"/>
  <c r="BG1810" i="20"/>
  <c r="BU1832" i="20"/>
  <c r="I1832" i="20"/>
  <c r="J1832" i="20"/>
  <c r="BI1833" i="20"/>
  <c r="BC1833" i="20"/>
  <c r="BK1833" i="20"/>
  <c r="CH1556" i="20"/>
  <c r="BT1602" i="20"/>
  <c r="B1603" i="20"/>
  <c r="I1787" i="20"/>
  <c r="BX1694" i="20"/>
  <c r="BC1671" i="20"/>
  <c r="BB1695" i="20"/>
  <c r="BL1740" i="20"/>
  <c r="A1740" i="20"/>
  <c r="BO1717" i="20"/>
  <c r="BL1741" i="20"/>
  <c r="A1556" i="20"/>
  <c r="BM1602" i="20"/>
  <c r="BN1787" i="20"/>
  <c r="F1625" i="20"/>
  <c r="C1625" i="20"/>
  <c r="BD1740" i="20"/>
  <c r="BT1717" i="20"/>
  <c r="BD1741" i="20"/>
  <c r="BB1741" i="20"/>
  <c r="BM1718" i="20"/>
  <c r="BS1718" i="20"/>
  <c r="G1718" i="20"/>
  <c r="BV1718" i="20"/>
  <c r="BP1809" i="20"/>
  <c r="C1809" i="20"/>
  <c r="BG1786" i="20"/>
  <c r="BJ1786" i="20"/>
  <c r="BI1786" i="20"/>
  <c r="BL1786" i="20"/>
  <c r="BV1810" i="20"/>
  <c r="J1810" i="20"/>
  <c r="BH1832" i="20"/>
  <c r="BF1832" i="20"/>
  <c r="BU1833" i="20"/>
  <c r="I1833" i="20"/>
  <c r="F1510" i="20"/>
  <c r="BE1625" i="20"/>
  <c r="BK1695" i="20"/>
  <c r="BB1740" i="20"/>
  <c r="BH1718" i="20"/>
  <c r="G1809" i="20"/>
  <c r="BB1764" i="20"/>
  <c r="BH1764" i="20"/>
  <c r="BO1786" i="20"/>
  <c r="B1786" i="20"/>
  <c r="BN1810" i="20"/>
  <c r="BT1810" i="20"/>
  <c r="BI1511" i="20"/>
  <c r="E1487" i="20"/>
  <c r="BG1533" i="20"/>
  <c r="A1533" i="20"/>
  <c r="BW1534" i="20"/>
  <c r="BG1602" i="20"/>
  <c r="D1579" i="20"/>
  <c r="BM1648" i="20"/>
  <c r="BM1787" i="20"/>
  <c r="E1625" i="20"/>
  <c r="G1625" i="20"/>
  <c r="BK1694" i="20"/>
  <c r="E1694" i="20"/>
  <c r="G1671" i="20"/>
  <c r="BJ1695" i="20"/>
  <c r="E1695" i="20"/>
  <c r="BP1740" i="20"/>
  <c r="E1740" i="20"/>
  <c r="BC1717" i="20"/>
  <c r="BP1741" i="20"/>
  <c r="BO1741" i="20"/>
  <c r="C1741" i="20"/>
  <c r="BE1763" i="20"/>
  <c r="BO1763" i="20"/>
  <c r="C1763" i="20"/>
  <c r="BF1763" i="20"/>
  <c r="BU1809" i="20"/>
  <c r="I1809" i="20"/>
  <c r="BG1809" i="20"/>
  <c r="BB1809" i="20"/>
  <c r="BJ1809" i="20"/>
  <c r="BI1764" i="20"/>
  <c r="BG1764" i="20"/>
  <c r="BO1764" i="20"/>
  <c r="BB1810" i="20"/>
  <c r="BH1810" i="20"/>
  <c r="BM1832" i="20"/>
  <c r="A1832" i="20"/>
  <c r="BW1832" i="20"/>
  <c r="BR1832" i="20"/>
  <c r="BA1833" i="20"/>
  <c r="BK1557" i="20"/>
  <c r="BF1579" i="20"/>
  <c r="BQ1763" i="20"/>
  <c r="BS1809" i="20"/>
  <c r="BR1764" i="20"/>
  <c r="BS1764" i="20"/>
  <c r="H1810" i="20"/>
  <c r="BQ1626" i="20"/>
  <c r="BD1648" i="20"/>
  <c r="I1625" i="20"/>
  <c r="BD1649" i="20"/>
  <c r="BM1717" i="20"/>
  <c r="BS1741" i="20"/>
  <c r="BF1741" i="20"/>
  <c r="BC1718" i="20"/>
  <c r="BN1718" i="20"/>
  <c r="J1718" i="20"/>
  <c r="BI1763" i="20"/>
  <c r="BS1763" i="20"/>
  <c r="G1763" i="20"/>
  <c r="BV1763" i="20"/>
  <c r="BK1809" i="20"/>
  <c r="BR1809" i="20"/>
  <c r="BM1764" i="20"/>
  <c r="BW1764" i="20"/>
  <c r="C1764" i="20"/>
  <c r="BF1810" i="20"/>
  <c r="BL1810" i="20"/>
  <c r="BQ1832" i="20"/>
  <c r="E1832" i="20"/>
  <c r="BE1833" i="20"/>
  <c r="BV1511" i="20"/>
  <c r="BL1487" i="20"/>
  <c r="BE1556" i="20"/>
  <c r="H1602" i="20"/>
  <c r="BK1672" i="20"/>
  <c r="BL1625" i="20"/>
  <c r="BW1649" i="20"/>
  <c r="BQ1671" i="20"/>
  <c r="BV1695" i="20"/>
  <c r="BX1809" i="20"/>
  <c r="F1764" i="20"/>
  <c r="BC1832" i="20"/>
  <c r="BJ1833" i="20"/>
  <c r="BP1833" i="20"/>
  <c r="BC1511" i="20"/>
  <c r="BO1556" i="20"/>
  <c r="BU1556" i="20"/>
  <c r="BA1626" i="20"/>
  <c r="BG1510" i="20"/>
  <c r="BL1580" i="20"/>
  <c r="BR1580" i="20"/>
  <c r="BJ1648" i="20"/>
  <c r="BJ1787" i="20"/>
  <c r="B1625" i="20"/>
  <c r="BX1625" i="20"/>
  <c r="B1694" i="20"/>
  <c r="BO1671" i="20"/>
  <c r="BO1695" i="20"/>
  <c r="BG1740" i="20"/>
  <c r="D1740" i="20"/>
  <c r="BP1717" i="20"/>
  <c r="D1717" i="20"/>
  <c r="BV1717" i="20"/>
  <c r="J1717" i="20"/>
  <c r="BJ1741" i="20"/>
  <c r="BK1718" i="20"/>
  <c r="BS1511" i="20"/>
  <c r="BC1579" i="20"/>
  <c r="BA1672" i="20"/>
  <c r="BE1649" i="20"/>
  <c r="F1694" i="20"/>
  <c r="BW1695" i="20"/>
  <c r="BM1740" i="20"/>
  <c r="H1740" i="20"/>
  <c r="BI1740" i="20"/>
  <c r="H1717" i="20"/>
  <c r="A1717" i="20"/>
  <c r="BC1741" i="20"/>
  <c r="BP1718" i="20"/>
  <c r="D1718" i="20"/>
  <c r="B1718" i="20"/>
  <c r="BR1718" i="20"/>
  <c r="BC1763" i="20"/>
  <c r="BN1763" i="20"/>
  <c r="J1763" i="20"/>
  <c r="BI1809" i="20"/>
  <c r="BA1832" i="20"/>
  <c r="BK1832" i="20"/>
  <c r="BR1833" i="20"/>
  <c r="F1833" i="20"/>
  <c r="BX1833" i="20"/>
  <c r="BN1626" i="20"/>
  <c r="H1603" i="20"/>
  <c r="BN1672" i="20"/>
  <c r="BO1625" i="20"/>
  <c r="E1671" i="20"/>
  <c r="BV1740" i="20"/>
  <c r="BV1741" i="20"/>
  <c r="D1809" i="20"/>
  <c r="BE1764" i="20"/>
  <c r="H1786" i="20"/>
  <c r="BQ1810" i="20"/>
  <c r="C1810" i="20"/>
  <c r="G1832" i="20"/>
  <c r="C1556" i="20"/>
  <c r="BU1557" i="20"/>
  <c r="BE1510" i="20"/>
  <c r="F1602" i="20"/>
  <c r="BV1579" i="20"/>
  <c r="BG1648" i="20"/>
  <c r="A1648" i="20"/>
  <c r="BW1672" i="20"/>
  <c r="BG1787" i="20"/>
  <c r="BQ1625" i="20"/>
  <c r="BF1649" i="20"/>
  <c r="E1649" i="20"/>
  <c r="BQ1694" i="20"/>
  <c r="BP1694" i="20"/>
  <c r="BP1695" i="20"/>
  <c r="C1695" i="20"/>
  <c r="B1695" i="20"/>
  <c r="BF1740" i="20"/>
  <c r="BU1740" i="20"/>
  <c r="BF1717" i="20"/>
  <c r="BQ1717" i="20"/>
  <c r="BM1741" i="20"/>
  <c r="F1741" i="20"/>
  <c r="BL1763" i="20"/>
  <c r="BB1763" i="20"/>
  <c r="BN1809" i="20"/>
  <c r="BF1809" i="20"/>
  <c r="BF1764" i="20"/>
  <c r="BL1764" i="20"/>
  <c r="BS1786" i="20"/>
  <c r="BV1786" i="20"/>
  <c r="BU1786" i="20"/>
  <c r="F1786" i="20"/>
  <c r="A1786" i="20"/>
  <c r="BE1810" i="20"/>
  <c r="BK1810" i="20"/>
  <c r="BT1832" i="20"/>
  <c r="H1832" i="20"/>
  <c r="B1832" i="20"/>
  <c r="BD1833" i="20"/>
  <c r="BG1833" i="20"/>
  <c r="C1833" i="20"/>
  <c r="B1487" i="20"/>
  <c r="BT1603" i="20"/>
  <c r="BB1718" i="20"/>
  <c r="BS1832" i="20"/>
  <c r="BN1648" i="20"/>
  <c r="BO1694" i="20"/>
  <c r="I1694" i="20"/>
  <c r="BA1671" i="20"/>
  <c r="BS1671" i="20"/>
  <c r="BT1740" i="20"/>
  <c r="I1740" i="20"/>
  <c r="BG1717" i="20"/>
  <c r="BT1741" i="20"/>
  <c r="G1741" i="20"/>
  <c r="BP1763" i="20"/>
  <c r="D1763" i="20"/>
  <c r="B1763" i="20"/>
  <c r="F1763" i="20"/>
  <c r="BJ1764" i="20"/>
  <c r="BP1764" i="20"/>
  <c r="D1764" i="20"/>
  <c r="BW1786" i="20"/>
  <c r="J1786" i="20"/>
  <c r="E1786" i="20"/>
  <c r="BI1810" i="20"/>
  <c r="BC1810" i="20"/>
  <c r="BX1832" i="20"/>
  <c r="BN1832" i="20"/>
  <c r="BB1833" i="20"/>
  <c r="BH1833" i="20"/>
  <c r="BW1833" i="20"/>
  <c r="BO1487" i="20"/>
  <c r="BA1648" i="20"/>
  <c r="BQ1672" i="20"/>
  <c r="BG1625" i="20"/>
  <c r="I1718" i="20"/>
  <c r="BQ1809" i="20"/>
  <c r="BS1833" i="20"/>
  <c r="BT1626" i="20"/>
  <c r="BP1579" i="20"/>
  <c r="BS1717" i="20"/>
  <c r="BE1717" i="20"/>
  <c r="BO1718" i="20"/>
  <c r="BF1718" i="20"/>
  <c r="I1763" i="20"/>
  <c r="BW1809" i="20"/>
  <c r="BC1786" i="20"/>
  <c r="BA1786" i="20"/>
  <c r="BR1810" i="20"/>
  <c r="BD1832" i="20"/>
  <c r="BQ1833" i="20"/>
  <c r="F1809" i="20"/>
  <c r="G1764" i="20"/>
  <c r="BQ1786" i="20"/>
  <c r="BW1810" i="20"/>
  <c r="D1832" i="20"/>
  <c r="BE1257" i="20"/>
  <c r="BP1165" i="20"/>
  <c r="D1165" i="20"/>
  <c r="BN1119" i="20"/>
  <c r="BB1119" i="20"/>
  <c r="BT1142" i="20"/>
  <c r="H1142" i="20"/>
  <c r="BW1143" i="20"/>
  <c r="E1143" i="20"/>
  <c r="BK1350" i="20"/>
  <c r="H1350" i="20"/>
  <c r="BX1419" i="20"/>
  <c r="BK1257" i="20"/>
  <c r="BC1165" i="20"/>
  <c r="BR1165" i="20"/>
  <c r="BV1119" i="20"/>
  <c r="D1119" i="20"/>
  <c r="BR1119" i="20"/>
  <c r="BI1142" i="20"/>
  <c r="BS1142" i="20"/>
  <c r="BE1143" i="20"/>
  <c r="BJ1350" i="20"/>
  <c r="BL1350" i="20"/>
  <c r="BP1350" i="20"/>
  <c r="BH1350" i="20"/>
  <c r="BW1419" i="20"/>
  <c r="BE1419" i="20"/>
  <c r="H1166" i="20"/>
  <c r="BI1188" i="20"/>
  <c r="BK1326" i="20"/>
  <c r="BD1326" i="20"/>
  <c r="BO1120" i="20"/>
  <c r="BF1120" i="20"/>
  <c r="BJ1120" i="20"/>
  <c r="BB1189" i="20"/>
  <c r="C1189" i="20"/>
  <c r="BS1189" i="20"/>
  <c r="BO1280" i="20"/>
  <c r="BB1280" i="20"/>
  <c r="BB1212" i="20"/>
  <c r="BX1257" i="20"/>
  <c r="BA1257" i="20"/>
  <c r="BM1165" i="20"/>
  <c r="BJ1165" i="20"/>
  <c r="BQ1119" i="20"/>
  <c r="BH1119" i="20"/>
  <c r="BE1142" i="20"/>
  <c r="BA1695" i="20"/>
  <c r="BC1809" i="20"/>
  <c r="BT1786" i="20"/>
  <c r="BM1533" i="20"/>
  <c r="J1579" i="20"/>
  <c r="BN1694" i="20"/>
  <c r="BD1671" i="20"/>
  <c r="BI1695" i="20"/>
  <c r="G1717" i="20"/>
  <c r="BL1718" i="20"/>
  <c r="F1718" i="20"/>
  <c r="J1764" i="20"/>
  <c r="I1810" i="20"/>
  <c r="BN1833" i="20"/>
  <c r="H1833" i="20"/>
  <c r="H1511" i="20"/>
  <c r="J1809" i="20"/>
  <c r="BX1764" i="20"/>
  <c r="BI1257" i="20"/>
  <c r="BW1257" i="20"/>
  <c r="BO1165" i="20"/>
  <c r="BO1119" i="20"/>
  <c r="C1119" i="20"/>
  <c r="BD1142" i="20"/>
  <c r="BB1143" i="20"/>
  <c r="BQ1143" i="20"/>
  <c r="I1350" i="20"/>
  <c r="BH1419" i="20"/>
  <c r="BN1419" i="20"/>
  <c r="BL1257" i="20"/>
  <c r="BK1165" i="20"/>
  <c r="BA1119" i="20"/>
  <c r="BP1119" i="20"/>
  <c r="BC1142" i="20"/>
  <c r="BL1143" i="20"/>
  <c r="F1143" i="20"/>
  <c r="BW1350" i="20"/>
  <c r="BM1350" i="20"/>
  <c r="D1350" i="20"/>
  <c r="BG1419" i="20"/>
  <c r="BM1419" i="20"/>
  <c r="BF1166" i="20"/>
  <c r="BT1166" i="20"/>
  <c r="B1166" i="20"/>
  <c r="BW1188" i="20"/>
  <c r="BI1258" i="20"/>
  <c r="J1258" i="20"/>
  <c r="G1258" i="20"/>
  <c r="BU1326" i="20"/>
  <c r="I1326" i="20"/>
  <c r="H1326" i="20"/>
  <c r="I1120" i="20"/>
  <c r="BO1189" i="20"/>
  <c r="BW1189" i="20"/>
  <c r="BG1189" i="20"/>
  <c r="BC1189" i="20"/>
  <c r="BI1280" i="20"/>
  <c r="BO1212" i="20"/>
  <c r="C1212" i="20"/>
  <c r="BH1257" i="20"/>
  <c r="G1257" i="20"/>
  <c r="J1257" i="20"/>
  <c r="BX1165" i="20"/>
  <c r="BF1165" i="20"/>
  <c r="BJ1119" i="20"/>
  <c r="BX1119" i="20"/>
  <c r="BJ1142" i="20"/>
  <c r="BH1143" i="20"/>
  <c r="B1143" i="20"/>
  <c r="BS1143" i="20"/>
  <c r="BS1350" i="20"/>
  <c r="G1350" i="20"/>
  <c r="BE1350" i="20"/>
  <c r="BC1419" i="20"/>
  <c r="BT1257" i="20"/>
  <c r="H1257" i="20"/>
  <c r="E1257" i="20"/>
  <c r="BG1165" i="20"/>
  <c r="BM1695" i="20"/>
  <c r="C1786" i="20"/>
  <c r="I1557" i="20"/>
  <c r="BA1603" i="20"/>
  <c r="BN1625" i="20"/>
  <c r="BC1649" i="20"/>
  <c r="BF1695" i="20"/>
  <c r="C1718" i="20"/>
  <c r="BU1763" i="20"/>
  <c r="BL1809" i="20"/>
  <c r="BF1786" i="20"/>
  <c r="BP1786" i="20"/>
  <c r="F1810" i="20"/>
  <c r="BX1810" i="20"/>
  <c r="E1833" i="20"/>
  <c r="BM1488" i="20"/>
  <c r="BE1557" i="20"/>
  <c r="BX1672" i="20"/>
  <c r="BJ1832" i="20"/>
  <c r="D1833" i="20"/>
  <c r="BB1257" i="20"/>
  <c r="BV1257" i="20"/>
  <c r="BI1165" i="20"/>
  <c r="BW1165" i="20"/>
  <c r="E1165" i="20"/>
  <c r="I1119" i="20"/>
  <c r="BM1142" i="20"/>
  <c r="A1142" i="20"/>
  <c r="BW1142" i="20"/>
  <c r="BJ1143" i="20"/>
  <c r="BN1350" i="20"/>
  <c r="B1350" i="20"/>
  <c r="BT1350" i="20"/>
  <c r="F1257" i="20"/>
  <c r="I1257" i="20"/>
  <c r="BL1165" i="20"/>
  <c r="BI1119" i="20"/>
  <c r="BP1142" i="20"/>
  <c r="D1142" i="20"/>
  <c r="BB1142" i="20"/>
  <c r="BR1143" i="20"/>
  <c r="G1143" i="20"/>
  <c r="BG1350" i="20"/>
  <c r="BX1350" i="20"/>
  <c r="BT1419" i="20"/>
  <c r="H1419" i="20"/>
  <c r="BN1166" i="20"/>
  <c r="D1188" i="20"/>
  <c r="H1188" i="20"/>
  <c r="B1188" i="20"/>
  <c r="BV1258" i="20"/>
  <c r="C1258" i="20"/>
  <c r="BE1326" i="20"/>
  <c r="F1326" i="20"/>
  <c r="BX1326" i="20"/>
  <c r="BU1120" i="20"/>
  <c r="F1120" i="20"/>
  <c r="BR1120" i="20"/>
  <c r="BU1280" i="20"/>
  <c r="E1280" i="20"/>
  <c r="J1280" i="20"/>
  <c r="BS1257" i="20"/>
  <c r="A1257" i="20"/>
  <c r="BU1257" i="20"/>
  <c r="BH1165" i="20"/>
  <c r="G1165" i="20"/>
  <c r="I1165" i="20"/>
  <c r="BW1119" i="20"/>
  <c r="BD1119" i="20"/>
  <c r="BL1142" i="20"/>
  <c r="BM1143" i="20"/>
  <c r="I1143" i="20"/>
  <c r="BC1350" i="20"/>
  <c r="BQ1350" i="20"/>
  <c r="BP1419" i="20"/>
  <c r="D1419" i="20"/>
  <c r="BV1419" i="20"/>
  <c r="J1419" i="20"/>
  <c r="BD1257" i="20"/>
  <c r="B1257" i="20"/>
  <c r="BO1257" i="20"/>
  <c r="BT1165" i="20"/>
  <c r="H1165" i="20"/>
  <c r="BA1165" i="20"/>
  <c r="I1764" i="20"/>
  <c r="BM1833" i="20"/>
  <c r="BX1648" i="20"/>
  <c r="BD1787" i="20"/>
  <c r="I1695" i="20"/>
  <c r="E1717" i="20"/>
  <c r="BI1718" i="20"/>
  <c r="BE1809" i="20"/>
  <c r="H1809" i="20"/>
  <c r="BV1764" i="20"/>
  <c r="BU1810" i="20"/>
  <c r="BG1832" i="20"/>
  <c r="F1832" i="20"/>
  <c r="B1833" i="20"/>
  <c r="BT1833" i="20"/>
  <c r="BO1833" i="20"/>
  <c r="BR1510" i="20"/>
  <c r="BN1603" i="20"/>
  <c r="BP1648" i="20"/>
  <c r="BX1787" i="20"/>
  <c r="BB1625" i="20"/>
  <c r="BX1763" i="20"/>
  <c r="BU1764" i="20"/>
  <c r="BB1786" i="20"/>
  <c r="B1810" i="20"/>
  <c r="BO1810" i="20"/>
  <c r="BB1832" i="20"/>
  <c r="G1833" i="20"/>
  <c r="BP1257" i="20"/>
  <c r="D1257" i="20"/>
  <c r="BB1165" i="20"/>
  <c r="BQ1165" i="20"/>
  <c r="BF1119" i="20"/>
  <c r="BU1119" i="20"/>
  <c r="BR1142" i="20"/>
  <c r="BR1257" i="20"/>
  <c r="J1119" i="20"/>
  <c r="BN1143" i="20"/>
  <c r="BO1258" i="20"/>
  <c r="BR1189" i="20"/>
  <c r="BF1257" i="20"/>
  <c r="BS1165" i="20"/>
  <c r="I1142" i="20"/>
  <c r="BN1142" i="20"/>
  <c r="BU1143" i="20"/>
  <c r="BV1350" i="20"/>
  <c r="BF1419" i="20"/>
  <c r="BD1165" i="20"/>
  <c r="B1165" i="20"/>
  <c r="BP1143" i="20"/>
  <c r="BQ1257" i="20"/>
  <c r="BV1142" i="20"/>
  <c r="BK1143" i="20"/>
  <c r="BM1166" i="20"/>
  <c r="BO1188" i="20"/>
  <c r="BN1258" i="20"/>
  <c r="BR1326" i="20"/>
  <c r="F1189" i="20"/>
  <c r="BG1119" i="20"/>
  <c r="BX1143" i="20"/>
  <c r="BF1350" i="20"/>
  <c r="BD1350" i="20"/>
  <c r="BS1419" i="20"/>
  <c r="BG1257" i="20"/>
  <c r="BS1119" i="20"/>
  <c r="G1119" i="20"/>
  <c r="BH1142" i="20"/>
  <c r="F1142" i="20"/>
  <c r="J1142" i="20"/>
  <c r="BG1143" i="20"/>
  <c r="BV1143" i="20"/>
  <c r="D1143" i="20"/>
  <c r="C1143" i="20"/>
  <c r="BA1350" i="20"/>
  <c r="G1166" i="20"/>
  <c r="E1188" i="20"/>
  <c r="BM1258" i="20"/>
  <c r="BP1258" i="20"/>
  <c r="BD1258" i="20"/>
  <c r="BX1120" i="20"/>
  <c r="BB1120" i="20"/>
  <c r="BJ1189" i="20"/>
  <c r="BT1189" i="20"/>
  <c r="E1189" i="20"/>
  <c r="BP1280" i="20"/>
  <c r="BN1280" i="20"/>
  <c r="G1280" i="20"/>
  <c r="G1212" i="20"/>
  <c r="BF1212" i="20"/>
  <c r="BR1281" i="20"/>
  <c r="BV1281" i="20"/>
  <c r="BF1281" i="20"/>
  <c r="BD1303" i="20"/>
  <c r="B1303" i="20"/>
  <c r="BS1234" i="20"/>
  <c r="G1234" i="20"/>
  <c r="F1350" i="20"/>
  <c r="BO1166" i="20"/>
  <c r="BC1166" i="20"/>
  <c r="BB1166" i="20"/>
  <c r="D1258" i="20"/>
  <c r="BH1258" i="20"/>
  <c r="BQ1326" i="20"/>
  <c r="BP1326" i="20"/>
  <c r="C1326" i="20"/>
  <c r="B1120" i="20"/>
  <c r="H1189" i="20"/>
  <c r="BX1189" i="20"/>
  <c r="BS1280" i="20"/>
  <c r="BP1212" i="20"/>
  <c r="BU1212" i="20"/>
  <c r="BT1281" i="20"/>
  <c r="H1281" i="20"/>
  <c r="J1281" i="20"/>
  <c r="BS1281" i="20"/>
  <c r="BB1303" i="20"/>
  <c r="F1303" i="20"/>
  <c r="BJ1234" i="20"/>
  <c r="BF1234" i="20"/>
  <c r="BO1419" i="20"/>
  <c r="F1166" i="20"/>
  <c r="BJ1188" i="20"/>
  <c r="BU1258" i="20"/>
  <c r="BT1258" i="20"/>
  <c r="D1120" i="20"/>
  <c r="E1120" i="20"/>
  <c r="BV1189" i="20"/>
  <c r="BH1189" i="20"/>
  <c r="I1189" i="20"/>
  <c r="BK1189" i="20"/>
  <c r="H1212" i="20"/>
  <c r="BU1281" i="20"/>
  <c r="BQ1281" i="20"/>
  <c r="BL1303" i="20"/>
  <c r="BH1234" i="20"/>
  <c r="BO1304" i="20"/>
  <c r="C1350" i="20"/>
  <c r="BU1188" i="20"/>
  <c r="BX1188" i="20"/>
  <c r="BB1258" i="20"/>
  <c r="BW1212" i="20"/>
  <c r="BL1212" i="20"/>
  <c r="BA1281" i="20"/>
  <c r="E1303" i="20"/>
  <c r="I1234" i="20"/>
  <c r="BU1304" i="20"/>
  <c r="D1304" i="20"/>
  <c r="F1304" i="20"/>
  <c r="BJ1211" i="20"/>
  <c r="BS1211" i="20"/>
  <c r="C1211" i="20"/>
  <c r="I1235" i="20"/>
  <c r="CP1372" i="20"/>
  <c r="BC1372" i="20"/>
  <c r="BB1372" i="20"/>
  <c r="BG1142" i="20"/>
  <c r="BU1350" i="20"/>
  <c r="C1257" i="20"/>
  <c r="BK1119" i="20"/>
  <c r="BI1350" i="20"/>
  <c r="BJ1419" i="20"/>
  <c r="BT1188" i="20"/>
  <c r="BE1120" i="20"/>
  <c r="BS1120" i="20"/>
  <c r="BL1280" i="20"/>
  <c r="BI1212" i="20"/>
  <c r="A1165" i="20"/>
  <c r="H1119" i="20"/>
  <c r="BF1142" i="20"/>
  <c r="BF1143" i="20"/>
  <c r="J1350" i="20"/>
  <c r="E1350" i="20"/>
  <c r="BQ1419" i="20"/>
  <c r="BI1166" i="20"/>
  <c r="BN1257" i="20"/>
  <c r="J1165" i="20"/>
  <c r="C1165" i="20"/>
  <c r="BC1119" i="20"/>
  <c r="BQ1142" i="20"/>
  <c r="E1142" i="20"/>
  <c r="BA1143" i="20"/>
  <c r="BO1143" i="20"/>
  <c r="BR1419" i="20"/>
  <c r="BU1419" i="20"/>
  <c r="D1166" i="20"/>
  <c r="BQ1188" i="20"/>
  <c r="BK1188" i="20"/>
  <c r="BQ1120" i="20"/>
  <c r="BD1120" i="20"/>
  <c r="D1189" i="20"/>
  <c r="D1280" i="20"/>
  <c r="BS1212" i="20"/>
  <c r="BM1212" i="20"/>
  <c r="BA1212" i="20"/>
  <c r="BN1303" i="20"/>
  <c r="BA1303" i="20"/>
  <c r="BC1234" i="20"/>
  <c r="D1234" i="20"/>
  <c r="BV1234" i="20"/>
  <c r="BQ1304" i="20"/>
  <c r="E1304" i="20"/>
  <c r="BA1166" i="20"/>
  <c r="BB1326" i="20"/>
  <c r="BC1326" i="20"/>
  <c r="BH1326" i="20"/>
  <c r="H1120" i="20"/>
  <c r="BN1120" i="20"/>
  <c r="J1120" i="20"/>
  <c r="BP1189" i="20"/>
  <c r="BF1280" i="20"/>
  <c r="BQ1280" i="20"/>
  <c r="I1212" i="20"/>
  <c r="BD1281" i="20"/>
  <c r="BP1303" i="20"/>
  <c r="D1303" i="20"/>
  <c r="BJ1303" i="20"/>
  <c r="I1303" i="20"/>
  <c r="BD1234" i="20"/>
  <c r="BR1234" i="20"/>
  <c r="C1419" i="20"/>
  <c r="BI1419" i="20"/>
  <c r="C1166" i="20"/>
  <c r="BL1166" i="20"/>
  <c r="BA1258" i="20"/>
  <c r="BF1258" i="20"/>
  <c r="BL1258" i="20"/>
  <c r="BR1258" i="20"/>
  <c r="D1326" i="20"/>
  <c r="BT1326" i="20"/>
  <c r="BP1120" i="20"/>
  <c r="BG1120" i="20"/>
  <c r="BD1189" i="20"/>
  <c r="BL1189" i="20"/>
  <c r="BE1280" i="20"/>
  <c r="BV1212" i="20"/>
  <c r="BG1281" i="20"/>
  <c r="BI1281" i="20"/>
  <c r="BJ1281" i="20"/>
  <c r="BV1303" i="20"/>
  <c r="C1303" i="20"/>
  <c r="BK1234" i="20"/>
  <c r="J1166" i="20"/>
  <c r="BS1303" i="20"/>
  <c r="BE1303" i="20"/>
  <c r="I1304" i="20"/>
  <c r="BI1327" i="20"/>
  <c r="BX1327" i="20"/>
  <c r="BW1327" i="20"/>
  <c r="BW1211" i="20"/>
  <c r="D1211" i="20"/>
  <c r="BM1211" i="20"/>
  <c r="BL1235" i="20"/>
  <c r="BI1235" i="20"/>
  <c r="BX1372" i="20"/>
  <c r="BL1395" i="20"/>
  <c r="D1349" i="20"/>
  <c r="BD1349" i="20"/>
  <c r="BE1373" i="20"/>
  <c r="BC1373" i="20"/>
  <c r="BL1373" i="20"/>
  <c r="BR1396" i="20"/>
  <c r="F1396" i="20"/>
  <c r="BX1396" i="20"/>
  <c r="BK1419" i="20"/>
  <c r="BC1257" i="20"/>
  <c r="F1165" i="20"/>
  <c r="A1119" i="20"/>
  <c r="BI1143" i="20"/>
  <c r="BD1419" i="20"/>
  <c r="BL1120" i="20"/>
  <c r="BA1280" i="20"/>
  <c r="BR1280" i="20"/>
  <c r="BX1212" i="20"/>
  <c r="BM1257" i="20"/>
  <c r="E1119" i="20"/>
  <c r="BU1142" i="20"/>
  <c r="BO1142" i="20"/>
  <c r="BC1143" i="20"/>
  <c r="G1419" i="20"/>
  <c r="E1419" i="20"/>
  <c r="BJ1257" i="20"/>
  <c r="BN1165" i="20"/>
  <c r="BE1165" i="20"/>
  <c r="BL1119" i="20"/>
  <c r="B1119" i="20"/>
  <c r="BA1142" i="20"/>
  <c r="BK1142" i="20"/>
  <c r="G1142" i="20"/>
  <c r="C1142" i="20"/>
  <c r="BT1143" i="20"/>
  <c r="H1143" i="20"/>
  <c r="BL1419" i="20"/>
  <c r="BH1166" i="20"/>
  <c r="BW1166" i="20"/>
  <c r="BF1188" i="20"/>
  <c r="BP1188" i="20"/>
  <c r="BS1258" i="20"/>
  <c r="BV1326" i="20"/>
  <c r="G1326" i="20"/>
  <c r="G1120" i="20"/>
  <c r="BC1120" i="20"/>
  <c r="BM1189" i="20"/>
  <c r="G1189" i="20"/>
  <c r="BW1280" i="20"/>
  <c r="F1280" i="20"/>
  <c r="BC1280" i="20"/>
  <c r="J1212" i="20"/>
  <c r="BX1281" i="20"/>
  <c r="B1281" i="20"/>
  <c r="BG1303" i="20"/>
  <c r="J1303" i="20"/>
  <c r="BP1234" i="20"/>
  <c r="BA1304" i="20"/>
  <c r="A1188" i="20"/>
  <c r="BC1188" i="20"/>
  <c r="BE1258" i="20"/>
  <c r="BK1258" i="20"/>
  <c r="BW1258" i="20"/>
  <c r="F1258" i="20"/>
  <c r="J1326" i="20"/>
  <c r="B1326" i="20"/>
  <c r="BT1120" i="20"/>
  <c r="BW1120" i="20"/>
  <c r="BF1189" i="20"/>
  <c r="BI1189" i="20"/>
  <c r="BJ1280" i="20"/>
  <c r="BH1280" i="20"/>
  <c r="BM1281" i="20"/>
  <c r="BO1281" i="20"/>
  <c r="BO1234" i="20"/>
  <c r="C1234" i="20"/>
  <c r="A1234" i="20"/>
  <c r="BB1350" i="20"/>
  <c r="E1166" i="20"/>
  <c r="BX1166" i="20"/>
  <c r="BE1188" i="20"/>
  <c r="BL1188" i="20"/>
  <c r="A1326" i="20"/>
  <c r="BS1326" i="20"/>
  <c r="BI1120" i="20"/>
  <c r="BG1212" i="20"/>
  <c r="BN1212" i="20"/>
  <c r="E1281" i="20"/>
  <c r="BC1303" i="20"/>
  <c r="BR1303" i="20"/>
  <c r="A1303" i="20"/>
  <c r="H1234" i="20"/>
  <c r="BA1234" i="20"/>
  <c r="E1234" i="20"/>
  <c r="BI1304" i="20"/>
  <c r="BV1165" i="20"/>
  <c r="F1119" i="20"/>
  <c r="BA1419" i="20"/>
  <c r="BG1326" i="20"/>
  <c r="BX1280" i="20"/>
  <c r="F1212" i="20"/>
  <c r="BR1188" i="20"/>
  <c r="BT1212" i="20"/>
  <c r="BI1303" i="20"/>
  <c r="BU1166" i="20"/>
  <c r="BX1258" i="20"/>
  <c r="BF1326" i="20"/>
  <c r="J1189" i="20"/>
  <c r="BK1280" i="20"/>
  <c r="BE1212" i="20"/>
  <c r="BE1234" i="20"/>
  <c r="J1304" i="20"/>
  <c r="F1188" i="20"/>
  <c r="C1120" i="20"/>
  <c r="BB1304" i="20"/>
  <c r="BC1327" i="20"/>
  <c r="BP1211" i="20"/>
  <c r="BH1372" i="20"/>
  <c r="G1372" i="20"/>
  <c r="BF1372" i="20"/>
  <c r="BU1395" i="20"/>
  <c r="BV1349" i="20"/>
  <c r="G1373" i="20"/>
  <c r="BP1373" i="20"/>
  <c r="BE1442" i="20"/>
  <c r="BL1442" i="20"/>
  <c r="BJ1441" i="20"/>
  <c r="BY1464" i="20"/>
  <c r="BM1465" i="20"/>
  <c r="BS1465" i="20"/>
  <c r="BG1304" i="20"/>
  <c r="I1211" i="20"/>
  <c r="BP1235" i="20"/>
  <c r="F1372" i="20"/>
  <c r="BI1395" i="20"/>
  <c r="BS1395" i="20"/>
  <c r="BX1349" i="20"/>
  <c r="BK1349" i="20"/>
  <c r="BT1442" i="20"/>
  <c r="BA1441" i="20"/>
  <c r="BS1166" i="20"/>
  <c r="BN1188" i="20"/>
  <c r="BA1120" i="20"/>
  <c r="BM1303" i="20"/>
  <c r="BF1304" i="20"/>
  <c r="BK1211" i="20"/>
  <c r="BR1235" i="20"/>
  <c r="G1235" i="20"/>
  <c r="BD1372" i="20"/>
  <c r="C1372" i="20"/>
  <c r="BQ1395" i="20"/>
  <c r="E1395" i="20"/>
  <c r="BE1349" i="20"/>
  <c r="BO1349" i="20"/>
  <c r="BS1349" i="20"/>
  <c r="BH1373" i="20"/>
  <c r="BD1396" i="20"/>
  <c r="BK1396" i="20"/>
  <c r="BK1418" i="20"/>
  <c r="BJ1418" i="20"/>
  <c r="BE1418" i="20"/>
  <c r="BI1441" i="20"/>
  <c r="BT1441" i="20"/>
  <c r="H1441" i="20"/>
  <c r="BF1465" i="20"/>
  <c r="BL1465" i="20"/>
  <c r="B1258" i="20"/>
  <c r="D1212" i="20"/>
  <c r="BF1303" i="20"/>
  <c r="B1304" i="20"/>
  <c r="C1327" i="20"/>
  <c r="D1327" i="20"/>
  <c r="BG1235" i="20"/>
  <c r="BO1372" i="20"/>
  <c r="BV1396" i="20"/>
  <c r="BS1418" i="20"/>
  <c r="C1418" i="20"/>
  <c r="J1442" i="20"/>
  <c r="BQ1166" i="20"/>
  <c r="BR1166" i="20"/>
  <c r="BC1258" i="20"/>
  <c r="B1189" i="20"/>
  <c r="BG1280" i="20"/>
  <c r="BX1303" i="20"/>
  <c r="H1304" i="20"/>
  <c r="BF1327" i="20"/>
  <c r="H1327" i="20"/>
  <c r="BK1327" i="20"/>
  <c r="BQ1327" i="20"/>
  <c r="BR1211" i="20"/>
  <c r="F1211" i="20"/>
  <c r="BA1235" i="20"/>
  <c r="BE1235" i="20"/>
  <c r="BN1372" i="20"/>
  <c r="BS1372" i="20"/>
  <c r="D1372" i="20"/>
  <c r="BM1372" i="20"/>
  <c r="BG1395" i="20"/>
  <c r="BB1395" i="20"/>
  <c r="BN1349" i="20"/>
  <c r="B1349" i="20"/>
  <c r="BR1373" i="20"/>
  <c r="BN1373" i="20"/>
  <c r="BM1396" i="20"/>
  <c r="BW1396" i="20"/>
  <c r="BS1396" i="20"/>
  <c r="BG1442" i="20"/>
  <c r="BM1442" i="20"/>
  <c r="BR1441" i="20"/>
  <c r="F1441" i="20"/>
  <c r="BH1464" i="20"/>
  <c r="BF1464" i="20"/>
  <c r="BU1465" i="20"/>
  <c r="I1465" i="20"/>
  <c r="J1188" i="20"/>
  <c r="BH1303" i="20"/>
  <c r="B1211" i="20"/>
  <c r="BS1235" i="20"/>
  <c r="H1373" i="20"/>
  <c r="BC1418" i="20"/>
  <c r="BP1418" i="20"/>
  <c r="BS1442" i="20"/>
  <c r="BL1441" i="20"/>
  <c r="BR1464" i="20"/>
  <c r="BN1465" i="20"/>
  <c r="H1465" i="20"/>
  <c r="BP751" i="20"/>
  <c r="D751" i="20"/>
  <c r="BS751" i="20"/>
  <c r="G751" i="20"/>
  <c r="BB775" i="20"/>
  <c r="BH820" i="20"/>
  <c r="BN820" i="20"/>
  <c r="B820" i="20"/>
  <c r="BV844" i="20"/>
  <c r="J844" i="20"/>
  <c r="BF936" i="20"/>
  <c r="BD936" i="20"/>
  <c r="BR797" i="20"/>
  <c r="F797" i="20"/>
  <c r="BC821" i="20"/>
  <c r="BB821" i="20"/>
  <c r="BJ774" i="20"/>
  <c r="BT774" i="20"/>
  <c r="H774" i="20"/>
  <c r="C774" i="20"/>
  <c r="BE798" i="20"/>
  <c r="BL912" i="20"/>
  <c r="BV912" i="20"/>
  <c r="BN889" i="20"/>
  <c r="BF913" i="20"/>
  <c r="BX913" i="20"/>
  <c r="BU1165" i="20"/>
  <c r="BE1119" i="20"/>
  <c r="BO1350" i="20"/>
  <c r="BE1166" i="20"/>
  <c r="C1188" i="20"/>
  <c r="B1280" i="20"/>
  <c r="F1281" i="20"/>
  <c r="BT1303" i="20"/>
  <c r="BU1303" i="20"/>
  <c r="BB1419" i="20"/>
  <c r="E1326" i="20"/>
  <c r="BM1120" i="20"/>
  <c r="BH1212" i="20"/>
  <c r="BW1303" i="20"/>
  <c r="BL1234" i="20"/>
  <c r="BV1166" i="20"/>
  <c r="C1281" i="20"/>
  <c r="BO1303" i="20"/>
  <c r="BT1234" i="20"/>
  <c r="BS1188" i="20"/>
  <c r="BD1280" i="20"/>
  <c r="BB1281" i="20"/>
  <c r="BK1303" i="20"/>
  <c r="F1234" i="20"/>
  <c r="BN1304" i="20"/>
  <c r="B1327" i="20"/>
  <c r="BK1235" i="20"/>
  <c r="BE1395" i="20"/>
  <c r="BF1349" i="20"/>
  <c r="BI1349" i="20"/>
  <c r="BP1349" i="20"/>
  <c r="BS1373" i="20"/>
  <c r="D1373" i="20"/>
  <c r="I1396" i="20"/>
  <c r="BC1396" i="20"/>
  <c r="BY1418" i="20"/>
  <c r="H1418" i="20"/>
  <c r="BR1442" i="20"/>
  <c r="F1442" i="20"/>
  <c r="BP1442" i="20"/>
  <c r="BI1464" i="20"/>
  <c r="BS1464" i="20"/>
  <c r="G1464" i="20"/>
  <c r="BB1464" i="20"/>
  <c r="G1465" i="20"/>
  <c r="B1212" i="20"/>
  <c r="G1303" i="20"/>
  <c r="BP1304" i="20"/>
  <c r="BW1304" i="20"/>
  <c r="I1327" i="20"/>
  <c r="BQ1372" i="20"/>
  <c r="G1395" i="20"/>
  <c r="BI1373" i="20"/>
  <c r="BT1373" i="20"/>
  <c r="BF1396" i="20"/>
  <c r="BL1396" i="20"/>
  <c r="F1418" i="20"/>
  <c r="H1258" i="20"/>
  <c r="C1280" i="20"/>
  <c r="BU1234" i="20"/>
  <c r="BQ1234" i="20"/>
  <c r="BJ1327" i="20"/>
  <c r="BU1327" i="20"/>
  <c r="BV1211" i="20"/>
  <c r="J1211" i="20"/>
  <c r="H1211" i="20"/>
  <c r="BF1235" i="20"/>
  <c r="BO1235" i="20"/>
  <c r="B1235" i="20"/>
  <c r="BE1372" i="20"/>
  <c r="BU1372" i="20"/>
  <c r="H1372" i="20"/>
  <c r="BA1395" i="20"/>
  <c r="BK1395" i="20"/>
  <c r="BR1349" i="20"/>
  <c r="F1349" i="20"/>
  <c r="BH1349" i="20"/>
  <c r="G1349" i="20"/>
  <c r="BQ1396" i="20"/>
  <c r="E1396" i="20"/>
  <c r="C1396" i="20"/>
  <c r="BD1418" i="20"/>
  <c r="BX1418" i="20"/>
  <c r="BK1442" i="20"/>
  <c r="BQ1442" i="20"/>
  <c r="E1442" i="20"/>
  <c r="BV1441" i="20"/>
  <c r="J1441" i="20"/>
  <c r="BD1441" i="20"/>
  <c r="BO1441" i="20"/>
  <c r="BG1441" i="20"/>
  <c r="BL1464" i="20"/>
  <c r="BV1464" i="20"/>
  <c r="BW1281" i="20"/>
  <c r="BB1327" i="20"/>
  <c r="BN1211" i="20"/>
  <c r="C1235" i="20"/>
  <c r="B1395" i="20"/>
  <c r="H1349" i="20"/>
  <c r="BC1442" i="20"/>
  <c r="BI1442" i="20"/>
  <c r="BN1441" i="20"/>
  <c r="BP1166" i="20"/>
  <c r="I1280" i="20"/>
  <c r="BN1234" i="20"/>
  <c r="BH1304" i="20"/>
  <c r="BX1304" i="20"/>
  <c r="BT1327" i="20"/>
  <c r="BB1211" i="20"/>
  <c r="BT1235" i="20"/>
  <c r="H1235" i="20"/>
  <c r="CH1372" i="20"/>
  <c r="BT1395" i="20"/>
  <c r="H1395" i="20"/>
  <c r="BR1395" i="20"/>
  <c r="BM1373" i="20"/>
  <c r="BK1373" i="20"/>
  <c r="B1373" i="20"/>
  <c r="BB1441" i="20"/>
  <c r="G1441" i="20"/>
  <c r="C1441" i="20"/>
  <c r="BQ1464" i="20"/>
  <c r="E1464" i="20"/>
  <c r="BE1465" i="20"/>
  <c r="BJ1258" i="20"/>
  <c r="BN1189" i="20"/>
  <c r="BQ1212" i="20"/>
  <c r="A1211" i="20"/>
  <c r="BN1395" i="20"/>
  <c r="BT1349" i="20"/>
  <c r="BR1418" i="20"/>
  <c r="A1418" i="20"/>
  <c r="BT1464" i="20"/>
  <c r="B1464" i="20"/>
  <c r="BD1465" i="20"/>
  <c r="BS1441" i="20"/>
  <c r="BG1464" i="20"/>
  <c r="B1465" i="20"/>
  <c r="BO1465" i="20"/>
  <c r="BQ1465" i="20"/>
  <c r="BT1119" i="20"/>
  <c r="BX1142" i="20"/>
  <c r="B1142" i="20"/>
  <c r="J1143" i="20"/>
  <c r="BK1166" i="20"/>
  <c r="BN1326" i="20"/>
  <c r="BV1120" i="20"/>
  <c r="A1280" i="20"/>
  <c r="H1303" i="20"/>
  <c r="BI1234" i="20"/>
  <c r="I1419" i="20"/>
  <c r="BG1166" i="20"/>
  <c r="BD1188" i="20"/>
  <c r="E1212" i="20"/>
  <c r="BJ1166" i="20"/>
  <c r="BV1188" i="20"/>
  <c r="I1258" i="20"/>
  <c r="BM1326" i="20"/>
  <c r="BJ1326" i="20"/>
  <c r="BP1281" i="20"/>
  <c r="BX1234" i="20"/>
  <c r="BE1189" i="20"/>
  <c r="BR1212" i="20"/>
  <c r="BG1234" i="20"/>
  <c r="BK1304" i="20"/>
  <c r="BA1211" i="20"/>
  <c r="BI1211" i="20"/>
  <c r="BW1235" i="20"/>
  <c r="I1395" i="20"/>
  <c r="C1395" i="20"/>
  <c r="BV1395" i="20"/>
  <c r="I1373" i="20"/>
  <c r="BB1396" i="20"/>
  <c r="BU1396" i="20"/>
  <c r="BO1418" i="20"/>
  <c r="BN1418" i="20"/>
  <c r="BI1418" i="20"/>
  <c r="B1418" i="20"/>
  <c r="BB1442" i="20"/>
  <c r="BM1441" i="20"/>
  <c r="BX1441" i="20"/>
  <c r="A1441" i="20"/>
  <c r="BC1464" i="20"/>
  <c r="BJ1464" i="20"/>
  <c r="BJ1465" i="20"/>
  <c r="BP1465" i="20"/>
  <c r="D1465" i="20"/>
  <c r="BG1258" i="20"/>
  <c r="BA1189" i="20"/>
  <c r="BJ1212" i="20"/>
  <c r="BL1304" i="20"/>
  <c r="BD1211" i="20"/>
  <c r="BC1235" i="20"/>
  <c r="A1372" i="20"/>
  <c r="BP1395" i="20"/>
  <c r="BM1349" i="20"/>
  <c r="BJ1373" i="20"/>
  <c r="J1396" i="20"/>
  <c r="BA1188" i="20"/>
  <c r="BC1212" i="20"/>
  <c r="BE1304" i="20"/>
  <c r="BS1304" i="20"/>
  <c r="G1327" i="20"/>
  <c r="E1327" i="20"/>
  <c r="BF1211" i="20"/>
  <c r="E1211" i="20"/>
  <c r="BH1211" i="20"/>
  <c r="BX1235" i="20"/>
  <c r="CL1372" i="20"/>
  <c r="BK1372" i="20"/>
  <c r="BX1395" i="20"/>
  <c r="J1395" i="20"/>
  <c r="BB1349" i="20"/>
  <c r="C1349" i="20"/>
  <c r="BQ1373" i="20"/>
  <c r="E1373" i="20"/>
  <c r="BO1373" i="20"/>
  <c r="C1373" i="20"/>
  <c r="BA1396" i="20"/>
  <c r="BA1442" i="20"/>
  <c r="BF1441" i="20"/>
  <c r="BU1464" i="20"/>
  <c r="I1464" i="20"/>
  <c r="J1464" i="20"/>
  <c r="BI1465" i="20"/>
  <c r="BC1465" i="20"/>
  <c r="BK1465" i="20"/>
  <c r="G1281" i="20"/>
  <c r="G1304" i="20"/>
  <c r="F1327" i="20"/>
  <c r="BT1211" i="20"/>
  <c r="D1395" i="20"/>
  <c r="F1395" i="20"/>
  <c r="BB1418" i="20"/>
  <c r="G1442" i="20"/>
  <c r="BD1166" i="20"/>
  <c r="BH1188" i="20"/>
  <c r="E1258" i="20"/>
  <c r="BI1326" i="20"/>
  <c r="BT1280" i="20"/>
  <c r="BL1281" i="20"/>
  <c r="BK1281" i="20"/>
  <c r="BM1234" i="20"/>
  <c r="BJ1304" i="20"/>
  <c r="BM1327" i="20"/>
  <c r="BA1327" i="20"/>
  <c r="BL1211" i="20"/>
  <c r="G1211" i="20"/>
  <c r="BC1211" i="20"/>
  <c r="BD1235" i="20"/>
  <c r="J1235" i="20"/>
  <c r="BP1372" i="20"/>
  <c r="BR1372" i="20"/>
  <c r="BR1350" i="20"/>
  <c r="F1419" i="20"/>
  <c r="BW1326" i="20"/>
  <c r="H1280" i="20"/>
  <c r="C1304" i="20"/>
  <c r="BJ1372" i="20"/>
  <c r="BO1395" i="20"/>
  <c r="BX1373" i="20"/>
  <c r="G1396" i="20"/>
  <c r="C1442" i="20"/>
  <c r="BD1442" i="20"/>
  <c r="BH1441" i="20"/>
  <c r="I1188" i="20"/>
  <c r="BT1304" i="20"/>
  <c r="BG1327" i="20"/>
  <c r="BH1235" i="20"/>
  <c r="BU1349" i="20"/>
  <c r="BL1349" i="20"/>
  <c r="BD1373" i="20"/>
  <c r="B1396" i="20"/>
  <c r="BX1442" i="20"/>
  <c r="BE1464" i="20"/>
  <c r="C1464" i="20"/>
  <c r="BJ1235" i="20"/>
  <c r="BC1395" i="20"/>
  <c r="BM1418" i="20"/>
  <c r="BQ1441" i="20"/>
  <c r="BQ1189" i="20"/>
  <c r="BV1327" i="20"/>
  <c r="BU1235" i="20"/>
  <c r="BW1372" i="20"/>
  <c r="I1372" i="20"/>
  <c r="BA1349" i="20"/>
  <c r="BG1349" i="20"/>
  <c r="BF1373" i="20"/>
  <c r="BF1418" i="20"/>
  <c r="BP1441" i="20"/>
  <c r="E1441" i="20"/>
  <c r="BB1465" i="20"/>
  <c r="BW1465" i="20"/>
  <c r="BV1280" i="20"/>
  <c r="BL1372" i="20"/>
  <c r="BO1396" i="20"/>
  <c r="BH1418" i="20"/>
  <c r="H1442" i="20"/>
  <c r="BW1464" i="20"/>
  <c r="BT1465" i="20"/>
  <c r="BD1464" i="20"/>
  <c r="BR775" i="20"/>
  <c r="BU775" i="20"/>
  <c r="BP775" i="20"/>
  <c r="BL752" i="20"/>
  <c r="BU843" i="20"/>
  <c r="BK820" i="20"/>
  <c r="BS936" i="20"/>
  <c r="J936" i="20"/>
  <c r="BB797" i="20"/>
  <c r="BU797" i="20"/>
  <c r="A774" i="20"/>
  <c r="BO798" i="20"/>
  <c r="BM1119" i="20"/>
  <c r="BA1326" i="20"/>
  <c r="BM1280" i="20"/>
  <c r="I1166" i="20"/>
  <c r="BO1326" i="20"/>
  <c r="BK1212" i="20"/>
  <c r="BQ1303" i="20"/>
  <c r="BB1235" i="20"/>
  <c r="B1372" i="20"/>
  <c r="BW1349" i="20"/>
  <c r="BE1396" i="20"/>
  <c r="BP1464" i="20"/>
  <c r="BU1211" i="20"/>
  <c r="BI1372" i="20"/>
  <c r="BI1396" i="20"/>
  <c r="BD1212" i="20"/>
  <c r="BD1327" i="20"/>
  <c r="BP1327" i="20"/>
  <c r="I1349" i="20"/>
  <c r="BA1373" i="20"/>
  <c r="I1418" i="20"/>
  <c r="BN1442" i="20"/>
  <c r="D1442" i="20"/>
  <c r="BQ1258" i="20"/>
  <c r="BG1211" i="20"/>
  <c r="BJ1349" i="20"/>
  <c r="B1419" i="20"/>
  <c r="BL1326" i="20"/>
  <c r="J1327" i="20"/>
  <c r="BE1327" i="20"/>
  <c r="BE1211" i="20"/>
  <c r="BM1395" i="20"/>
  <c r="BJ1395" i="20"/>
  <c r="E1349" i="20"/>
  <c r="F1373" i="20"/>
  <c r="BJ1396" i="20"/>
  <c r="D1396" i="20"/>
  <c r="BW1418" i="20"/>
  <c r="BQ1418" i="20"/>
  <c r="E1418" i="20"/>
  <c r="BJ1442" i="20"/>
  <c r="BU1441" i="20"/>
  <c r="I1441" i="20"/>
  <c r="BK1464" i="20"/>
  <c r="F1465" i="20"/>
  <c r="BX1465" i="20"/>
  <c r="BD1304" i="20"/>
  <c r="BH1327" i="20"/>
  <c r="BQ1235" i="20"/>
  <c r="BG1373" i="20"/>
  <c r="BV1442" i="20"/>
  <c r="H1464" i="20"/>
  <c r="BG1465" i="20"/>
  <c r="BA1465" i="20"/>
  <c r="A751" i="20"/>
  <c r="BJ751" i="20"/>
  <c r="BE775" i="20"/>
  <c r="D775" i="20"/>
  <c r="BV752" i="20"/>
  <c r="C752" i="20"/>
  <c r="BE843" i="20"/>
  <c r="BL843" i="20"/>
  <c r="C843" i="20"/>
  <c r="BO844" i="20"/>
  <c r="BM844" i="20"/>
  <c r="BG844" i="20"/>
  <c r="BC936" i="20"/>
  <c r="BV936" i="20"/>
  <c r="BE936" i="20"/>
  <c r="BQ936" i="20"/>
  <c r="BE797" i="20"/>
  <c r="BX797" i="20"/>
  <c r="D821" i="20"/>
  <c r="CL821" i="20"/>
  <c r="BM774" i="20"/>
  <c r="BC774" i="20"/>
  <c r="BB798" i="20"/>
  <c r="BU912" i="20"/>
  <c r="BC912" i="20"/>
  <c r="BH889" i="20"/>
  <c r="BK889" i="20"/>
  <c r="BJ889" i="20"/>
  <c r="BV866" i="20"/>
  <c r="J866" i="20"/>
  <c r="BA890" i="20"/>
  <c r="BJ890" i="20"/>
  <c r="BP867" i="20"/>
  <c r="D867" i="20"/>
  <c r="BY867" i="20"/>
  <c r="BP981" i="20"/>
  <c r="C981" i="20"/>
  <c r="BA981" i="20"/>
  <c r="BN958" i="20"/>
  <c r="B958" i="20"/>
  <c r="BX958" i="20"/>
  <c r="A958" i="20"/>
  <c r="B982" i="20"/>
  <c r="BF935" i="20"/>
  <c r="BL935" i="20"/>
  <c r="BX959" i="20"/>
  <c r="BN959" i="20"/>
  <c r="BF1004" i="20"/>
  <c r="BH1004" i="20"/>
  <c r="BT1004" i="20"/>
  <c r="BJ1005" i="20"/>
  <c r="BM1005" i="20"/>
  <c r="BI1005" i="20"/>
  <c r="BF1050" i="20"/>
  <c r="BO1027" i="20"/>
  <c r="C1027" i="20"/>
  <c r="BU1027" i="20"/>
  <c r="BR1051" i="20"/>
  <c r="F1051" i="20"/>
  <c r="BT1051" i="20"/>
  <c r="BL1051" i="20"/>
  <c r="BO1028" i="20"/>
  <c r="C1028" i="20"/>
  <c r="BS1073" i="20"/>
  <c r="G1073" i="20"/>
  <c r="BI1073" i="20"/>
  <c r="BG1074" i="20"/>
  <c r="BM1074" i="20"/>
  <c r="BQ1096" i="20"/>
  <c r="E1096" i="20"/>
  <c r="BC1096" i="20"/>
  <c r="BE1097" i="20"/>
  <c r="BG1097" i="20"/>
  <c r="BL889" i="20"/>
  <c r="C913" i="20"/>
  <c r="BC981" i="20"/>
  <c r="BB958" i="20"/>
  <c r="BL958" i="20"/>
  <c r="BR982" i="20"/>
  <c r="BA982" i="20"/>
  <c r="BA775" i="20"/>
  <c r="BH775" i="20"/>
  <c r="BE752" i="20"/>
  <c r="BJ752" i="20"/>
  <c r="BH752" i="20"/>
  <c r="BK752" i="20"/>
  <c r="BQ843" i="20"/>
  <c r="E843" i="20"/>
  <c r="BG820" i="20"/>
  <c r="BH844" i="20"/>
  <c r="BW844" i="20"/>
  <c r="G844" i="20"/>
  <c r="BA936" i="20"/>
  <c r="BK797" i="20"/>
  <c r="BQ797" i="20"/>
  <c r="E797" i="20"/>
  <c r="BM1188" i="20"/>
  <c r="D1281" i="20"/>
  <c r="J1234" i="20"/>
  <c r="BC1281" i="20"/>
  <c r="BN1327" i="20"/>
  <c r="BB1373" i="20"/>
  <c r="BH1396" i="20"/>
  <c r="G1418" i="20"/>
  <c r="BU1442" i="20"/>
  <c r="BW1441" i="20"/>
  <c r="D1464" i="20"/>
  <c r="BR1327" i="20"/>
  <c r="BX1211" i="20"/>
  <c r="BG1396" i="20"/>
  <c r="BG1188" i="20"/>
  <c r="BK1120" i="20"/>
  <c r="B1234" i="20"/>
  <c r="BS1327" i="20"/>
  <c r="F1235" i="20"/>
  <c r="BT1372" i="20"/>
  <c r="E1372" i="20"/>
  <c r="BH1395" i="20"/>
  <c r="BT1396" i="20"/>
  <c r="D1418" i="20"/>
  <c r="B1442" i="20"/>
  <c r="BK1441" i="20"/>
  <c r="BV1465" i="20"/>
  <c r="BC1304" i="20"/>
  <c r="BG1372" i="20"/>
  <c r="BF1442" i="20"/>
  <c r="BR1304" i="20"/>
  <c r="BM1235" i="20"/>
  <c r="BN1235" i="20"/>
  <c r="J1372" i="20"/>
  <c r="A1395" i="20"/>
  <c r="BW1395" i="20"/>
  <c r="BC1349" i="20"/>
  <c r="BG1418" i="20"/>
  <c r="BA1418" i="20"/>
  <c r="BL1418" i="20"/>
  <c r="BW1442" i="20"/>
  <c r="BE1441" i="20"/>
  <c r="D1441" i="20"/>
  <c r="BX1464" i="20"/>
  <c r="BN1464" i="20"/>
  <c r="BH1465" i="20"/>
  <c r="BN1281" i="20"/>
  <c r="E1235" i="20"/>
  <c r="A1349" i="20"/>
  <c r="C1465" i="20"/>
  <c r="F1464" i="20"/>
  <c r="BM1464" i="20"/>
  <c r="C775" i="20"/>
  <c r="BI752" i="20"/>
  <c r="BO752" i="20"/>
  <c r="BN752" i="20"/>
  <c r="BO843" i="20"/>
  <c r="BF844" i="20"/>
  <c r="E936" i="20"/>
  <c r="C797" i="20"/>
  <c r="BM821" i="20"/>
  <c r="BP821" i="20"/>
  <c r="G821" i="20"/>
  <c r="BD774" i="20"/>
  <c r="BW774" i="20"/>
  <c r="BE912" i="20"/>
  <c r="BO912" i="20"/>
  <c r="J912" i="20"/>
  <c r="BR912" i="20"/>
  <c r="J913" i="20"/>
  <c r="BC913" i="20"/>
  <c r="BF866" i="20"/>
  <c r="BM866" i="20"/>
  <c r="BQ866" i="20"/>
  <c r="BI866" i="20"/>
  <c r="BT890" i="20"/>
  <c r="H890" i="20"/>
  <c r="BK890" i="20"/>
  <c r="BA867" i="20"/>
  <c r="BJ981" i="20"/>
  <c r="BO981" i="20"/>
  <c r="BQ958" i="20"/>
  <c r="BN982" i="20"/>
  <c r="BT982" i="20"/>
  <c r="D935" i="20"/>
  <c r="BD935" i="20"/>
  <c r="BH959" i="20"/>
  <c r="I959" i="20"/>
  <c r="BS1004" i="20"/>
  <c r="G1004" i="20"/>
  <c r="BA1004" i="20"/>
  <c r="BS1050" i="20"/>
  <c r="G1050" i="20"/>
  <c r="BO1051" i="20"/>
  <c r="BB1051" i="20"/>
  <c r="D1051" i="20"/>
  <c r="BV1028" i="20"/>
  <c r="BC1073" i="20"/>
  <c r="BA1096" i="20"/>
  <c r="BR1097" i="20"/>
  <c r="F1097" i="20"/>
  <c r="BG866" i="20"/>
  <c r="D866" i="20"/>
  <c r="BE890" i="20"/>
  <c r="BG890" i="20"/>
  <c r="BT867" i="20"/>
  <c r="BE867" i="20"/>
  <c r="G981" i="20"/>
  <c r="F958" i="20"/>
  <c r="BI982" i="20"/>
  <c r="BN775" i="20"/>
  <c r="B775" i="20"/>
  <c r="BT775" i="20"/>
  <c r="BB752" i="20"/>
  <c r="BA843" i="20"/>
  <c r="BK843" i="20"/>
  <c r="BT820" i="20"/>
  <c r="H820" i="20"/>
  <c r="BA844" i="20"/>
  <c r="BR936" i="20"/>
  <c r="F936" i="20"/>
  <c r="BA797" i="20"/>
  <c r="BL797" i="20"/>
  <c r="BT797" i="20"/>
  <c r="BI821" i="20"/>
  <c r="BO821" i="20"/>
  <c r="C821" i="20"/>
  <c r="BV774" i="20"/>
  <c r="J774" i="20"/>
  <c r="BK798" i="20"/>
  <c r="BX912" i="20"/>
  <c r="F912" i="20"/>
  <c r="BD889" i="20"/>
  <c r="BM889" i="20"/>
  <c r="BR913" i="20"/>
  <c r="F913" i="20"/>
  <c r="BP913" i="20"/>
  <c r="BB866" i="20"/>
  <c r="BE866" i="20"/>
  <c r="BA866" i="20"/>
  <c r="BP890" i="20"/>
  <c r="D890" i="20"/>
  <c r="BC890" i="20"/>
  <c r="I867" i="20"/>
  <c r="BF867" i="20"/>
  <c r="BB981" i="20"/>
  <c r="BW958" i="20"/>
  <c r="BI958" i="20"/>
  <c r="BJ982" i="20"/>
  <c r="BL982" i="20"/>
  <c r="BP982" i="20"/>
  <c r="BU935" i="20"/>
  <c r="I935" i="20"/>
  <c r="BD959" i="20"/>
  <c r="BO1004" i="20"/>
  <c r="C1004" i="20"/>
  <c r="I1005" i="20"/>
  <c r="BO1050" i="20"/>
  <c r="C1050" i="20"/>
  <c r="BQ1050" i="20"/>
  <c r="BU1050" i="20"/>
  <c r="E1027" i="20"/>
  <c r="BM1027" i="20"/>
  <c r="H1027" i="20"/>
  <c r="BK1051" i="20"/>
  <c r="BX1051" i="20"/>
  <c r="BX1028" i="20"/>
  <c r="BN1028" i="20"/>
  <c r="H1073" i="20"/>
  <c r="BV1074" i="20"/>
  <c r="J1074" i="20"/>
  <c r="BD1143" i="20"/>
  <c r="BB1188" i="20"/>
  <c r="BH1281" i="20"/>
  <c r="BB1234" i="20"/>
  <c r="G1188" i="20"/>
  <c r="BM1304" i="20"/>
  <c r="BE1281" i="20"/>
  <c r="BV1304" i="20"/>
  <c r="BH1120" i="20"/>
  <c r="J1349" i="20"/>
  <c r="BU1373" i="20"/>
  <c r="J1373" i="20"/>
  <c r="BT1418" i="20"/>
  <c r="BO1442" i="20"/>
  <c r="I1442" i="20"/>
  <c r="BW1373" i="20"/>
  <c r="B1441" i="20"/>
  <c r="BU1189" i="20"/>
  <c r="I1281" i="20"/>
  <c r="BL1327" i="20"/>
  <c r="BV1372" i="20"/>
  <c r="BU1418" i="20"/>
  <c r="BC1441" i="20"/>
  <c r="BP1396" i="20"/>
  <c r="BO775" i="20"/>
  <c r="BX775" i="20"/>
  <c r="G936" i="20"/>
  <c r="BO797" i="20"/>
  <c r="BF821" i="20"/>
  <c r="C798" i="20"/>
  <c r="BA798" i="20"/>
  <c r="BK912" i="20"/>
  <c r="BI889" i="20"/>
  <c r="BV913" i="20"/>
  <c r="G866" i="20"/>
  <c r="BH866" i="20"/>
  <c r="E866" i="20"/>
  <c r="G867" i="20"/>
  <c r="BW981" i="20"/>
  <c r="BK958" i="20"/>
  <c r="BI935" i="20"/>
  <c r="BW935" i="20"/>
  <c r="BK935" i="20"/>
  <c r="B959" i="20"/>
  <c r="H1005" i="20"/>
  <c r="F1027" i="20"/>
  <c r="BU1051" i="20"/>
  <c r="G1051" i="20"/>
  <c r="BL1028" i="20"/>
  <c r="BV1073" i="20"/>
  <c r="BN1073" i="20"/>
  <c r="BJ1074" i="20"/>
  <c r="BT1074" i="20"/>
  <c r="BX1096" i="20"/>
  <c r="J1096" i="20"/>
  <c r="I866" i="20"/>
  <c r="BN890" i="20"/>
  <c r="BB867" i="20"/>
  <c r="F981" i="20"/>
  <c r="BU982" i="20"/>
  <c r="BL751" i="20"/>
  <c r="BO751" i="20"/>
  <c r="BV751" i="20"/>
  <c r="F752" i="20"/>
  <c r="BX843" i="20"/>
  <c r="BJ820" i="20"/>
  <c r="B797" i="20"/>
  <c r="BP797" i="20"/>
  <c r="BH798" i="20"/>
  <c r="B798" i="20"/>
  <c r="H889" i="20"/>
  <c r="BA889" i="20"/>
  <c r="BU889" i="20"/>
  <c r="BB913" i="20"/>
  <c r="BU913" i="20"/>
  <c r="BH913" i="20"/>
  <c r="BL867" i="20"/>
  <c r="BO867" i="20"/>
  <c r="BU867" i="20"/>
  <c r="F867" i="20"/>
  <c r="BK981" i="20"/>
  <c r="BP958" i="20"/>
  <c r="BE958" i="20"/>
  <c r="BG982" i="20"/>
  <c r="BE982" i="20"/>
  <c r="BS935" i="20"/>
  <c r="H959" i="20"/>
  <c r="BM959" i="20"/>
  <c r="BR1004" i="20"/>
  <c r="I1004" i="20"/>
  <c r="BT1005" i="20"/>
  <c r="BP1005" i="20"/>
  <c r="B1050" i="20"/>
  <c r="BK1027" i="20"/>
  <c r="BN1027" i="20"/>
  <c r="BQ1027" i="20"/>
  <c r="B1051" i="20"/>
  <c r="BU1028" i="20"/>
  <c r="BQ1028" i="20"/>
  <c r="C1073" i="20"/>
  <c r="I1073" i="20"/>
  <c r="BI1074" i="20"/>
  <c r="BM1096" i="20"/>
  <c r="A1096" i="20"/>
  <c r="BF1096" i="20"/>
  <c r="BA1097" i="20"/>
  <c r="BX1097" i="20"/>
  <c r="BT751" i="20"/>
  <c r="BI775" i="20"/>
  <c r="D752" i="20"/>
  <c r="G752" i="20"/>
  <c r="C820" i="20"/>
  <c r="BA820" i="20"/>
  <c r="BE844" i="20"/>
  <c r="BI797" i="20"/>
  <c r="D797" i="20"/>
  <c r="E821" i="20"/>
  <c r="BW821" i="20"/>
  <c r="B821" i="20"/>
  <c r="B774" i="20"/>
  <c r="BX774" i="20"/>
  <c r="BU798" i="20"/>
  <c r="E889" i="20"/>
  <c r="BK913" i="20"/>
  <c r="BU866" i="20"/>
  <c r="BM981" i="20"/>
  <c r="BH751" i="20"/>
  <c r="BU751" i="20"/>
  <c r="BK751" i="20"/>
  <c r="BR751" i="20"/>
  <c r="F751" i="20"/>
  <c r="BW775" i="20"/>
  <c r="BL775" i="20"/>
  <c r="BT843" i="20"/>
  <c r="H843" i="20"/>
  <c r="J843" i="20"/>
  <c r="BF820" i="20"/>
  <c r="BU820" i="20"/>
  <c r="BN844" i="20"/>
  <c r="B844" i="20"/>
  <c r="BU936" i="20"/>
  <c r="BJ797" i="20"/>
  <c r="BX821" i="20"/>
  <c r="BB774" i="20"/>
  <c r="BL774" i="20"/>
  <c r="BT798" i="20"/>
  <c r="H798" i="20"/>
  <c r="BD912" i="20"/>
  <c r="BF912" i="20"/>
  <c r="BJ912" i="20"/>
  <c r="BS889" i="20"/>
  <c r="G889" i="20"/>
  <c r="H913" i="20"/>
  <c r="BK866" i="20"/>
  <c r="BY890" i="20"/>
  <c r="BO890" i="20"/>
  <c r="BK867" i="20"/>
  <c r="BJ867" i="20"/>
  <c r="BN867" i="20"/>
  <c r="J867" i="20"/>
  <c r="BL981" i="20"/>
  <c r="BC958" i="20"/>
  <c r="BS982" i="20"/>
  <c r="G982" i="20"/>
  <c r="BA935" i="20"/>
  <c r="BG935" i="20"/>
  <c r="BC935" i="20"/>
  <c r="BS959" i="20"/>
  <c r="G959" i="20"/>
  <c r="E959" i="20"/>
  <c r="BQ1211" i="20"/>
  <c r="BA1372" i="20"/>
  <c r="BO1464" i="20"/>
  <c r="BO1327" i="20"/>
  <c r="BQ1349" i="20"/>
  <c r="BF1395" i="20"/>
  <c r="A1464" i="20"/>
  <c r="E1465" i="20"/>
  <c r="BC751" i="20"/>
  <c r="I844" i="20"/>
  <c r="BO774" i="20"/>
  <c r="BR798" i="20"/>
  <c r="BM798" i="20"/>
  <c r="BD913" i="20"/>
  <c r="E890" i="20"/>
  <c r="BR890" i="20"/>
  <c r="BD981" i="20"/>
  <c r="J981" i="20"/>
  <c r="BM958" i="20"/>
  <c r="BK982" i="20"/>
  <c r="H982" i="20"/>
  <c r="BV935" i="20"/>
  <c r="BK959" i="20"/>
  <c r="BU959" i="20"/>
  <c r="BV1004" i="20"/>
  <c r="D1050" i="20"/>
  <c r="BL1027" i="20"/>
  <c r="BE1051" i="20"/>
  <c r="BJ1028" i="20"/>
  <c r="BW1074" i="20"/>
  <c r="BH1096" i="20"/>
  <c r="BB1096" i="20"/>
  <c r="BU1097" i="20"/>
  <c r="G1097" i="20"/>
  <c r="A889" i="20"/>
  <c r="BS890" i="20"/>
  <c r="E867" i="20"/>
  <c r="BF751" i="20"/>
  <c r="BK775" i="20"/>
  <c r="E775" i="20"/>
  <c r="BU752" i="20"/>
  <c r="BX752" i="20"/>
  <c r="BH843" i="20"/>
  <c r="F843" i="20"/>
  <c r="BW820" i="20"/>
  <c r="BI844" i="20"/>
  <c r="E844" i="20"/>
  <c r="C936" i="20"/>
  <c r="BH797" i="20"/>
  <c r="BF774" i="20"/>
  <c r="D774" i="20"/>
  <c r="BK774" i="20"/>
  <c r="BN798" i="20"/>
  <c r="E912" i="20"/>
  <c r="BN912" i="20"/>
  <c r="BT889" i="20"/>
  <c r="BW889" i="20"/>
  <c r="BE889" i="20"/>
  <c r="BE913" i="20"/>
  <c r="C866" i="20"/>
  <c r="BM890" i="20"/>
  <c r="BW890" i="20"/>
  <c r="BG958" i="20"/>
  <c r="D958" i="20"/>
  <c r="BD958" i="20"/>
  <c r="F935" i="20"/>
  <c r="BO935" i="20"/>
  <c r="G935" i="20"/>
  <c r="BT959" i="20"/>
  <c r="BW959" i="20"/>
  <c r="BQ959" i="20"/>
  <c r="BB1004" i="20"/>
  <c r="BX1005" i="20"/>
  <c r="BL1050" i="20"/>
  <c r="BR1050" i="20"/>
  <c r="E1050" i="20"/>
  <c r="A1050" i="20"/>
  <c r="A1027" i="20"/>
  <c r="BN1051" i="20"/>
  <c r="BQ1051" i="20"/>
  <c r="H1051" i="20"/>
  <c r="BH1028" i="20"/>
  <c r="I1028" i="20"/>
  <c r="BA1028" i="20"/>
  <c r="BO1073" i="20"/>
  <c r="BJ1073" i="20"/>
  <c r="BU1073" i="20"/>
  <c r="BT1073" i="20"/>
  <c r="G1074" i="20"/>
  <c r="BN1097" i="20"/>
  <c r="B1097" i="20"/>
  <c r="BC1097" i="20"/>
  <c r="BE751" i="20"/>
  <c r="BF775" i="20"/>
  <c r="J752" i="20"/>
  <c r="BC843" i="20"/>
  <c r="BF843" i="20"/>
  <c r="BB820" i="20"/>
  <c r="BM820" i="20"/>
  <c r="BT844" i="20"/>
  <c r="BF797" i="20"/>
  <c r="BT821" i="20"/>
  <c r="BQ774" i="20"/>
  <c r="BF798" i="20"/>
  <c r="BQ798" i="20"/>
  <c r="BS912" i="20"/>
  <c r="J889" i="20"/>
  <c r="BD866" i="20"/>
  <c r="BO958" i="20"/>
  <c r="BA751" i="20"/>
  <c r="BB751" i="20"/>
  <c r="BQ751" i="20"/>
  <c r="BG775" i="20"/>
  <c r="BM775" i="20"/>
  <c r="BD775" i="20"/>
  <c r="BQ752" i="20"/>
  <c r="E752" i="20"/>
  <c r="BT752" i="20"/>
  <c r="H752" i="20"/>
  <c r="BW752" i="20"/>
  <c r="BD843" i="20"/>
  <c r="BJ843" i="20"/>
  <c r="BS820" i="20"/>
  <c r="G820" i="20"/>
  <c r="I820" i="20"/>
  <c r="BD844" i="20"/>
  <c r="BX844" i="20"/>
  <c r="BK844" i="20"/>
  <c r="BK936" i="20"/>
  <c r="H936" i="20"/>
  <c r="BI936" i="20"/>
  <c r="BW797" i="20"/>
  <c r="BH821" i="20"/>
  <c r="BU774" i="20"/>
  <c r="I774" i="20"/>
  <c r="BD798" i="20"/>
  <c r="BJ798" i="20"/>
  <c r="BM912" i="20"/>
  <c r="A912" i="20"/>
  <c r="BC889" i="20"/>
  <c r="BQ913" i="20"/>
  <c r="E913" i="20"/>
  <c r="BS913" i="20"/>
  <c r="BW913" i="20"/>
  <c r="BO913" i="20"/>
  <c r="BT866" i="20"/>
  <c r="BI890" i="20"/>
  <c r="J890" i="20"/>
  <c r="F890" i="20"/>
  <c r="BX867" i="20"/>
  <c r="BM867" i="20"/>
  <c r="B867" i="20"/>
  <c r="BS981" i="20"/>
  <c r="BX981" i="20"/>
  <c r="BV958" i="20"/>
  <c r="J958" i="20"/>
  <c r="BC982" i="20"/>
  <c r="BQ982" i="20"/>
  <c r="BH982" i="20"/>
  <c r="BN935" i="20"/>
  <c r="B935" i="20"/>
  <c r="BC959" i="20"/>
  <c r="BE959" i="20"/>
  <c r="BN1004" i="20"/>
  <c r="B1004" i="20"/>
  <c r="BX1004" i="20"/>
  <c r="BN1396" i="20"/>
  <c r="J1465" i="20"/>
  <c r="D1235" i="20"/>
  <c r="BO1211" i="20"/>
  <c r="BD1395" i="20"/>
  <c r="BV1373" i="20"/>
  <c r="BV1418" i="20"/>
  <c r="BR1465" i="20"/>
  <c r="F775" i="20"/>
  <c r="I843" i="20"/>
  <c r="BX820" i="20"/>
  <c r="D844" i="20"/>
  <c r="BL798" i="20"/>
  <c r="F798" i="20"/>
  <c r="B889" i="20"/>
  <c r="BY913" i="20"/>
  <c r="BS866" i="20"/>
  <c r="BD890" i="20"/>
  <c r="BF890" i="20"/>
  <c r="BS867" i="20"/>
  <c r="H981" i="20"/>
  <c r="B981" i="20"/>
  <c r="BU958" i="20"/>
  <c r="BM982" i="20"/>
  <c r="BC1004" i="20"/>
  <c r="BS1005" i="20"/>
  <c r="BC1050" i="20"/>
  <c r="BR1027" i="20"/>
  <c r="F1028" i="20"/>
  <c r="B1073" i="20"/>
  <c r="BG1096" i="20"/>
  <c r="BB1097" i="20"/>
  <c r="BO889" i="20"/>
  <c r="I890" i="20"/>
  <c r="BH981" i="20"/>
  <c r="BO982" i="20"/>
  <c r="C751" i="20"/>
  <c r="J751" i="20"/>
  <c r="BD820" i="20"/>
  <c r="BR844" i="20"/>
  <c r="F844" i="20"/>
  <c r="BB936" i="20"/>
  <c r="BN797" i="20"/>
  <c r="H797" i="20"/>
  <c r="BJ821" i="20"/>
  <c r="BI774" i="20"/>
  <c r="BP774" i="20"/>
  <c r="BG774" i="20"/>
  <c r="BQ912" i="20"/>
  <c r="BG889" i="20"/>
  <c r="BB889" i="20"/>
  <c r="BF889" i="20"/>
  <c r="BO866" i="20"/>
  <c r="F866" i="20"/>
  <c r="BR867" i="20"/>
  <c r="BV981" i="20"/>
  <c r="D981" i="20"/>
  <c r="BJ958" i="20"/>
  <c r="BT958" i="20"/>
  <c r="D982" i="20"/>
  <c r="BR935" i="20"/>
  <c r="BG959" i="20"/>
  <c r="BF959" i="20"/>
  <c r="BL1004" i="20"/>
  <c r="BO1005" i="20"/>
  <c r="BV1005" i="20"/>
  <c r="BE1005" i="20"/>
  <c r="BQ1005" i="20"/>
  <c r="BX1027" i="20"/>
  <c r="BA1051" i="20"/>
  <c r="BD1051" i="20"/>
  <c r="BK1028" i="20"/>
  <c r="BE1073" i="20"/>
  <c r="BS1074" i="20"/>
  <c r="BL1074" i="20"/>
  <c r="BT1096" i="20"/>
  <c r="H1096" i="20"/>
  <c r="B1096" i="20"/>
  <c r="BC775" i="20"/>
  <c r="BM752" i="20"/>
  <c r="BP752" i="20"/>
  <c r="BS752" i="20"/>
  <c r="BO820" i="20"/>
  <c r="BL844" i="20"/>
  <c r="BG936" i="20"/>
  <c r="BC797" i="20"/>
  <c r="BQ821" i="20"/>
  <c r="BC798" i="20"/>
  <c r="C889" i="20"/>
  <c r="BL866" i="20"/>
  <c r="BQ867" i="20"/>
  <c r="E751" i="20"/>
  <c r="BA752" i="20"/>
  <c r="BD752" i="20"/>
  <c r="BR752" i="20"/>
  <c r="BG752" i="20"/>
  <c r="BM843" i="20"/>
  <c r="A843" i="20"/>
  <c r="BW843" i="20"/>
  <c r="BC820" i="20"/>
  <c r="BQ820" i="20"/>
  <c r="BC844" i="20"/>
  <c r="BQ844" i="20"/>
  <c r="BU844" i="20"/>
  <c r="I936" i="20"/>
  <c r="BH936" i="20"/>
  <c r="BG797" i="20"/>
  <c r="BM797" i="20"/>
  <c r="A797" i="20"/>
  <c r="BU821" i="20"/>
  <c r="I821" i="20"/>
  <c r="BE774" i="20"/>
  <c r="BW798" i="20"/>
  <c r="BP889" i="20"/>
  <c r="D889" i="20"/>
  <c r="BA913" i="20"/>
  <c r="BT913" i="20"/>
  <c r="BN866" i="20"/>
  <c r="B866" i="20"/>
  <c r="H866" i="20"/>
  <c r="C890" i="20"/>
  <c r="BH867" i="20"/>
  <c r="BR981" i="20"/>
  <c r="BG981" i="20"/>
  <c r="I981" i="20"/>
  <c r="BF958" i="20"/>
  <c r="BH958" i="20"/>
  <c r="H958" i="20"/>
  <c r="BV982" i="20"/>
  <c r="J982" i="20"/>
  <c r="E982" i="20"/>
  <c r="BP959" i="20"/>
  <c r="D959" i="20"/>
  <c r="BR959" i="20"/>
  <c r="BQ1004" i="20"/>
  <c r="BB1005" i="20"/>
  <c r="BH1005" i="20"/>
  <c r="BG1027" i="20"/>
  <c r="D1027" i="20"/>
  <c r="I1027" i="20"/>
  <c r="BW1051" i="20"/>
  <c r="BJ1051" i="20"/>
  <c r="BG1028" i="20"/>
  <c r="BM1028" i="20"/>
  <c r="BI1028" i="20"/>
  <c r="BK1073" i="20"/>
  <c r="BA1073" i="20"/>
  <c r="BD1073" i="20"/>
  <c r="BE1074" i="20"/>
  <c r="BP1074" i="20"/>
  <c r="BI1096" i="20"/>
  <c r="F1096" i="20"/>
  <c r="BP1097" i="20"/>
  <c r="H751" i="20"/>
  <c r="BW751" i="20"/>
  <c r="J775" i="20"/>
  <c r="H1396" i="20"/>
  <c r="BY1441" i="20"/>
  <c r="BV1235" i="20"/>
  <c r="J1418" i="20"/>
  <c r="BH1442" i="20"/>
  <c r="BA1464" i="20"/>
  <c r="BW1234" i="20"/>
  <c r="I775" i="20"/>
  <c r="C844" i="20"/>
  <c r="I797" i="20"/>
  <c r="BS821" i="20"/>
  <c r="BI798" i="20"/>
  <c r="I912" i="20"/>
  <c r="C912" i="20"/>
  <c r="BX889" i="20"/>
  <c r="BI913" i="20"/>
  <c r="BC866" i="20"/>
  <c r="A866" i="20"/>
  <c r="BQ890" i="20"/>
  <c r="BC867" i="20"/>
  <c r="A981" i="20"/>
  <c r="E958" i="20"/>
  <c r="I958" i="20"/>
  <c r="J935" i="20"/>
  <c r="BP935" i="20"/>
  <c r="J1004" i="20"/>
  <c r="BC1005" i="20"/>
  <c r="BP1050" i="20"/>
  <c r="BB1027" i="20"/>
  <c r="J1028" i="20"/>
  <c r="BB1028" i="20"/>
  <c r="BL1073" i="20"/>
  <c r="I1097" i="20"/>
  <c r="BL1097" i="20"/>
  <c r="D912" i="20"/>
  <c r="BJ866" i="20"/>
  <c r="BX890" i="20"/>
  <c r="BW867" i="20"/>
  <c r="C958" i="20"/>
  <c r="BM751" i="20"/>
  <c r="BQ775" i="20"/>
  <c r="I752" i="20"/>
  <c r="BB844" i="20"/>
  <c r="BO936" i="20"/>
  <c r="BL821" i="20"/>
  <c r="BV821" i="20"/>
  <c r="BX798" i="20"/>
  <c r="BA912" i="20"/>
  <c r="BH912" i="20"/>
  <c r="BG912" i="20"/>
  <c r="B912" i="20"/>
  <c r="I913" i="20"/>
  <c r="D913" i="20"/>
  <c r="BR866" i="20"/>
  <c r="C867" i="20"/>
  <c r="BI867" i="20"/>
  <c r="BQ981" i="20"/>
  <c r="BF981" i="20"/>
  <c r="BW982" i="20"/>
  <c r="BB935" i="20"/>
  <c r="BE935" i="20"/>
  <c r="BH935" i="20"/>
  <c r="C935" i="20"/>
  <c r="BI959" i="20"/>
  <c r="F1004" i="20"/>
  <c r="BD1004" i="20"/>
  <c r="BF1005" i="20"/>
  <c r="D1005" i="20"/>
  <c r="J1005" i="20"/>
  <c r="F1005" i="20"/>
  <c r="F1050" i="20"/>
  <c r="I1050" i="20"/>
  <c r="B1027" i="20"/>
  <c r="B1028" i="20"/>
  <c r="BC1074" i="20"/>
  <c r="BF1074" i="20"/>
  <c r="BD1096" i="20"/>
  <c r="BQ1097" i="20"/>
  <c r="E1097" i="20"/>
  <c r="BD1097" i="20"/>
  <c r="BN843" i="20"/>
  <c r="BL820" i="20"/>
  <c r="BE820" i="20"/>
  <c r="BJ844" i="20"/>
  <c r="BM936" i="20"/>
  <c r="D936" i="20"/>
  <c r="H821" i="20"/>
  <c r="F821" i="20"/>
  <c r="E774" i="20"/>
  <c r="G774" i="20"/>
  <c r="BW912" i="20"/>
  <c r="F889" i="20"/>
  <c r="BJ913" i="20"/>
  <c r="BL913" i="20"/>
  <c r="BP866" i="20"/>
  <c r="BB890" i="20"/>
  <c r="BU981" i="20"/>
  <c r="BE981" i="20"/>
  <c r="BR958" i="20"/>
  <c r="BX751" i="20"/>
  <c r="BJ775" i="20"/>
  <c r="H775" i="20"/>
  <c r="B752" i="20"/>
  <c r="BG843" i="20"/>
  <c r="BV843" i="20"/>
  <c r="BP820" i="20"/>
  <c r="D820" i="20"/>
  <c r="BV820" i="20"/>
  <c r="J820" i="20"/>
  <c r="E820" i="20"/>
  <c r="BN936" i="20"/>
  <c r="B936" i="20"/>
  <c r="BT936" i="20"/>
  <c r="BX936" i="20"/>
  <c r="BD797" i="20"/>
  <c r="BE821" i="20"/>
  <c r="BK821" i="20"/>
  <c r="CH821" i="20"/>
  <c r="J821" i="20"/>
  <c r="BR774" i="20"/>
  <c r="F774" i="20"/>
  <c r="BG798" i="20"/>
  <c r="BT912" i="20"/>
  <c r="H912" i="20"/>
  <c r="BB912" i="20"/>
  <c r="BN913" i="20"/>
  <c r="B913" i="20"/>
  <c r="G913" i="20"/>
  <c r="BX866" i="20"/>
  <c r="BL890" i="20"/>
  <c r="BV890" i="20"/>
  <c r="E981" i="20"/>
  <c r="BS958" i="20"/>
  <c r="G958" i="20"/>
  <c r="BA958" i="20"/>
  <c r="BF982" i="20"/>
  <c r="BD982" i="20"/>
  <c r="BQ935" i="20"/>
  <c r="E935" i="20"/>
  <c r="F959" i="20"/>
  <c r="BK1004" i="20"/>
  <c r="BE1004" i="20"/>
  <c r="G1005" i="20"/>
  <c r="BK1050" i="20"/>
  <c r="BI1050" i="20"/>
  <c r="BE1050" i="20"/>
  <c r="BG1051" i="20"/>
  <c r="BH1051" i="20"/>
  <c r="BT1028" i="20"/>
  <c r="H1028" i="20"/>
  <c r="BF1028" i="20"/>
  <c r="BR1028" i="20"/>
  <c r="BW1073" i="20"/>
  <c r="J1073" i="20"/>
  <c r="BR1074" i="20"/>
  <c r="F1074" i="20"/>
  <c r="D1074" i="20"/>
  <c r="H1074" i="20"/>
  <c r="G1096" i="20"/>
  <c r="BW1096" i="20"/>
  <c r="BV1096" i="20"/>
  <c r="BJ1097" i="20"/>
  <c r="BD751" i="20"/>
  <c r="BI751" i="20"/>
  <c r="BG751" i="20"/>
  <c r="BN751" i="20"/>
  <c r="B751" i="20"/>
  <c r="G775" i="20"/>
  <c r="D843" i="20"/>
  <c r="B843" i="20"/>
  <c r="E1004" i="20"/>
  <c r="BR1005" i="20"/>
  <c r="BL1005" i="20"/>
  <c r="BI1027" i="20"/>
  <c r="E1051" i="20"/>
  <c r="E1073" i="20"/>
  <c r="BO1074" i="20"/>
  <c r="I1074" i="20"/>
  <c r="BM1097" i="20"/>
  <c r="BW1097" i="20"/>
  <c r="BS775" i="20"/>
  <c r="BF752" i="20"/>
  <c r="BB843" i="20"/>
  <c r="BS844" i="20"/>
  <c r="H844" i="20"/>
  <c r="G797" i="20"/>
  <c r="BN821" i="20"/>
  <c r="BS774" i="20"/>
  <c r="BP798" i="20"/>
  <c r="J798" i="20"/>
  <c r="BI912" i="20"/>
  <c r="BV889" i="20"/>
  <c r="BM913" i="20"/>
  <c r="BG913" i="20"/>
  <c r="B890" i="20"/>
  <c r="H867" i="20"/>
  <c r="BI981" i="20"/>
  <c r="I982" i="20"/>
  <c r="BJ935" i="20"/>
  <c r="BP1028" i="20"/>
  <c r="BR1073" i="20"/>
  <c r="BT935" i="20"/>
  <c r="J1050" i="20"/>
  <c r="BU1004" i="20"/>
  <c r="H1050" i="20"/>
  <c r="BN1050" i="20"/>
  <c r="BJ1096" i="20"/>
  <c r="BS1027" i="20"/>
  <c r="J1051" i="20"/>
  <c r="BQ1074" i="20"/>
  <c r="I1096" i="20"/>
  <c r="C1096" i="20"/>
  <c r="BI1004" i="20"/>
  <c r="BT406" i="20"/>
  <c r="H406" i="20"/>
  <c r="F406" i="20"/>
  <c r="BK383" i="20"/>
  <c r="BV383" i="20"/>
  <c r="A383" i="20"/>
  <c r="BM384" i="20"/>
  <c r="BS384" i="20"/>
  <c r="BI407" i="20"/>
  <c r="G407" i="20"/>
  <c r="BD475" i="20"/>
  <c r="BC452" i="20"/>
  <c r="BI452" i="20"/>
  <c r="BT476" i="20"/>
  <c r="H476" i="20"/>
  <c r="G476" i="20"/>
  <c r="BI476" i="20"/>
  <c r="BD544" i="20"/>
  <c r="BF544" i="20"/>
  <c r="BQ429" i="20"/>
  <c r="E429" i="20"/>
  <c r="G429" i="20"/>
  <c r="BF453" i="20"/>
  <c r="BQ453" i="20"/>
  <c r="BL521" i="20"/>
  <c r="BI636" i="20"/>
  <c r="C636" i="20"/>
  <c r="BN499" i="20"/>
  <c r="BM499" i="20"/>
  <c r="BA567" i="20"/>
  <c r="B567" i="20"/>
  <c r="BT567" i="20"/>
  <c r="BR568" i="20"/>
  <c r="F568" i="20"/>
  <c r="BH568" i="20"/>
  <c r="BB637" i="20"/>
  <c r="BF498" i="20"/>
  <c r="BL498" i="20"/>
  <c r="E498" i="20"/>
  <c r="BO522" i="20"/>
  <c r="BG591" i="20"/>
  <c r="H591" i="20"/>
  <c r="BP591" i="20"/>
  <c r="BU591" i="20"/>
  <c r="BS613" i="20"/>
  <c r="G613" i="20"/>
  <c r="BE590" i="20"/>
  <c r="BO590" i="20"/>
  <c r="BM614" i="20"/>
  <c r="BV614" i="20"/>
  <c r="BU614" i="20"/>
  <c r="BD682" i="20"/>
  <c r="H682" i="20"/>
  <c r="BC682" i="20"/>
  <c r="BO659" i="20"/>
  <c r="C659" i="20"/>
  <c r="B683" i="20"/>
  <c r="BO660" i="20"/>
  <c r="C660" i="20"/>
  <c r="BX705" i="20"/>
  <c r="BF706" i="20"/>
  <c r="BL706" i="20"/>
  <c r="BQ728" i="20"/>
  <c r="E728" i="20"/>
  <c r="BE729" i="20"/>
  <c r="G498" i="20"/>
  <c r="BB614" i="20"/>
  <c r="BE682" i="20"/>
  <c r="BI659" i="20"/>
  <c r="H683" i="20"/>
  <c r="BD660" i="20"/>
  <c r="BM660" i="20"/>
  <c r="BP705" i="20"/>
  <c r="BB705" i="20"/>
  <c r="BT706" i="20"/>
  <c r="BW706" i="20"/>
  <c r="BI406" i="20"/>
  <c r="BS406" i="20"/>
  <c r="G406" i="20"/>
  <c r="B406" i="20"/>
  <c r="G383" i="20"/>
  <c r="BL384" i="20"/>
  <c r="B384" i="20"/>
  <c r="BB407" i="20"/>
  <c r="BH407" i="20"/>
  <c r="BB452" i="20"/>
  <c r="BR476" i="20"/>
  <c r="BW476" i="20"/>
  <c r="BE476" i="20"/>
  <c r="BJ429" i="20"/>
  <c r="BT429" i="20"/>
  <c r="H429" i="20"/>
  <c r="BO429" i="20"/>
  <c r="BM453" i="20"/>
  <c r="BK521" i="20"/>
  <c r="BU521" i="20"/>
  <c r="BA521" i="20"/>
  <c r="BG636" i="20"/>
  <c r="BK636" i="20"/>
  <c r="BT499" i="20"/>
  <c r="H499" i="20"/>
  <c r="BB499" i="20"/>
  <c r="BB567" i="20"/>
  <c r="BP567" i="20"/>
  <c r="C568" i="20"/>
  <c r="I637" i="20"/>
  <c r="BG498" i="20"/>
  <c r="BU522" i="20"/>
  <c r="I522" i="20"/>
  <c r="BC522" i="20"/>
  <c r="BV522" i="20"/>
  <c r="BH591" i="20"/>
  <c r="BV591" i="20"/>
  <c r="BJ613" i="20"/>
  <c r="BQ613" i="20"/>
  <c r="I590" i="20"/>
  <c r="A590" i="20"/>
  <c r="BP614" i="20"/>
  <c r="D614" i="20"/>
  <c r="BS614" i="20"/>
  <c r="C614" i="20"/>
  <c r="J682" i="20"/>
  <c r="BN659" i="20"/>
  <c r="B659" i="20"/>
  <c r="BX659" i="20"/>
  <c r="A659" i="20"/>
  <c r="BA683" i="20"/>
  <c r="BF683" i="20"/>
  <c r="BH660" i="20"/>
  <c r="I660" i="20"/>
  <c r="BQ705" i="20"/>
  <c r="E705" i="20"/>
  <c r="BS705" i="20"/>
  <c r="BE706" i="20"/>
  <c r="BK706" i="20"/>
  <c r="BT728" i="20"/>
  <c r="H728" i="20"/>
  <c r="B728" i="20"/>
  <c r="BD729" i="20"/>
  <c r="BG729" i="20"/>
  <c r="C729" i="20"/>
  <c r="BE406" i="20"/>
  <c r="BO406" i="20"/>
  <c r="C406" i="20"/>
  <c r="BV406" i="20"/>
  <c r="C383" i="20"/>
  <c r="BH384" i="20"/>
  <c r="BV430" i="20"/>
  <c r="J430" i="20"/>
  <c r="BD407" i="20"/>
  <c r="BO407" i="20"/>
  <c r="BW407" i="20"/>
  <c r="BV475" i="20"/>
  <c r="J475" i="20"/>
  <c r="BP452" i="20"/>
  <c r="BN476" i="20"/>
  <c r="BO476" i="20"/>
  <c r="BQ476" i="20"/>
  <c r="C544" i="20"/>
  <c r="BF429" i="20"/>
  <c r="BP429" i="20"/>
  <c r="D429" i="20"/>
  <c r="BX453" i="20"/>
  <c r="BG521" i="20"/>
  <c r="BM521" i="20"/>
  <c r="BU545" i="20"/>
  <c r="I545" i="20"/>
  <c r="BO545" i="20"/>
  <c r="J636" i="20"/>
  <c r="BP499" i="20"/>
  <c r="D499" i="20"/>
  <c r="BK567" i="20"/>
  <c r="BU568" i="20"/>
  <c r="G568" i="20"/>
  <c r="BC498" i="20"/>
  <c r="I498" i="20"/>
  <c r="BT522" i="20"/>
  <c r="H522" i="20"/>
  <c r="BJ591" i="20"/>
  <c r="BK613" i="20"/>
  <c r="BX590" i="20"/>
  <c r="BW614" i="20"/>
  <c r="BL682" i="20"/>
  <c r="G682" i="20"/>
  <c r="H660" i="20"/>
  <c r="F660" i="20"/>
  <c r="B706" i="20"/>
  <c r="BD706" i="20"/>
  <c r="BS728" i="20"/>
  <c r="BB728" i="20"/>
  <c r="BP729" i="20"/>
  <c r="BX406" i="20"/>
  <c r="BO383" i="20"/>
  <c r="BH383" i="20"/>
  <c r="BB383" i="20"/>
  <c r="E383" i="20"/>
  <c r="BQ384" i="20"/>
  <c r="E384" i="20"/>
  <c r="BW384" i="20"/>
  <c r="BB430" i="20"/>
  <c r="BD430" i="20"/>
  <c r="BM407" i="20"/>
  <c r="BC407" i="20"/>
  <c r="BS407" i="20"/>
  <c r="BH475" i="20"/>
  <c r="BX476" i="20"/>
  <c r="BH544" i="20"/>
  <c r="BC545" i="20"/>
  <c r="BV499" i="20"/>
  <c r="G567" i="20"/>
  <c r="BV568" i="20"/>
  <c r="BM568" i="20"/>
  <c r="BF637" i="20"/>
  <c r="BT498" i="20"/>
  <c r="J522" i="20"/>
  <c r="BH614" i="20"/>
  <c r="BH659" i="20"/>
  <c r="BV683" i="20"/>
  <c r="F705" i="20"/>
  <c r="BV728" i="20"/>
  <c r="G729" i="20"/>
  <c r="BW452" i="20"/>
  <c r="BG476" i="20"/>
  <c r="BS544" i="20"/>
  <c r="BT453" i="20"/>
  <c r="BC521" i="20"/>
  <c r="I567" i="20"/>
  <c r="BD591" i="20"/>
  <c r="B613" i="20"/>
  <c r="BV659" i="20"/>
  <c r="BB660" i="20"/>
  <c r="G475" i="20"/>
  <c r="BQ544" i="20"/>
  <c r="BE429" i="20"/>
  <c r="C429" i="20"/>
  <c r="BT545" i="20"/>
  <c r="BT636" i="20"/>
  <c r="C499" i="20"/>
  <c r="BS637" i="20"/>
  <c r="G522" i="20"/>
  <c r="J591" i="20"/>
  <c r="BB682" i="20"/>
  <c r="BK682" i="20"/>
  <c r="J683" i="20"/>
  <c r="BS660" i="20"/>
  <c r="BQ660" i="20"/>
  <c r="BG706" i="20"/>
  <c r="BF567" i="20"/>
  <c r="BW568" i="20"/>
  <c r="BF590" i="20"/>
  <c r="BC683" i="20"/>
  <c r="J705" i="20"/>
  <c r="BC706" i="20"/>
  <c r="BF729" i="20"/>
  <c r="BK729" i="20"/>
  <c r="BJ452" i="20"/>
  <c r="BU476" i="20"/>
  <c r="G521" i="20"/>
  <c r="BG545" i="20"/>
  <c r="BH636" i="20"/>
  <c r="BH637" i="20"/>
  <c r="BM1004" i="20"/>
  <c r="BK1005" i="20"/>
  <c r="BA1005" i="20"/>
  <c r="BX1050" i="20"/>
  <c r="BJ1027" i="20"/>
  <c r="BP1027" i="20"/>
  <c r="BE1027" i="20"/>
  <c r="I1051" i="20"/>
  <c r="D1096" i="20"/>
  <c r="BV775" i="20"/>
  <c r="BI843" i="20"/>
  <c r="BS843" i="20"/>
  <c r="BR843" i="20"/>
  <c r="BR820" i="20"/>
  <c r="BI820" i="20"/>
  <c r="BW936" i="20"/>
  <c r="BJ936" i="20"/>
  <c r="BL936" i="20"/>
  <c r="BV797" i="20"/>
  <c r="BG821" i="20"/>
  <c r="CP821" i="20"/>
  <c r="G798" i="20"/>
  <c r="G912" i="20"/>
  <c r="I889" i="20"/>
  <c r="BH890" i="20"/>
  <c r="G890" i="20"/>
  <c r="BG867" i="20"/>
  <c r="C982" i="20"/>
  <c r="H935" i="20"/>
  <c r="BG1004" i="20"/>
  <c r="D1004" i="20"/>
  <c r="BA1050" i="20"/>
  <c r="BV1027" i="20"/>
  <c r="D1028" i="20"/>
  <c r="F1073" i="20"/>
  <c r="BF1097" i="20"/>
  <c r="C1097" i="20"/>
  <c r="BV1097" i="20"/>
  <c r="BX935" i="20"/>
  <c r="BG1005" i="20"/>
  <c r="BH1027" i="20"/>
  <c r="D1073" i="20"/>
  <c r="BS1051" i="20"/>
  <c r="BD1074" i="20"/>
  <c r="H1097" i="20"/>
  <c r="BP1004" i="20"/>
  <c r="BN1005" i="20"/>
  <c r="G1027" i="20"/>
  <c r="BK1074" i="20"/>
  <c r="E1074" i="20"/>
  <c r="BO1097" i="20"/>
  <c r="BL959" i="20"/>
  <c r="BD406" i="20"/>
  <c r="B383" i="20"/>
  <c r="BA383" i="20"/>
  <c r="BC384" i="20"/>
  <c r="BR384" i="20"/>
  <c r="BK430" i="20"/>
  <c r="BQ430" i="20"/>
  <c r="E430" i="20"/>
  <c r="BV407" i="20"/>
  <c r="J407" i="20"/>
  <c r="BO475" i="20"/>
  <c r="C475" i="20"/>
  <c r="BV452" i="20"/>
  <c r="J452" i="20"/>
  <c r="BD476" i="20"/>
  <c r="BA476" i="20"/>
  <c r="BM544" i="20"/>
  <c r="A544" i="20"/>
  <c r="BR544" i="20"/>
  <c r="BA429" i="20"/>
  <c r="BW429" i="20"/>
  <c r="BS453" i="20"/>
  <c r="G453" i="20"/>
  <c r="E453" i="20"/>
  <c r="J521" i="20"/>
  <c r="E521" i="20"/>
  <c r="BJ545" i="20"/>
  <c r="BP545" i="20"/>
  <c r="H545" i="20"/>
  <c r="D545" i="20"/>
  <c r="BW636" i="20"/>
  <c r="H636" i="20"/>
  <c r="BF636" i="20"/>
  <c r="BB636" i="20"/>
  <c r="BK499" i="20"/>
  <c r="BI499" i="20"/>
  <c r="BE499" i="20"/>
  <c r="BN567" i="20"/>
  <c r="J567" i="20"/>
  <c r="BO567" i="20"/>
  <c r="BB568" i="20"/>
  <c r="BO637" i="20"/>
  <c r="C637" i="20"/>
  <c r="BI637" i="20"/>
  <c r="BE498" i="20"/>
  <c r="C498" i="20"/>
  <c r="BL522" i="20"/>
  <c r="BJ522" i="20"/>
  <c r="BT591" i="20"/>
  <c r="BC613" i="20"/>
  <c r="D613" i="20"/>
  <c r="BV613" i="20"/>
  <c r="BR590" i="20"/>
  <c r="F590" i="20"/>
  <c r="BA614" i="20"/>
  <c r="BE614" i="20"/>
  <c r="BQ682" i="20"/>
  <c r="B682" i="20"/>
  <c r="BD659" i="20"/>
  <c r="BO683" i="20"/>
  <c r="C683" i="20"/>
  <c r="BU683" i="20"/>
  <c r="I683" i="20"/>
  <c r="BD683" i="20"/>
  <c r="BV660" i="20"/>
  <c r="BH705" i="20"/>
  <c r="D705" i="20"/>
  <c r="BA728" i="20"/>
  <c r="BK728" i="20"/>
  <c r="BR729" i="20"/>
  <c r="F729" i="20"/>
  <c r="BX729" i="20"/>
  <c r="D590" i="20"/>
  <c r="BI614" i="20"/>
  <c r="BV682" i="20"/>
  <c r="BM682" i="20"/>
  <c r="BU659" i="20"/>
  <c r="BM705" i="20"/>
  <c r="BQ706" i="20"/>
  <c r="BS706" i="20"/>
  <c r="BC728" i="20"/>
  <c r="BC406" i="20"/>
  <c r="BB406" i="20"/>
  <c r="BW383" i="20"/>
  <c r="BI383" i="20"/>
  <c r="BX383" i="20"/>
  <c r="BF384" i="20"/>
  <c r="BJ430" i="20"/>
  <c r="BU407" i="20"/>
  <c r="I407" i="20"/>
  <c r="BP475" i="20"/>
  <c r="D475" i="20"/>
  <c r="BJ475" i="20"/>
  <c r="BU475" i="20"/>
  <c r="BO452" i="20"/>
  <c r="C452" i="20"/>
  <c r="BU452" i="20"/>
  <c r="I452" i="20"/>
  <c r="BB476" i="20"/>
  <c r="BP544" i="20"/>
  <c r="D544" i="20"/>
  <c r="BC544" i="20"/>
  <c r="BD429" i="20"/>
  <c r="BK429" i="20"/>
  <c r="BC429" i="20"/>
  <c r="BL453" i="20"/>
  <c r="BR453" i="20"/>
  <c r="F453" i="20"/>
  <c r="BE453" i="20"/>
  <c r="BX521" i="20"/>
  <c r="BN521" i="20"/>
  <c r="BI545" i="20"/>
  <c r="BX636" i="20"/>
  <c r="I636" i="20"/>
  <c r="BV636" i="20"/>
  <c r="BD499" i="20"/>
  <c r="BM567" i="20"/>
  <c r="A567" i="20"/>
  <c r="BE568" i="20"/>
  <c r="BO568" i="20"/>
  <c r="BX568" i="20"/>
  <c r="BN637" i="20"/>
  <c r="B637" i="20"/>
  <c r="BT637" i="20"/>
  <c r="BR498" i="20"/>
  <c r="F498" i="20"/>
  <c r="H498" i="20"/>
  <c r="BE522" i="20"/>
  <c r="BN522" i="20"/>
  <c r="BS591" i="20"/>
  <c r="G591" i="20"/>
  <c r="A1004" i="20"/>
  <c r="B1005" i="20"/>
  <c r="BH1050" i="20"/>
  <c r="BW1027" i="20"/>
  <c r="C1051" i="20"/>
  <c r="BW1028" i="20"/>
  <c r="BQ1073" i="20"/>
  <c r="BH1073" i="20"/>
  <c r="C1074" i="20"/>
  <c r="BU1074" i="20"/>
  <c r="BX1074" i="20"/>
  <c r="BS1096" i="20"/>
  <c r="BC752" i="20"/>
  <c r="A820" i="20"/>
  <c r="BP844" i="20"/>
  <c r="BS797" i="20"/>
  <c r="BD821" i="20"/>
  <c r="BH774" i="20"/>
  <c r="D798" i="20"/>
  <c r="BV798" i="20"/>
  <c r="I798" i="20"/>
  <c r="BR889" i="20"/>
  <c r="BW866" i="20"/>
  <c r="BV867" i="20"/>
  <c r="BB982" i="20"/>
  <c r="BM935" i="20"/>
  <c r="J959" i="20"/>
  <c r="J1027" i="20"/>
  <c r="BC1051" i="20"/>
  <c r="BN1074" i="20"/>
  <c r="BB959" i="20"/>
  <c r="BE1028" i="20"/>
  <c r="BA1074" i="20"/>
  <c r="BH1097" i="20"/>
  <c r="BO959" i="20"/>
  <c r="BA959" i="20"/>
  <c r="BB1050" i="20"/>
  <c r="BI1051" i="20"/>
  <c r="BB1073" i="20"/>
  <c r="BL1096" i="20"/>
  <c r="BN1096" i="20"/>
  <c r="BV959" i="20"/>
  <c r="BU1005" i="20"/>
  <c r="BD1050" i="20"/>
  <c r="BV1050" i="20"/>
  <c r="BS1028" i="20"/>
  <c r="BM1073" i="20"/>
  <c r="BH1074" i="20"/>
  <c r="BK1096" i="20"/>
  <c r="BC1028" i="20"/>
  <c r="J1097" i="20"/>
  <c r="BM406" i="20"/>
  <c r="A406" i="20"/>
  <c r="BW406" i="20"/>
  <c r="BP383" i="20"/>
  <c r="BP384" i="20"/>
  <c r="D384" i="20"/>
  <c r="J384" i="20"/>
  <c r="BA430" i="20"/>
  <c r="BP430" i="20"/>
  <c r="BF407" i="20"/>
  <c r="BL407" i="20"/>
  <c r="BF452" i="20"/>
  <c r="BV476" i="20"/>
  <c r="BM476" i="20"/>
  <c r="BJ544" i="20"/>
  <c r="BN429" i="20"/>
  <c r="B429" i="20"/>
  <c r="BX429" i="20"/>
  <c r="BC453" i="20"/>
  <c r="BO521" i="20"/>
  <c r="C521" i="20"/>
  <c r="BB521" i="20"/>
  <c r="BM636" i="20"/>
  <c r="BD636" i="20"/>
  <c r="BP636" i="20"/>
  <c r="BX499" i="20"/>
  <c r="BJ499" i="20"/>
  <c r="B499" i="20"/>
  <c r="BG567" i="20"/>
  <c r="BV567" i="20"/>
  <c r="C567" i="20"/>
  <c r="H568" i="20"/>
  <c r="BA568" i="20"/>
  <c r="BA637" i="20"/>
  <c r="BK498" i="20"/>
  <c r="BA498" i="20"/>
  <c r="BK522" i="20"/>
  <c r="C522" i="20"/>
  <c r="BM591" i="20"/>
  <c r="BP613" i="20"/>
  <c r="BB590" i="20"/>
  <c r="BT614" i="20"/>
  <c r="H614" i="20"/>
  <c r="BR659" i="20"/>
  <c r="F659" i="20"/>
  <c r="I659" i="20"/>
  <c r="BE683" i="20"/>
  <c r="BP683" i="20"/>
  <c r="BT683" i="20"/>
  <c r="BL660" i="20"/>
  <c r="BU705" i="20"/>
  <c r="I705" i="20"/>
  <c r="BW705" i="20"/>
  <c r="C705" i="20"/>
  <c r="BI706" i="20"/>
  <c r="G706" i="20"/>
  <c r="BX728" i="20"/>
  <c r="BN728" i="20"/>
  <c r="BB729" i="20"/>
  <c r="BH729" i="20"/>
  <c r="BW729" i="20"/>
  <c r="BI590" i="20"/>
  <c r="C590" i="20"/>
  <c r="BK614" i="20"/>
  <c r="BW659" i="20"/>
  <c r="D683" i="20"/>
  <c r="BF660" i="20"/>
  <c r="BI660" i="20"/>
  <c r="B705" i="20"/>
  <c r="H706" i="20"/>
  <c r="BP406" i="20"/>
  <c r="D406" i="20"/>
  <c r="BG383" i="20"/>
  <c r="BQ383" i="20"/>
  <c r="BI384" i="20"/>
  <c r="BO384" i="20"/>
  <c r="BW430" i="20"/>
  <c r="BE407" i="20"/>
  <c r="I475" i="20"/>
  <c r="BE452" i="20"/>
  <c r="BT452" i="20"/>
  <c r="BP476" i="20"/>
  <c r="D476" i="20"/>
  <c r="B476" i="20"/>
  <c r="BW544" i="20"/>
  <c r="BM429" i="20"/>
  <c r="A429" i="20"/>
  <c r="BB453" i="20"/>
  <c r="BA453" i="20"/>
  <c r="BI453" i="20"/>
  <c r="BH521" i="20"/>
  <c r="BJ1050" i="20"/>
  <c r="BM1051" i="20"/>
  <c r="BP1051" i="20"/>
  <c r="BD1028" i="20"/>
  <c r="BF1073" i="20"/>
  <c r="BB1074" i="20"/>
  <c r="BP1096" i="20"/>
  <c r="BR1096" i="20"/>
  <c r="D1097" i="20"/>
  <c r="BS1097" i="20"/>
  <c r="I751" i="20"/>
  <c r="BP843" i="20"/>
  <c r="G843" i="20"/>
  <c r="F820" i="20"/>
  <c r="BP936" i="20"/>
  <c r="J797" i="20"/>
  <c r="BA821" i="20"/>
  <c r="BR821" i="20"/>
  <c r="BN774" i="20"/>
  <c r="BA774" i="20"/>
  <c r="BS798" i="20"/>
  <c r="E798" i="20"/>
  <c r="BP912" i="20"/>
  <c r="BQ889" i="20"/>
  <c r="BU890" i="20"/>
  <c r="BD867" i="20"/>
  <c r="BN981" i="20"/>
  <c r="BT981" i="20"/>
  <c r="F982" i="20"/>
  <c r="BX982" i="20"/>
  <c r="A935" i="20"/>
  <c r="BJ959" i="20"/>
  <c r="BW1005" i="20"/>
  <c r="C1005" i="20"/>
  <c r="BG1050" i="20"/>
  <c r="BP1073" i="20"/>
  <c r="B1074" i="20"/>
  <c r="BO1096" i="20"/>
  <c r="BW1050" i="20"/>
  <c r="BF1051" i="20"/>
  <c r="BG1073" i="20"/>
  <c r="BE1096" i="20"/>
  <c r="C959" i="20"/>
  <c r="BT1050" i="20"/>
  <c r="BF1027" i="20"/>
  <c r="BD1027" i="20"/>
  <c r="E1028" i="20"/>
  <c r="BT1097" i="20"/>
  <c r="BC1027" i="20"/>
  <c r="BJ1004" i="20"/>
  <c r="H1004" i="20"/>
  <c r="BD1005" i="20"/>
  <c r="BM1050" i="20"/>
  <c r="BA1027" i="20"/>
  <c r="BV1051" i="20"/>
  <c r="G1028" i="20"/>
  <c r="BX1073" i="20"/>
  <c r="A1073" i="20"/>
  <c r="BU1096" i="20"/>
  <c r="BI1097" i="20"/>
  <c r="BK1097" i="20"/>
  <c r="BW1004" i="20"/>
  <c r="E1005" i="20"/>
  <c r="BT1027" i="20"/>
  <c r="BG406" i="20"/>
  <c r="BR406" i="20"/>
  <c r="BN383" i="20"/>
  <c r="H383" i="20"/>
  <c r="BV384" i="20"/>
  <c r="F384" i="20"/>
  <c r="BN430" i="20"/>
  <c r="B430" i="20"/>
  <c r="D430" i="20"/>
  <c r="BT475" i="20"/>
  <c r="H475" i="20"/>
  <c r="BN475" i="20"/>
  <c r="B475" i="20"/>
  <c r="BS452" i="20"/>
  <c r="G452" i="20"/>
  <c r="BF476" i="20"/>
  <c r="BT544" i="20"/>
  <c r="H544" i="20"/>
  <c r="BK544" i="20"/>
  <c r="BH429" i="20"/>
  <c r="BS429" i="20"/>
  <c r="BP453" i="20"/>
  <c r="D453" i="20"/>
  <c r="BV453" i="20"/>
  <c r="J453" i="20"/>
  <c r="BV521" i="20"/>
  <c r="BM545" i="20"/>
  <c r="G545" i="20"/>
  <c r="BH499" i="20"/>
  <c r="BU499" i="20"/>
  <c r="BQ567" i="20"/>
  <c r="E567" i="20"/>
  <c r="BD567" i="20"/>
  <c r="BK568" i="20"/>
  <c r="BT568" i="20"/>
  <c r="BQ568" i="20"/>
  <c r="BR637" i="20"/>
  <c r="F637" i="20"/>
  <c r="BX637" i="20"/>
  <c r="BV498" i="20"/>
  <c r="J498" i="20"/>
  <c r="BI522" i="20"/>
  <c r="BW591" i="20"/>
  <c r="E591" i="20"/>
  <c r="BI613" i="20"/>
  <c r="BB613" i="20"/>
  <c r="BF613" i="20"/>
  <c r="BL590" i="20"/>
  <c r="G590" i="20"/>
  <c r="BM590" i="20"/>
  <c r="BD614" i="20"/>
  <c r="J614" i="20"/>
  <c r="BN614" i="20"/>
  <c r="BN682" i="20"/>
  <c r="BT682" i="20"/>
  <c r="F682" i="20"/>
  <c r="BB659" i="20"/>
  <c r="BL659" i="20"/>
  <c r="BR683" i="20"/>
  <c r="BJ683" i="20"/>
  <c r="J660" i="20"/>
  <c r="BJ660" i="20"/>
  <c r="BR660" i="20"/>
  <c r="BE705" i="20"/>
  <c r="BG705" i="20"/>
  <c r="A705" i="20"/>
  <c r="BV706" i="20"/>
  <c r="J706" i="20"/>
  <c r="BH728" i="20"/>
  <c r="BF728" i="20"/>
  <c r="BU729" i="20"/>
  <c r="I729" i="20"/>
  <c r="BO682" i="20"/>
  <c r="BU682" i="20"/>
  <c r="BG683" i="20"/>
  <c r="BG660" i="20"/>
  <c r="BA660" i="20"/>
  <c r="BO705" i="20"/>
  <c r="E706" i="20"/>
  <c r="C706" i="20"/>
  <c r="BJ728" i="20"/>
  <c r="BJ729" i="20"/>
  <c r="J383" i="20"/>
  <c r="BB384" i="20"/>
  <c r="BG430" i="20"/>
  <c r="BM430" i="20"/>
  <c r="BR407" i="20"/>
  <c r="F407" i="20"/>
  <c r="BX407" i="20"/>
  <c r="BK475" i="20"/>
  <c r="BR452" i="20"/>
  <c r="F452" i="20"/>
  <c r="H452" i="20"/>
  <c r="BS476" i="20"/>
  <c r="BI544" i="20"/>
  <c r="BG429" i="20"/>
  <c r="BO453" i="20"/>
  <c r="C453" i="20"/>
  <c r="BU453" i="20"/>
  <c r="B521" i="20"/>
  <c r="BF545" i="20"/>
  <c r="BL545" i="20"/>
  <c r="BR636" i="20"/>
  <c r="D636" i="20"/>
  <c r="BG499" i="20"/>
  <c r="BA499" i="20"/>
  <c r="BH567" i="20"/>
  <c r="BW567" i="20"/>
  <c r="D567" i="20"/>
  <c r="BG568" i="20"/>
  <c r="BK637" i="20"/>
  <c r="H637" i="20"/>
  <c r="BW498" i="20"/>
  <c r="BX498" i="20"/>
  <c r="BH522" i="20"/>
  <c r="BB522" i="20"/>
  <c r="BN591" i="20"/>
  <c r="BL613" i="20"/>
  <c r="BN590" i="20"/>
  <c r="B590" i="20"/>
  <c r="BI682" i="20"/>
  <c r="BW682" i="20"/>
  <c r="E682" i="20"/>
  <c r="A682" i="20"/>
  <c r="E659" i="20"/>
  <c r="BM659" i="20"/>
  <c r="BK683" i="20"/>
  <c r="BQ683" i="20"/>
  <c r="E683" i="20"/>
  <c r="BX683" i="20"/>
  <c r="BX660" i="20"/>
  <c r="BN660" i="20"/>
  <c r="BD705" i="20"/>
  <c r="BJ705" i="20"/>
  <c r="BU706" i="20"/>
  <c r="I706" i="20"/>
  <c r="BG728" i="20"/>
  <c r="F728" i="20"/>
  <c r="BN729" i="20"/>
  <c r="B729" i="20"/>
  <c r="BT729" i="20"/>
  <c r="H729" i="20"/>
  <c r="BO729" i="20"/>
  <c r="BU406" i="20"/>
  <c r="I406" i="20"/>
  <c r="BN406" i="20"/>
  <c r="F383" i="20"/>
  <c r="BX384" i="20"/>
  <c r="BC430" i="20"/>
  <c r="BI430" i="20"/>
  <c r="BX430" i="20"/>
  <c r="BN407" i="20"/>
  <c r="B407" i="20"/>
  <c r="BT407" i="20"/>
  <c r="H407" i="20"/>
  <c r="BG475" i="20"/>
  <c r="BI475" i="20"/>
  <c r="BN452" i="20"/>
  <c r="B452" i="20"/>
  <c r="BX452" i="20"/>
  <c r="BK476" i="20"/>
  <c r="J476" i="20"/>
  <c r="BE544" i="20"/>
  <c r="J544" i="20"/>
  <c r="F544" i="20"/>
  <c r="BV429" i="20"/>
  <c r="J429" i="20"/>
  <c r="BK453" i="20"/>
  <c r="BW521" i="20"/>
  <c r="BR521" i="20"/>
  <c r="BI521" i="20"/>
  <c r="BB545" i="20"/>
  <c r="BH545" i="20"/>
  <c r="BW545" i="20"/>
  <c r="BU636" i="20"/>
  <c r="BL636" i="20"/>
  <c r="BC499" i="20"/>
  <c r="BC567" i="20"/>
  <c r="BR567" i="20"/>
  <c r="I568" i="20"/>
  <c r="BG637" i="20"/>
  <c r="BS498" i="20"/>
  <c r="BQ498" i="20"/>
  <c r="BA522" i="20"/>
  <c r="BO591" i="20"/>
  <c r="C591" i="20"/>
  <c r="BH613" i="20"/>
  <c r="BA590" i="20"/>
  <c r="BP590" i="20"/>
  <c r="BS682" i="20"/>
  <c r="D728" i="20"/>
  <c r="BA406" i="20"/>
  <c r="BK406" i="20"/>
  <c r="BT383" i="20"/>
  <c r="BD384" i="20"/>
  <c r="BR430" i="20"/>
  <c r="F430" i="20"/>
  <c r="BL430" i="20"/>
  <c r="BG407" i="20"/>
  <c r="BX475" i="20"/>
  <c r="BB475" i="20"/>
  <c r="BH452" i="20"/>
  <c r="I429" i="20"/>
  <c r="BD453" i="20"/>
  <c r="BK545" i="20"/>
  <c r="A636" i="20"/>
  <c r="BJ636" i="20"/>
  <c r="F499" i="20"/>
  <c r="BD568" i="20"/>
  <c r="BM522" i="20"/>
  <c r="F522" i="20"/>
  <c r="BM613" i="20"/>
  <c r="BQ590" i="20"/>
  <c r="BX682" i="20"/>
  <c r="BI705" i="20"/>
  <c r="BN705" i="20"/>
  <c r="F475" i="20"/>
  <c r="BQ545" i="20"/>
  <c r="J637" i="20"/>
  <c r="D498" i="20"/>
  <c r="BU613" i="20"/>
  <c r="BL729" i="20"/>
  <c r="BS475" i="20"/>
  <c r="BQ475" i="20"/>
  <c r="BG544" i="20"/>
  <c r="BO636" i="20"/>
  <c r="BO499" i="20"/>
  <c r="BE637" i="20"/>
  <c r="BK591" i="20"/>
  <c r="BR614" i="20"/>
  <c r="BC614" i="20"/>
  <c r="G659" i="20"/>
  <c r="BJ706" i="20"/>
  <c r="D706" i="20"/>
  <c r="BB544" i="20"/>
  <c r="H453" i="20"/>
  <c r="BL499" i="20"/>
  <c r="BR591" i="20"/>
  <c r="BX614" i="20"/>
  <c r="BG682" i="20"/>
  <c r="BP660" i="20"/>
  <c r="BC729" i="20"/>
  <c r="BA544" i="20"/>
  <c r="B544" i="20"/>
  <c r="BS521" i="20"/>
  <c r="BD545" i="20"/>
  <c r="J545" i="20"/>
  <c r="BF499" i="20"/>
  <c r="BN568" i="20"/>
  <c r="BC568" i="20"/>
  <c r="BD498" i="20"/>
  <c r="BX522" i="20"/>
  <c r="BF522" i="20"/>
  <c r="C613" i="20"/>
  <c r="BD590" i="20"/>
  <c r="BQ614" i="20"/>
  <c r="D682" i="20"/>
  <c r="BK659" i="20"/>
  <c r="BK660" i="20"/>
  <c r="BU660" i="20"/>
  <c r="E660" i="20"/>
  <c r="BT705" i="20"/>
  <c r="BR705" i="20"/>
  <c r="BH706" i="20"/>
  <c r="A728" i="20"/>
  <c r="BW728" i="20"/>
  <c r="BR728" i="20"/>
  <c r="BF406" i="20"/>
  <c r="BC383" i="20"/>
  <c r="BL383" i="20"/>
  <c r="BE384" i="20"/>
  <c r="C384" i="20"/>
  <c r="BS430" i="20"/>
  <c r="BA407" i="20"/>
  <c r="BW475" i="20"/>
  <c r="BA452" i="20"/>
  <c r="I476" i="20"/>
  <c r="E476" i="20"/>
  <c r="I544" i="20"/>
  <c r="BO544" i="20"/>
  <c r="BD521" i="20"/>
  <c r="A521" i="20"/>
  <c r="BR545" i="20"/>
  <c r="BS499" i="20"/>
  <c r="BX567" i="20"/>
  <c r="F567" i="20"/>
  <c r="BM637" i="20"/>
  <c r="D637" i="20"/>
  <c r="BU498" i="20"/>
  <c r="BP498" i="20"/>
  <c r="E522" i="20"/>
  <c r="BB591" i="20"/>
  <c r="BL591" i="20"/>
  <c r="BT613" i="20"/>
  <c r="J613" i="20"/>
  <c r="BL614" i="20"/>
  <c r="BG659" i="20"/>
  <c r="D659" i="20"/>
  <c r="BM683" i="20"/>
  <c r="BT660" i="20"/>
  <c r="BN706" i="20"/>
  <c r="BO706" i="20"/>
  <c r="BQ406" i="20"/>
  <c r="BJ383" i="20"/>
  <c r="D383" i="20"/>
  <c r="BT384" i="20"/>
  <c r="G384" i="20"/>
  <c r="BE430" i="20"/>
  <c r="BP407" i="20"/>
  <c r="A452" i="20"/>
  <c r="BU429" i="20"/>
  <c r="BJ453" i="20"/>
  <c r="BN636" i="20"/>
  <c r="BJ498" i="20"/>
  <c r="BA591" i="20"/>
  <c r="F614" i="20"/>
  <c r="BT659" i="20"/>
  <c r="BK705" i="20"/>
  <c r="BR475" i="20"/>
  <c r="BA475" i="20"/>
  <c r="BH476" i="20"/>
  <c r="B545" i="20"/>
  <c r="BF568" i="20"/>
  <c r="B522" i="20"/>
  <c r="BK590" i="20"/>
  <c r="G614" i="20"/>
  <c r="BS659" i="20"/>
  <c r="BF705" i="20"/>
  <c r="I728" i="20"/>
  <c r="B636" i="20"/>
  <c r="BP568" i="20"/>
  <c r="BM706" i="20"/>
  <c r="BQ637" i="20"/>
  <c r="BI498" i="20"/>
  <c r="D522" i="20"/>
  <c r="J590" i="20"/>
  <c r="BF614" i="20"/>
  <c r="BS683" i="20"/>
  <c r="BL683" i="20"/>
  <c r="BC660" i="20"/>
  <c r="BO728" i="20"/>
  <c r="J729" i="20"/>
  <c r="D729" i="20"/>
  <c r="BC245" i="20"/>
  <c r="BP245" i="20"/>
  <c r="BO222" i="20"/>
  <c r="C222" i="20"/>
  <c r="F222" i="20"/>
  <c r="BI222" i="20"/>
  <c r="I200" i="20"/>
  <c r="G199" i="20"/>
  <c r="BA315" i="20"/>
  <c r="BG246" i="20"/>
  <c r="D246" i="20"/>
  <c r="BT223" i="20"/>
  <c r="H223" i="20"/>
  <c r="BB223" i="20"/>
  <c r="BM223" i="20"/>
  <c r="BA291" i="20"/>
  <c r="BD291" i="20"/>
  <c r="BR268" i="20"/>
  <c r="F268" i="20"/>
  <c r="BL314" i="20"/>
  <c r="BK314" i="20"/>
  <c r="BS292" i="20"/>
  <c r="I292" i="20"/>
  <c r="H337" i="20"/>
  <c r="BP337" i="20"/>
  <c r="BX338" i="20"/>
  <c r="BC338" i="20"/>
  <c r="BN338" i="20"/>
  <c r="H338" i="20"/>
  <c r="BA360" i="20"/>
  <c r="BR361" i="20"/>
  <c r="F361" i="20"/>
  <c r="BU245" i="20"/>
  <c r="BW245" i="20"/>
  <c r="BR315" i="20"/>
  <c r="BM246" i="20"/>
  <c r="BQ223" i="20"/>
  <c r="G268" i="20"/>
  <c r="BH269" i="20"/>
  <c r="BS337" i="20"/>
  <c r="BI337" i="20"/>
  <c r="BI338" i="20"/>
  <c r="BM245" i="20"/>
  <c r="BO245" i="20"/>
  <c r="BQ222" i="20"/>
  <c r="BL222" i="20"/>
  <c r="BK200" i="20"/>
  <c r="BP200" i="20"/>
  <c r="BR200" i="20"/>
  <c r="F200" i="20"/>
  <c r="BV199" i="20"/>
  <c r="J199" i="20"/>
  <c r="H199" i="20"/>
  <c r="BJ315" i="20"/>
  <c r="BH315" i="20"/>
  <c r="BL315" i="20"/>
  <c r="BV246" i="20"/>
  <c r="J246" i="20"/>
  <c r="J223" i="20"/>
  <c r="BK291" i="20"/>
  <c r="F291" i="20"/>
  <c r="BU268" i="20"/>
  <c r="BP268" i="20"/>
  <c r="BE269" i="20"/>
  <c r="BJ269" i="20"/>
  <c r="BL269" i="20"/>
  <c r="C314" i="20"/>
  <c r="BC314" i="20"/>
  <c r="BH292" i="20"/>
  <c r="BF337" i="20"/>
  <c r="BT360" i="20"/>
  <c r="H360" i="20"/>
  <c r="B360" i="20"/>
  <c r="G200" i="20"/>
  <c r="BE315" i="20"/>
  <c r="BK246" i="20"/>
  <c r="I223" i="20"/>
  <c r="I291" i="20"/>
  <c r="BR314" i="20"/>
  <c r="BV245" i="20"/>
  <c r="BL245" i="20"/>
  <c r="BB245" i="20"/>
  <c r="BJ222" i="20"/>
  <c r="BU222" i="20"/>
  <c r="BE200" i="20"/>
  <c r="BQ200" i="20"/>
  <c r="BB199" i="20"/>
  <c r="BC199" i="20"/>
  <c r="BI199" i="20"/>
  <c r="BO199" i="20"/>
  <c r="BS315" i="20"/>
  <c r="G315" i="20"/>
  <c r="BY315" i="20"/>
  <c r="BB246" i="20"/>
  <c r="BO223" i="20"/>
  <c r="C223" i="20"/>
  <c r="B291" i="20"/>
  <c r="BP291" i="20"/>
  <c r="BG268" i="20"/>
  <c r="H268" i="20"/>
  <c r="BH268" i="20"/>
  <c r="BW269" i="20"/>
  <c r="G269" i="20"/>
  <c r="BV269" i="20"/>
  <c r="BF314" i="20"/>
  <c r="BM314" i="20"/>
  <c r="BQ314" i="20"/>
  <c r="BV292" i="20"/>
  <c r="J292" i="20"/>
  <c r="BW337" i="20"/>
  <c r="BM337" i="20"/>
  <c r="A337" i="20"/>
  <c r="BM338" i="20"/>
  <c r="BJ338" i="20"/>
  <c r="J338" i="20"/>
  <c r="BS360" i="20"/>
  <c r="BM361" i="20"/>
  <c r="BW361" i="20"/>
  <c r="BC222" i="20"/>
  <c r="E222" i="20"/>
  <c r="BS200" i="20"/>
  <c r="B246" i="20"/>
  <c r="BU223" i="20"/>
  <c r="D268" i="20"/>
  <c r="BR292" i="20"/>
  <c r="G337" i="20"/>
  <c r="F338" i="20"/>
  <c r="BL360" i="20"/>
  <c r="BU360" i="20"/>
  <c r="BI361" i="20"/>
  <c r="BK361" i="20"/>
  <c r="J361" i="20"/>
  <c r="H361" i="20"/>
  <c r="BM108" i="20"/>
  <c r="BJ108" i="20"/>
  <c r="BL131" i="20"/>
  <c r="BH154" i="20"/>
  <c r="BN154" i="20"/>
  <c r="BR107" i="20"/>
  <c r="F107" i="20"/>
  <c r="BO107" i="20"/>
  <c r="BG107" i="20"/>
  <c r="BD153" i="20"/>
  <c r="BI130" i="20"/>
  <c r="BN130" i="20"/>
  <c r="BK108" i="20"/>
  <c r="BI131" i="20"/>
  <c r="BH131" i="20"/>
  <c r="C131" i="20"/>
  <c r="BT154" i="20"/>
  <c r="H154" i="20"/>
  <c r="BP153" i="20"/>
  <c r="BL130" i="20"/>
  <c r="BX108" i="20"/>
  <c r="BV108" i="20"/>
  <c r="BB131" i="20"/>
  <c r="BM154" i="20"/>
  <c r="BR154" i="20"/>
  <c r="BA107" i="20"/>
  <c r="BT107" i="20"/>
  <c r="H108" i="20"/>
  <c r="BL107" i="20"/>
  <c r="BU153" i="20"/>
  <c r="BP176" i="20"/>
  <c r="D176" i="20"/>
  <c r="C108" i="20"/>
  <c r="BQ131" i="20"/>
  <c r="BO131" i="20"/>
  <c r="C154" i="20"/>
  <c r="I153" i="20"/>
  <c r="BV153" i="20"/>
  <c r="BU176" i="20"/>
  <c r="I176" i="20"/>
  <c r="J176" i="20"/>
  <c r="BI177" i="20"/>
  <c r="BC177" i="20"/>
  <c r="C177" i="20"/>
  <c r="B108" i="20"/>
  <c r="BJ154" i="20"/>
  <c r="BM107" i="20"/>
  <c r="BS153" i="20"/>
  <c r="BI153" i="20"/>
  <c r="BG176" i="20"/>
  <c r="BN177" i="20"/>
  <c r="B177" i="20"/>
  <c r="BT177" i="20"/>
  <c r="H177" i="20"/>
  <c r="BJ130" i="20"/>
  <c r="BV107" i="20"/>
  <c r="H153" i="20"/>
  <c r="G153" i="20"/>
  <c r="BH176" i="20"/>
  <c r="BF176" i="20"/>
  <c r="BU177" i="20"/>
  <c r="I177" i="20"/>
  <c r="BK177" i="20"/>
  <c r="BA61" i="20"/>
  <c r="BF62" i="20"/>
  <c r="BJ84" i="20"/>
  <c r="B84" i="20"/>
  <c r="BD85" i="20"/>
  <c r="BS85" i="20"/>
  <c r="BU85" i="20"/>
  <c r="BP62" i="20"/>
  <c r="A84" i="20"/>
  <c r="BH84" i="20"/>
  <c r="BX85" i="20"/>
  <c r="BS61" i="20"/>
  <c r="G61" i="20"/>
  <c r="BJ61" i="20"/>
  <c r="B62" i="20"/>
  <c r="BR84" i="20"/>
  <c r="BX84" i="20"/>
  <c r="BF85" i="20"/>
  <c r="H85" i="20"/>
  <c r="BD61" i="20"/>
  <c r="BO84" i="20"/>
  <c r="BL85" i="20"/>
  <c r="BV61" i="20"/>
  <c r="J61" i="20"/>
  <c r="BA62" i="20"/>
  <c r="BM62" i="20"/>
  <c r="BL62" i="20"/>
  <c r="BA84" i="20"/>
  <c r="BS84" i="20"/>
  <c r="BR85" i="20"/>
  <c r="F85" i="20"/>
  <c r="BL38" i="20"/>
  <c r="BD39" i="20"/>
  <c r="BW39" i="20"/>
  <c r="F39" i="20"/>
  <c r="BH38" i="20"/>
  <c r="BU39" i="20"/>
  <c r="I39" i="20"/>
  <c r="BG39" i="20"/>
  <c r="BH39" i="20"/>
  <c r="BU38" i="20"/>
  <c r="I38" i="20"/>
  <c r="BD38" i="20"/>
  <c r="J38" i="20"/>
  <c r="BQ39" i="20"/>
  <c r="E39" i="20"/>
  <c r="BF38" i="20"/>
  <c r="BI16" i="20"/>
  <c r="BK16" i="20"/>
  <c r="BA16" i="20"/>
  <c r="BC16" i="20"/>
  <c r="BE16" i="20"/>
  <c r="BG16" i="20"/>
  <c r="B16" i="20"/>
  <c r="I521" i="20"/>
  <c r="BW499" i="20"/>
  <c r="B568" i="20"/>
  <c r="BL568" i="20"/>
  <c r="BU637" i="20"/>
  <c r="BC591" i="20"/>
  <c r="BG590" i="20"/>
  <c r="BT590" i="20"/>
  <c r="E614" i="20"/>
  <c r="BP682" i="20"/>
  <c r="I682" i="20"/>
  <c r="BQ659" i="20"/>
  <c r="BA705" i="20"/>
  <c r="BR706" i="20"/>
  <c r="BD728" i="20"/>
  <c r="BQ729" i="20"/>
  <c r="BJ406" i="20"/>
  <c r="BD383" i="20"/>
  <c r="BR383" i="20"/>
  <c r="I383" i="20"/>
  <c r="I384" i="20"/>
  <c r="BJ384" i="20"/>
  <c r="BT430" i="20"/>
  <c r="E407" i="20"/>
  <c r="C407" i="20"/>
  <c r="BL475" i="20"/>
  <c r="BM475" i="20"/>
  <c r="BK452" i="20"/>
  <c r="E452" i="20"/>
  <c r="BL544" i="20"/>
  <c r="BV544" i="20"/>
  <c r="BN453" i="20"/>
  <c r="I453" i="20"/>
  <c r="H521" i="20"/>
  <c r="BF521" i="20"/>
  <c r="F521" i="20"/>
  <c r="BS545" i="20"/>
  <c r="BS636" i="20"/>
  <c r="BC636" i="20"/>
  <c r="BI567" i="20"/>
  <c r="BS568" i="20"/>
  <c r="BJ637" i="20"/>
  <c r="BL637" i="20"/>
  <c r="BN498" i="20"/>
  <c r="BD522" i="20"/>
  <c r="BI591" i="20"/>
  <c r="BQ591" i="20"/>
  <c r="I591" i="20"/>
  <c r="H613" i="20"/>
  <c r="E613" i="20"/>
  <c r="BJ659" i="20"/>
  <c r="H659" i="20"/>
  <c r="BW660" i="20"/>
  <c r="BA706" i="20"/>
  <c r="BM729" i="20"/>
  <c r="J406" i="20"/>
  <c r="BF383" i="20"/>
  <c r="BA384" i="20"/>
  <c r="BO430" i="20"/>
  <c r="I430" i="20"/>
  <c r="BP521" i="20"/>
  <c r="BA545" i="20"/>
  <c r="J568" i="20"/>
  <c r="A498" i="20"/>
  <c r="BL728" i="20"/>
  <c r="BB429" i="20"/>
  <c r="BE521" i="20"/>
  <c r="F683" i="20"/>
  <c r="C476" i="20"/>
  <c r="G544" i="20"/>
  <c r="BS567" i="20"/>
  <c r="BC590" i="20"/>
  <c r="BH682" i="20"/>
  <c r="BA659" i="20"/>
  <c r="BL429" i="20"/>
  <c r="E499" i="20"/>
  <c r="BV637" i="20"/>
  <c r="E590" i="20"/>
  <c r="BC476" i="20"/>
  <c r="BR429" i="20"/>
  <c r="BG453" i="20"/>
  <c r="C545" i="20"/>
  <c r="BR499" i="20"/>
  <c r="BL567" i="20"/>
  <c r="BC637" i="20"/>
  <c r="BO498" i="20"/>
  <c r="BR522" i="20"/>
  <c r="BG613" i="20"/>
  <c r="G683" i="20"/>
  <c r="BE728" i="20"/>
  <c r="C728" i="20"/>
  <c r="BS729" i="20"/>
  <c r="BQ245" i="20"/>
  <c r="BA245" i="20"/>
  <c r="BT222" i="20"/>
  <c r="B222" i="20"/>
  <c r="BO200" i="20"/>
  <c r="C200" i="20"/>
  <c r="BX200" i="20"/>
  <c r="BV200" i="20"/>
  <c r="J200" i="20"/>
  <c r="D199" i="20"/>
  <c r="BN315" i="20"/>
  <c r="B315" i="20"/>
  <c r="BX315" i="20"/>
  <c r="H315" i="20"/>
  <c r="BE246" i="20"/>
  <c r="BD223" i="20"/>
  <c r="BO291" i="20"/>
  <c r="C291" i="20"/>
  <c r="BB268" i="20"/>
  <c r="BD268" i="20"/>
  <c r="BI269" i="20"/>
  <c r="BR269" i="20"/>
  <c r="CL269" i="20"/>
  <c r="BS314" i="20"/>
  <c r="BL292" i="20"/>
  <c r="E292" i="20"/>
  <c r="C292" i="20"/>
  <c r="BJ337" i="20"/>
  <c r="BH338" i="20"/>
  <c r="BF338" i="20"/>
  <c r="BR338" i="20"/>
  <c r="BX360" i="20"/>
  <c r="BG360" i="20"/>
  <c r="J360" i="20"/>
  <c r="BB361" i="20"/>
  <c r="J245" i="20"/>
  <c r="BS222" i="20"/>
  <c r="BL246" i="20"/>
  <c r="BR291" i="20"/>
  <c r="BF268" i="20"/>
  <c r="E268" i="20"/>
  <c r="BM269" i="20"/>
  <c r="D314" i="20"/>
  <c r="BG292" i="20"/>
  <c r="BT245" i="20"/>
  <c r="D245" i="20"/>
  <c r="BX245" i="20"/>
  <c r="BN222" i="20"/>
  <c r="H222" i="20"/>
  <c r="BM200" i="20"/>
  <c r="BB200" i="20"/>
  <c r="BF199" i="20"/>
  <c r="BK199" i="20"/>
  <c r="BM199" i="20"/>
  <c r="A199" i="20"/>
  <c r="BW199" i="20"/>
  <c r="BW315" i="20"/>
  <c r="BF246" i="20"/>
  <c r="BH246" i="20"/>
  <c r="I246" i="20"/>
  <c r="BS223" i="20"/>
  <c r="G223" i="20"/>
  <c r="BN223" i="20"/>
  <c r="BA223" i="20"/>
  <c r="J291" i="20"/>
  <c r="BJ291" i="20"/>
  <c r="BK268" i="20"/>
  <c r="BX268" i="20"/>
  <c r="E269" i="20"/>
  <c r="BJ314" i="20"/>
  <c r="BU314" i="20"/>
  <c r="BQ337" i="20"/>
  <c r="E337" i="20"/>
  <c r="BX337" i="20"/>
  <c r="BQ338" i="20"/>
  <c r="E338" i="20"/>
  <c r="BD360" i="20"/>
  <c r="BQ361" i="20"/>
  <c r="E361" i="20"/>
  <c r="BD361" i="20"/>
  <c r="BJ245" i="20"/>
  <c r="BD199" i="20"/>
  <c r="C315" i="20"/>
  <c r="D315" i="20"/>
  <c r="BC291" i="20"/>
  <c r="BS268" i="20"/>
  <c r="BE268" i="20"/>
  <c r="I269" i="20"/>
  <c r="BA314" i="20"/>
  <c r="BB292" i="20"/>
  <c r="BK245" i="20"/>
  <c r="BW222" i="20"/>
  <c r="H200" i="20"/>
  <c r="BL199" i="20"/>
  <c r="BC315" i="20"/>
  <c r="BI315" i="20"/>
  <c r="BP315" i="20"/>
  <c r="I315" i="20"/>
  <c r="BO246" i="20"/>
  <c r="C246" i="20"/>
  <c r="BR223" i="20"/>
  <c r="BI291" i="20"/>
  <c r="BT291" i="20"/>
  <c r="BX291" i="20"/>
  <c r="A268" i="20"/>
  <c r="BG269" i="20"/>
  <c r="BN269" i="20"/>
  <c r="B269" i="20"/>
  <c r="BT314" i="20"/>
  <c r="H314" i="20"/>
  <c r="BG314" i="20"/>
  <c r="E314" i="20"/>
  <c r="BF292" i="20"/>
  <c r="BA292" i="20"/>
  <c r="BG337" i="20"/>
  <c r="BK338" i="20"/>
  <c r="BI360" i="20"/>
  <c r="F360" i="20"/>
  <c r="BP361" i="20"/>
  <c r="G222" i="20"/>
  <c r="E246" i="20"/>
  <c r="BH223" i="20"/>
  <c r="BS291" i="20"/>
  <c r="BF291" i="20"/>
  <c r="BT361" i="20"/>
  <c r="I360" i="20"/>
  <c r="C360" i="20"/>
  <c r="BV338" i="20"/>
  <c r="C361" i="20"/>
  <c r="BE360" i="20"/>
  <c r="BT130" i="20"/>
  <c r="H130" i="20"/>
  <c r="BS130" i="20"/>
  <c r="J130" i="20"/>
  <c r="G108" i="20"/>
  <c r="BJ131" i="20"/>
  <c r="BC131" i="20"/>
  <c r="BU154" i="20"/>
  <c r="I154" i="20"/>
  <c r="BG154" i="20"/>
  <c r="BE636" i="20"/>
  <c r="G636" i="20"/>
  <c r="BB498" i="20"/>
  <c r="BH498" i="20"/>
  <c r="BE591" i="20"/>
  <c r="BO613" i="20"/>
  <c r="A613" i="20"/>
  <c r="BG614" i="20"/>
  <c r="BJ614" i="20"/>
  <c r="BE659" i="20"/>
  <c r="BH683" i="20"/>
  <c r="H705" i="20"/>
  <c r="G705" i="20"/>
  <c r="BB706" i="20"/>
  <c r="BM728" i="20"/>
  <c r="BA729" i="20"/>
  <c r="BL406" i="20"/>
  <c r="BU383" i="20"/>
  <c r="BK384" i="20"/>
  <c r="BN384" i="20"/>
  <c r="G430" i="20"/>
  <c r="H430" i="20"/>
  <c r="A475" i="20"/>
  <c r="BD452" i="20"/>
  <c r="BL476" i="20"/>
  <c r="BU544" i="20"/>
  <c r="BI429" i="20"/>
  <c r="BQ521" i="20"/>
  <c r="F545" i="20"/>
  <c r="BX545" i="20"/>
  <c r="BA636" i="20"/>
  <c r="G499" i="20"/>
  <c r="BJ568" i="20"/>
  <c r="BW637" i="20"/>
  <c r="BQ522" i="20"/>
  <c r="BE613" i="20"/>
  <c r="BX613" i="20"/>
  <c r="BW590" i="20"/>
  <c r="BS590" i="20"/>
  <c r="BF682" i="20"/>
  <c r="BW683" i="20"/>
  <c r="BI728" i="20"/>
  <c r="G728" i="20"/>
  <c r="E406" i="20"/>
  <c r="H384" i="20"/>
  <c r="BH430" i="20"/>
  <c r="BJ407" i="20"/>
  <c r="D407" i="20"/>
  <c r="BG452" i="20"/>
  <c r="BN544" i="20"/>
  <c r="D521" i="20"/>
  <c r="BE567" i="20"/>
  <c r="BD637" i="20"/>
  <c r="BN613" i="20"/>
  <c r="BR682" i="20"/>
  <c r="BF659" i="20"/>
  <c r="BS522" i="20"/>
  <c r="D660" i="20"/>
  <c r="BW453" i="20"/>
  <c r="BP706" i="20"/>
  <c r="J728" i="20"/>
  <c r="BJ476" i="20"/>
  <c r="E545" i="20"/>
  <c r="BU567" i="20"/>
  <c r="E637" i="20"/>
  <c r="BH590" i="20"/>
  <c r="J659" i="20"/>
  <c r="BC475" i="20"/>
  <c r="F429" i="20"/>
  <c r="BJ521" i="20"/>
  <c r="BQ636" i="20"/>
  <c r="F636" i="20"/>
  <c r="J499" i="20"/>
  <c r="D568" i="20"/>
  <c r="F591" i="20"/>
  <c r="F613" i="20"/>
  <c r="BO614" i="20"/>
  <c r="BC659" i="20"/>
  <c r="BE660" i="20"/>
  <c r="BL705" i="20"/>
  <c r="H245" i="20"/>
  <c r="B245" i="20"/>
  <c r="BR222" i="20"/>
  <c r="BU200" i="20"/>
  <c r="BF200" i="20"/>
  <c r="BD200" i="20"/>
  <c r="BJ199" i="20"/>
  <c r="BS199" i="20"/>
  <c r="BQ199" i="20"/>
  <c r="E199" i="20"/>
  <c r="BJ246" i="20"/>
  <c r="BP246" i="20"/>
  <c r="H246" i="20"/>
  <c r="BW223" i="20"/>
  <c r="BI223" i="20"/>
  <c r="BE223" i="20"/>
  <c r="BO268" i="20"/>
  <c r="C268" i="20"/>
  <c r="BN314" i="20"/>
  <c r="B314" i="20"/>
  <c r="G314" i="20"/>
  <c r="G292" i="20"/>
  <c r="BM292" i="20"/>
  <c r="BU337" i="20"/>
  <c r="I337" i="20"/>
  <c r="BU338" i="20"/>
  <c r="I338" i="20"/>
  <c r="BH360" i="20"/>
  <c r="BB360" i="20"/>
  <c r="BU361" i="20"/>
  <c r="I361" i="20"/>
  <c r="BL361" i="20"/>
  <c r="G361" i="20"/>
  <c r="BI245" i="20"/>
  <c r="BE199" i="20"/>
  <c r="BO315" i="20"/>
  <c r="BU315" i="20"/>
  <c r="BQ246" i="20"/>
  <c r="BX223" i="20"/>
  <c r="BJ223" i="20"/>
  <c r="J268" i="20"/>
  <c r="BA268" i="20"/>
  <c r="BB314" i="20"/>
  <c r="BN337" i="20"/>
  <c r="BL338" i="20"/>
  <c r="BS245" i="20"/>
  <c r="C245" i="20"/>
  <c r="F245" i="20"/>
  <c r="A245" i="20"/>
  <c r="D222" i="20"/>
  <c r="D200" i="20"/>
  <c r="BH199" i="20"/>
  <c r="BT199" i="20"/>
  <c r="BG315" i="20"/>
  <c r="BM315" i="20"/>
  <c r="BS246" i="20"/>
  <c r="G246" i="20"/>
  <c r="BA246" i="20"/>
  <c r="BC223" i="20"/>
  <c r="B223" i="20"/>
  <c r="BM291" i="20"/>
  <c r="A291" i="20"/>
  <c r="I268" i="20"/>
  <c r="BI268" i="20"/>
  <c r="BK269" i="20"/>
  <c r="D269" i="20"/>
  <c r="BF269" i="20"/>
  <c r="BX314" i="20"/>
  <c r="BO314" i="20"/>
  <c r="BJ292" i="20"/>
  <c r="BI292" i="20"/>
  <c r="BE292" i="20"/>
  <c r="BK337" i="20"/>
  <c r="BA337" i="20"/>
  <c r="BD337" i="20"/>
  <c r="BA338" i="20"/>
  <c r="BO338" i="20"/>
  <c r="C338" i="20"/>
  <c r="BM360" i="20"/>
  <c r="A360" i="20"/>
  <c r="BF360" i="20"/>
  <c r="BA361" i="20"/>
  <c r="BX361" i="20"/>
  <c r="BM222" i="20"/>
  <c r="A222" i="20"/>
  <c r="BB315" i="20"/>
  <c r="BN246" i="20"/>
  <c r="BU246" i="20"/>
  <c r="G291" i="20"/>
  <c r="BL268" i="20"/>
  <c r="BP314" i="20"/>
  <c r="BI314" i="20"/>
  <c r="F292" i="20"/>
  <c r="BW338" i="20"/>
  <c r="BG222" i="20"/>
  <c r="J222" i="20"/>
  <c r="BW200" i="20"/>
  <c r="E200" i="20"/>
  <c r="C199" i="20"/>
  <c r="BV315" i="20"/>
  <c r="J315" i="20"/>
  <c r="BT315" i="20"/>
  <c r="BL223" i="20"/>
  <c r="BF223" i="20"/>
  <c r="BW291" i="20"/>
  <c r="BN291" i="20"/>
  <c r="BJ268" i="20"/>
  <c r="BT268" i="20"/>
  <c r="BQ269" i="20"/>
  <c r="CH269" i="20"/>
  <c r="BP269" i="20"/>
  <c r="F269" i="20"/>
  <c r="BD314" i="20"/>
  <c r="A314" i="20"/>
  <c r="BT292" i="20"/>
  <c r="H292" i="20"/>
  <c r="BC292" i="20"/>
  <c r="BO292" i="20"/>
  <c r="BR337" i="20"/>
  <c r="F337" i="20"/>
  <c r="BL337" i="20"/>
  <c r="BP338" i="20"/>
  <c r="G360" i="20"/>
  <c r="BW360" i="20"/>
  <c r="BV360" i="20"/>
  <c r="BJ361" i="20"/>
  <c r="BF222" i="20"/>
  <c r="BI200" i="20"/>
  <c r="BX199" i="20"/>
  <c r="BL291" i="20"/>
  <c r="BC269" i="20"/>
  <c r="BE314" i="20"/>
  <c r="B337" i="20"/>
  <c r="BY338" i="20"/>
  <c r="BJ360" i="20"/>
  <c r="BY361" i="20"/>
  <c r="BF361" i="20"/>
  <c r="BO361" i="20"/>
  <c r="BH361" i="20"/>
  <c r="BD130" i="20"/>
  <c r="G130" i="20"/>
  <c r="BK130" i="20"/>
  <c r="BP108" i="20"/>
  <c r="D108" i="20"/>
  <c r="J108" i="20"/>
  <c r="BE154" i="20"/>
  <c r="B154" i="20"/>
  <c r="BD107" i="20"/>
  <c r="BS107" i="20"/>
  <c r="BP130" i="20"/>
  <c r="D130" i="20"/>
  <c r="BC130" i="20"/>
  <c r="B130" i="20"/>
  <c r="F130" i="20"/>
  <c r="BF131" i="20"/>
  <c r="BG131" i="20"/>
  <c r="BQ154" i="20"/>
  <c r="E154" i="20"/>
  <c r="BH107" i="20"/>
  <c r="BE107" i="20"/>
  <c r="BW107" i="20"/>
  <c r="BE130" i="20"/>
  <c r="BF130" i="20"/>
  <c r="BU108" i="20"/>
  <c r="I108" i="20"/>
  <c r="BC108" i="20"/>
  <c r="BE131" i="20"/>
  <c r="D131" i="20"/>
  <c r="BP154" i="20"/>
  <c r="D154" i="20"/>
  <c r="G154" i="20"/>
  <c r="H107" i="20"/>
  <c r="BL153" i="20"/>
  <c r="F108" i="20"/>
  <c r="BI154" i="20"/>
  <c r="J154" i="20"/>
  <c r="F153" i="20"/>
  <c r="BI176" i="20"/>
  <c r="BS176" i="20"/>
  <c r="G176" i="20"/>
  <c r="G177" i="20"/>
  <c r="BQ130" i="20"/>
  <c r="BD108" i="20"/>
  <c r="BK153" i="20"/>
  <c r="BR153" i="20"/>
  <c r="BM153" i="20"/>
  <c r="F176" i="20"/>
  <c r="BF177" i="20"/>
  <c r="BL177" i="20"/>
  <c r="BX130" i="20"/>
  <c r="BR130" i="20"/>
  <c r="B131" i="20"/>
  <c r="BO154" i="20"/>
  <c r="BF107" i="20"/>
  <c r="D153" i="20"/>
  <c r="B153" i="20"/>
  <c r="BD176" i="20"/>
  <c r="BQ177" i="20"/>
  <c r="E177" i="20"/>
  <c r="E108" i="20"/>
  <c r="BT131" i="20"/>
  <c r="BH153" i="20"/>
  <c r="BW153" i="20"/>
  <c r="BQ153" i="20"/>
  <c r="A153" i="20"/>
  <c r="BA176" i="20"/>
  <c r="BK176" i="20"/>
  <c r="BR177" i="20"/>
  <c r="F177" i="20"/>
  <c r="BX177" i="20"/>
  <c r="BW61" i="20"/>
  <c r="BN61" i="20"/>
  <c r="B61" i="20"/>
  <c r="BC62" i="20"/>
  <c r="BW84" i="20"/>
  <c r="D84" i="20"/>
  <c r="BJ85" i="20"/>
  <c r="D85" i="20"/>
  <c r="BM84" i="20"/>
  <c r="BI85" i="20"/>
  <c r="A61" i="20"/>
  <c r="I62" i="20"/>
  <c r="BU84" i="20"/>
  <c r="I84" i="20"/>
  <c r="BD84" i="20"/>
  <c r="BM85" i="20"/>
  <c r="BW85" i="20"/>
  <c r="BM61" i="20"/>
  <c r="BJ62" i="20"/>
  <c r="BC85" i="20"/>
  <c r="I85" i="20"/>
  <c r="BH61" i="20"/>
  <c r="BE61" i="20"/>
  <c r="BX62" i="20"/>
  <c r="BN62" i="20"/>
  <c r="BD62" i="20"/>
  <c r="BB62" i="20"/>
  <c r="BF84" i="20"/>
  <c r="BT84" i="20"/>
  <c r="BO85" i="20"/>
  <c r="E85" i="20"/>
  <c r="BO38" i="20"/>
  <c r="F38" i="20"/>
  <c r="BN39" i="20"/>
  <c r="B39" i="20"/>
  <c r="D38" i="20"/>
  <c r="BK39" i="20"/>
  <c r="BK38" i="20"/>
  <c r="BJ38" i="20"/>
  <c r="BJ39" i="20"/>
  <c r="G39" i="20"/>
  <c r="BG38" i="20"/>
  <c r="BF39" i="20"/>
  <c r="BO39" i="20"/>
  <c r="BS38" i="20"/>
  <c r="BR39" i="20"/>
  <c r="D16" i="20"/>
  <c r="BP16" i="20"/>
  <c r="BJ16" i="20"/>
  <c r="BD16" i="20"/>
  <c r="BH16" i="20"/>
  <c r="BB16" i="20"/>
  <c r="BL16" i="20"/>
  <c r="BF16" i="20"/>
  <c r="BV545" i="20"/>
  <c r="BG522" i="20"/>
  <c r="B591" i="20"/>
  <c r="BD613" i="20"/>
  <c r="BR613" i="20"/>
  <c r="BU590" i="20"/>
  <c r="BJ682" i="20"/>
  <c r="BN683" i="20"/>
  <c r="BB683" i="20"/>
  <c r="B660" i="20"/>
  <c r="BC705" i="20"/>
  <c r="BV705" i="20"/>
  <c r="F706" i="20"/>
  <c r="BX706" i="20"/>
  <c r="E729" i="20"/>
  <c r="BS383" i="20"/>
  <c r="BM383" i="20"/>
  <c r="BU384" i="20"/>
  <c r="BF430" i="20"/>
  <c r="BQ407" i="20"/>
  <c r="BF475" i="20"/>
  <c r="BE475" i="20"/>
  <c r="BQ452" i="20"/>
  <c r="D452" i="20"/>
  <c r="F476" i="20"/>
  <c r="BH453" i="20"/>
  <c r="B453" i="20"/>
  <c r="BT521" i="20"/>
  <c r="BE545" i="20"/>
  <c r="E636" i="20"/>
  <c r="I499" i="20"/>
  <c r="BI568" i="20"/>
  <c r="BP637" i="20"/>
  <c r="B498" i="20"/>
  <c r="BX591" i="20"/>
  <c r="D591" i="20"/>
  <c r="BA613" i="20"/>
  <c r="BJ590" i="20"/>
  <c r="I614" i="20"/>
  <c r="BA682" i="20"/>
  <c r="BP659" i="20"/>
  <c r="BP728" i="20"/>
  <c r="BH406" i="20"/>
  <c r="BE383" i="20"/>
  <c r="BG384" i="20"/>
  <c r="C430" i="20"/>
  <c r="BU430" i="20"/>
  <c r="BK407" i="20"/>
  <c r="BM452" i="20"/>
  <c r="E568" i="20"/>
  <c r="BF591" i="20"/>
  <c r="BL452" i="20"/>
  <c r="E544" i="20"/>
  <c r="BN545" i="20"/>
  <c r="BQ499" i="20"/>
  <c r="H567" i="20"/>
  <c r="G637" i="20"/>
  <c r="BM498" i="20"/>
  <c r="BW522" i="20"/>
  <c r="BW613" i="20"/>
  <c r="G660" i="20"/>
  <c r="BU728" i="20"/>
  <c r="BI729" i="20"/>
  <c r="E475" i="20"/>
  <c r="BX544" i="20"/>
  <c r="BI683" i="20"/>
  <c r="BJ567" i="20"/>
  <c r="BP522" i="20"/>
  <c r="I613" i="20"/>
  <c r="BV590" i="20"/>
  <c r="H590" i="20"/>
  <c r="B614" i="20"/>
  <c r="C682" i="20"/>
  <c r="BV729" i="20"/>
  <c r="BN245" i="20"/>
  <c r="BD245" i="20"/>
  <c r="G245" i="20"/>
  <c r="I245" i="20"/>
  <c r="BB222" i="20"/>
  <c r="BE222" i="20"/>
  <c r="BP222" i="20"/>
  <c r="I222" i="20"/>
  <c r="BA200" i="20"/>
  <c r="BP199" i="20"/>
  <c r="BA199" i="20"/>
  <c r="BK315" i="20"/>
  <c r="BQ315" i="20"/>
  <c r="BW246" i="20"/>
  <c r="BI246" i="20"/>
  <c r="BG223" i="20"/>
  <c r="BQ291" i="20"/>
  <c r="E291" i="20"/>
  <c r="D291" i="20"/>
  <c r="BO269" i="20"/>
  <c r="H269" i="20"/>
  <c r="J269" i="20"/>
  <c r="BW314" i="20"/>
  <c r="BN292" i="20"/>
  <c r="B292" i="20"/>
  <c r="BQ292" i="20"/>
  <c r="BU292" i="20"/>
  <c r="BO337" i="20"/>
  <c r="C337" i="20"/>
  <c r="BE337" i="20"/>
  <c r="BT337" i="20"/>
  <c r="BE338" i="20"/>
  <c r="BS338" i="20"/>
  <c r="G338" i="20"/>
  <c r="BD338" i="20"/>
  <c r="BQ360" i="20"/>
  <c r="E360" i="20"/>
  <c r="BC360" i="20"/>
  <c r="BE361" i="20"/>
  <c r="BG361" i="20"/>
  <c r="BR245" i="20"/>
  <c r="BG245" i="20"/>
  <c r="BV222" i="20"/>
  <c r="B199" i="20"/>
  <c r="I199" i="20"/>
  <c r="BX246" i="20"/>
  <c r="BC268" i="20"/>
  <c r="BS269" i="20"/>
  <c r="F314" i="20"/>
  <c r="D337" i="20"/>
  <c r="BG338" i="20"/>
  <c r="BF245" i="20"/>
  <c r="BK222" i="20"/>
  <c r="E315" i="20"/>
  <c r="BC246" i="20"/>
  <c r="BP223" i="20"/>
  <c r="D223" i="20"/>
  <c r="BV223" i="20"/>
  <c r="BV291" i="20"/>
  <c r="BN268" i="20"/>
  <c r="B268" i="20"/>
  <c r="BQ268" i="20"/>
  <c r="BU269" i="20"/>
  <c r="CP269" i="20"/>
  <c r="BX269" i="20"/>
  <c r="BT269" i="20"/>
  <c r="BH314" i="20"/>
  <c r="I314" i="20"/>
  <c r="BX292" i="20"/>
  <c r="BK292" i="20"/>
  <c r="BV337" i="20"/>
  <c r="J337" i="20"/>
  <c r="BH337" i="20"/>
  <c r="BT338" i="20"/>
  <c r="BB338" i="20"/>
  <c r="D338" i="20"/>
  <c r="BN361" i="20"/>
  <c r="B361" i="20"/>
  <c r="BC361" i="20"/>
  <c r="BH245" i="20"/>
  <c r="BC200" i="20"/>
  <c r="BJ200" i="20"/>
  <c r="BN199" i="20"/>
  <c r="BU199" i="20"/>
  <c r="F315" i="20"/>
  <c r="E223" i="20"/>
  <c r="BE291" i="20"/>
  <c r="BH291" i="20"/>
  <c r="BV268" i="20"/>
  <c r="C269" i="20"/>
  <c r="BP292" i="20"/>
  <c r="BE245" i="20"/>
  <c r="BA222" i="20"/>
  <c r="BD222" i="20"/>
  <c r="BX222" i="20"/>
  <c r="BG200" i="20"/>
  <c r="BH200" i="20"/>
  <c r="BN200" i="20"/>
  <c r="B200" i="20"/>
  <c r="BT200" i="20"/>
  <c r="BR199" i="20"/>
  <c r="F199" i="20"/>
  <c r="BF315" i="20"/>
  <c r="BD315" i="20"/>
  <c r="BR246" i="20"/>
  <c r="F246" i="20"/>
  <c r="BT246" i="20"/>
  <c r="F223" i="20"/>
  <c r="BG291" i="20"/>
  <c r="H291" i="20"/>
  <c r="BB291" i="20"/>
  <c r="BW268" i="20"/>
  <c r="BM268" i="20"/>
  <c r="BA269" i="20"/>
  <c r="BB269" i="20"/>
  <c r="BD269" i="20"/>
  <c r="BV314" i="20"/>
  <c r="J314" i="20"/>
  <c r="BD292" i="20"/>
  <c r="BW292" i="20"/>
  <c r="BB337" i="20"/>
  <c r="BP360" i="20"/>
  <c r="D360" i="20"/>
  <c r="BR360" i="20"/>
  <c r="BN360" i="20"/>
  <c r="D361" i="20"/>
  <c r="BS361" i="20"/>
  <c r="E245" i="20"/>
  <c r="BH222" i="20"/>
  <c r="BL200" i="20"/>
  <c r="BG199" i="20"/>
  <c r="BD246" i="20"/>
  <c r="BK223" i="20"/>
  <c r="BU291" i="20"/>
  <c r="D292" i="20"/>
  <c r="BC337" i="20"/>
  <c r="B338" i="20"/>
  <c r="BK360" i="20"/>
  <c r="BO360" i="20"/>
  <c r="BV361" i="20"/>
  <c r="BM130" i="20"/>
  <c r="A130" i="20"/>
  <c r="BB107" i="20"/>
  <c r="BI107" i="20"/>
  <c r="C107" i="20"/>
  <c r="J131" i="20"/>
  <c r="BD131" i="20"/>
  <c r="BW131" i="20"/>
  <c r="BN107" i="20"/>
  <c r="BU107" i="20"/>
  <c r="I130" i="20"/>
  <c r="BO130" i="20"/>
  <c r="BG108" i="20"/>
  <c r="I131" i="20"/>
  <c r="G131" i="20"/>
  <c r="BS154" i="20"/>
  <c r="BM177" i="20"/>
  <c r="E131" i="20"/>
  <c r="BC154" i="20"/>
  <c r="BX153" i="20"/>
  <c r="BE176" i="20"/>
  <c r="C176" i="20"/>
  <c r="BV177" i="20"/>
  <c r="BK131" i="20"/>
  <c r="BB153" i="20"/>
  <c r="H176" i="20"/>
  <c r="BG177" i="20"/>
  <c r="BR108" i="20"/>
  <c r="J107" i="20"/>
  <c r="C153" i="20"/>
  <c r="BN153" i="20"/>
  <c r="E176" i="20"/>
  <c r="BG62" i="20"/>
  <c r="BI84" i="20"/>
  <c r="BG85" i="20"/>
  <c r="BT61" i="20"/>
  <c r="BB61" i="20"/>
  <c r="BQ61" i="20"/>
  <c r="BR62" i="20"/>
  <c r="BI62" i="20"/>
  <c r="BK84" i="20"/>
  <c r="BN84" i="20"/>
  <c r="F61" i="20"/>
  <c r="BX61" i="20"/>
  <c r="BO61" i="20"/>
  <c r="BF61" i="20"/>
  <c r="H62" i="20"/>
  <c r="J62" i="20"/>
  <c r="BL84" i="20"/>
  <c r="BC84" i="20"/>
  <c r="BE85" i="20"/>
  <c r="A38" i="20"/>
  <c r="BR38" i="20"/>
  <c r="BB38" i="20"/>
  <c r="BS39" i="20"/>
  <c r="BP38" i="20"/>
  <c r="BE38" i="20"/>
  <c r="C38" i="20"/>
  <c r="BV39" i="20"/>
  <c r="BA39" i="20"/>
  <c r="BN38" i="20"/>
  <c r="BO16" i="20"/>
  <c r="E16" i="20"/>
  <c r="BS16" i="20"/>
  <c r="I16" i="20"/>
  <c r="BW16" i="20"/>
  <c r="BP15" i="20"/>
  <c r="BD15" i="20"/>
  <c r="BB15" i="20"/>
  <c r="BO15" i="20"/>
  <c r="I15" i="20"/>
  <c r="BU15" i="20"/>
  <c r="C15" i="20"/>
  <c r="BW38" i="20"/>
  <c r="J39" i="20"/>
  <c r="BC39" i="20"/>
  <c r="G16" i="20"/>
  <c r="BU16" i="20"/>
  <c r="BA15" i="20"/>
  <c r="BC15" i="20"/>
  <c r="BX15" i="20"/>
  <c r="BV15" i="20"/>
  <c r="B15" i="20"/>
  <c r="BH85" i="20"/>
  <c r="BX39" i="20"/>
  <c r="E38" i="20"/>
  <c r="C39" i="20"/>
  <c r="BX16" i="20"/>
  <c r="J16" i="20"/>
  <c r="BQ15" i="20"/>
  <c r="BV130" i="20"/>
  <c r="BX154" i="20"/>
  <c r="BK154" i="20"/>
  <c r="BK107" i="20"/>
  <c r="BL108" i="20"/>
  <c r="C130" i="20"/>
  <c r="BB130" i="20"/>
  <c r="BN108" i="20"/>
  <c r="F131" i="20"/>
  <c r="BW154" i="20"/>
  <c r="BJ107" i="20"/>
  <c r="BQ107" i="20"/>
  <c r="BT108" i="20"/>
  <c r="H131" i="20"/>
  <c r="BB154" i="20"/>
  <c r="BJ176" i="20"/>
  <c r="BJ177" i="20"/>
  <c r="D177" i="20"/>
  <c r="E130" i="20"/>
  <c r="BE153" i="20"/>
  <c r="BV176" i="20"/>
  <c r="BX107" i="20"/>
  <c r="A176" i="20"/>
  <c r="BW176" i="20"/>
  <c r="BB176" i="20"/>
  <c r="BL154" i="20"/>
  <c r="BG153" i="20"/>
  <c r="E153" i="20"/>
  <c r="BX176" i="20"/>
  <c r="BN176" i="20"/>
  <c r="BH177" i="20"/>
  <c r="D61" i="20"/>
  <c r="BI61" i="20"/>
  <c r="BV62" i="20"/>
  <c r="BO62" i="20"/>
  <c r="BP84" i="20"/>
  <c r="H61" i="20"/>
  <c r="BU61" i="20"/>
  <c r="BT62" i="20"/>
  <c r="C84" i="20"/>
  <c r="BE62" i="20"/>
  <c r="C62" i="20"/>
  <c r="J85" i="20"/>
  <c r="BP85" i="20"/>
  <c r="E61" i="20"/>
  <c r="G84" i="20"/>
  <c r="E62" i="20"/>
  <c r="F62" i="20"/>
  <c r="BQ84" i="20"/>
  <c r="BQ85" i="20"/>
  <c r="BT39" i="20"/>
  <c r="BB39" i="20"/>
  <c r="BX38" i="20"/>
  <c r="BP39" i="20"/>
  <c r="H38" i="20"/>
  <c r="BV38" i="20"/>
  <c r="H16" i="20"/>
  <c r="BN16" i="20"/>
  <c r="BR16" i="20"/>
  <c r="BV16" i="20"/>
  <c r="C16" i="20"/>
  <c r="BG15" i="20"/>
  <c r="H15" i="20"/>
  <c r="BT15" i="20"/>
  <c r="F15" i="20"/>
  <c r="BR15" i="20"/>
  <c r="BH15" i="20"/>
  <c r="BF15" i="20"/>
  <c r="BI15" i="20"/>
  <c r="A15" i="20"/>
  <c r="BM16" i="20"/>
  <c r="D15" i="20"/>
  <c r="BN15" i="20"/>
  <c r="J15" i="20"/>
  <c r="BK15" i="20"/>
  <c r="B38" i="20"/>
  <c r="BM15" i="20"/>
  <c r="E15" i="20"/>
  <c r="BW15" i="20"/>
  <c r="BS108" i="20"/>
  <c r="BX131" i="20"/>
  <c r="BP107" i="20"/>
  <c r="BI108" i="20"/>
  <c r="BB108" i="20"/>
  <c r="BV131" i="20"/>
  <c r="BD154" i="20"/>
  <c r="BF154" i="20"/>
  <c r="B107" i="20"/>
  <c r="I107" i="20"/>
  <c r="BU130" i="20"/>
  <c r="BH108" i="20"/>
  <c r="BF108" i="20"/>
  <c r="BU131" i="20"/>
  <c r="BP131" i="20"/>
  <c r="F154" i="20"/>
  <c r="G107" i="20"/>
  <c r="BH130" i="20"/>
  <c r="BO108" i="20"/>
  <c r="J153" i="20"/>
  <c r="BS177" i="20"/>
  <c r="BG130" i="20"/>
  <c r="BO176" i="20"/>
  <c r="J177" i="20"/>
  <c r="BN131" i="20"/>
  <c r="A107" i="20"/>
  <c r="BC153" i="20"/>
  <c r="BT176" i="20"/>
  <c r="B176" i="20"/>
  <c r="BD177" i="20"/>
  <c r="BQ108" i="20"/>
  <c r="BA131" i="20"/>
  <c r="BV154" i="20"/>
  <c r="BF153" i="20"/>
  <c r="BQ176" i="20"/>
  <c r="BE177" i="20"/>
  <c r="I61" i="20"/>
  <c r="BK62" i="20"/>
  <c r="G62" i="20"/>
  <c r="BK61" i="20"/>
  <c r="D62" i="20"/>
  <c r="BG84" i="20"/>
  <c r="BL61" i="20"/>
  <c r="BC61" i="20"/>
  <c r="BQ62" i="20"/>
  <c r="BT85" i="20"/>
  <c r="BK85" i="20"/>
  <c r="BH62" i="20"/>
  <c r="BN85" i="20"/>
  <c r="C61" i="20"/>
  <c r="H84" i="20"/>
  <c r="BB85" i="20"/>
  <c r="C85" i="20"/>
  <c r="BM38" i="20"/>
  <c r="BI39" i="20"/>
  <c r="BA38" i="20"/>
  <c r="BM39" i="20"/>
  <c r="BI38" i="20"/>
  <c r="BE39" i="20"/>
  <c r="BQ38" i="20"/>
  <c r="G38" i="20"/>
  <c r="BQ16" i="20"/>
  <c r="H39" i="20"/>
  <c r="D39" i="20"/>
  <c r="BT38" i="20"/>
  <c r="BL39" i="20"/>
  <c r="G15" i="20"/>
  <c r="BE15" i="20"/>
  <c r="BL15" i="20"/>
  <c r="BM131" i="20"/>
  <c r="D107" i="20"/>
  <c r="BT153" i="20"/>
  <c r="BW130" i="20"/>
  <c r="BW108" i="20"/>
  <c r="BA154" i="20"/>
  <c r="BE108" i="20"/>
  <c r="BR131" i="20"/>
  <c r="BS131" i="20"/>
  <c r="E107" i="20"/>
  <c r="BO153" i="20"/>
  <c r="BA153" i="20"/>
  <c r="BC176" i="20"/>
  <c r="BR176" i="20"/>
  <c r="BP177" i="20"/>
  <c r="BL176" i="20"/>
  <c r="BO177" i="20"/>
  <c r="BA108" i="20"/>
  <c r="BC107" i="20"/>
  <c r="BM176" i="20"/>
  <c r="BA177" i="20"/>
  <c r="BA130" i="20"/>
  <c r="BJ153" i="20"/>
  <c r="BB177" i="20"/>
  <c r="BW177" i="20"/>
  <c r="BP61" i="20"/>
  <c r="BG61" i="20"/>
  <c r="BB84" i="20"/>
  <c r="G85" i="20"/>
  <c r="BV84" i="20"/>
  <c r="BW62" i="20"/>
  <c r="BS62" i="20"/>
  <c r="BE84" i="20"/>
  <c r="F84" i="20"/>
  <c r="BV85" i="20"/>
  <c r="BA85" i="20"/>
  <c r="BR61" i="20"/>
  <c r="J84" i="20"/>
  <c r="B85" i="20"/>
  <c r="BU62" i="20"/>
  <c r="E84" i="20"/>
  <c r="BC38" i="20"/>
  <c r="BT16" i="20"/>
  <c r="F16" i="20"/>
  <c r="BS15" i="20"/>
  <c r="BJ15" i="20"/>
  <c r="O22" i="20" l="1"/>
  <c r="P23" i="20"/>
  <c r="C45" i="20"/>
  <c r="O69" i="20"/>
  <c r="R69" i="20"/>
  <c r="F68" i="20"/>
  <c r="M68" i="20"/>
  <c r="R184" i="20"/>
  <c r="C114" i="20"/>
  <c r="L184" i="20"/>
  <c r="J183" i="20"/>
  <c r="M184" i="20"/>
  <c r="C183" i="20"/>
  <c r="L160" i="20"/>
  <c r="O138" i="20"/>
  <c r="R115" i="20"/>
  <c r="R137" i="20"/>
  <c r="P160" i="20"/>
  <c r="U111" i="20"/>
  <c r="V111" i="20"/>
  <c r="Y111" i="20"/>
  <c r="X111" i="20"/>
  <c r="W111" i="20"/>
  <c r="J22" i="20"/>
  <c r="J46" i="20"/>
  <c r="P45" i="20"/>
  <c r="AE42" i="20"/>
  <c r="AB42" i="20"/>
  <c r="AA42" i="20"/>
  <c r="AD42" i="20"/>
  <c r="AC42" i="20"/>
  <c r="G69" i="20"/>
  <c r="I92" i="20"/>
  <c r="P92" i="20"/>
  <c r="C68" i="20"/>
  <c r="J68" i="20"/>
  <c r="F91" i="20"/>
  <c r="AC65" i="20"/>
  <c r="AB65" i="20"/>
  <c r="AD65" i="20"/>
  <c r="AE65" i="20"/>
  <c r="AA65" i="20"/>
  <c r="I68" i="20"/>
  <c r="I69" i="20"/>
  <c r="D184" i="20"/>
  <c r="P183" i="20"/>
  <c r="C160" i="20"/>
  <c r="L183" i="20"/>
  <c r="F137" i="20"/>
  <c r="O184" i="20"/>
  <c r="L115" i="20"/>
  <c r="G137" i="20"/>
  <c r="M138" i="20"/>
  <c r="G115" i="20"/>
  <c r="D161" i="20"/>
  <c r="M114" i="20"/>
  <c r="S138" i="20"/>
  <c r="O115" i="20"/>
  <c r="R22" i="20"/>
  <c r="I22" i="20"/>
  <c r="G22" i="20"/>
  <c r="P22" i="20"/>
  <c r="F22" i="20"/>
  <c r="M46" i="20"/>
  <c r="S45" i="20"/>
  <c r="P46" i="20"/>
  <c r="M92" i="20"/>
  <c r="P69" i="20"/>
  <c r="M91" i="20"/>
  <c r="L69" i="20"/>
  <c r="Y65" i="20"/>
  <c r="W65" i="20"/>
  <c r="U65" i="20"/>
  <c r="V65" i="20"/>
  <c r="X65" i="20"/>
  <c r="G184" i="20"/>
  <c r="S183" i="20"/>
  <c r="F160" i="20"/>
  <c r="J161" i="20"/>
  <c r="R183" i="20"/>
  <c r="S114" i="20"/>
  <c r="AE180" i="20"/>
  <c r="AC180" i="20"/>
  <c r="AA180" i="20"/>
  <c r="AB180" i="20"/>
  <c r="AD180" i="20"/>
  <c r="P115" i="20"/>
  <c r="R161" i="20"/>
  <c r="J115" i="20"/>
  <c r="I114" i="20"/>
  <c r="I161" i="20"/>
  <c r="S161" i="20"/>
  <c r="S23" i="20"/>
  <c r="S46" i="20"/>
  <c r="G92" i="20"/>
  <c r="S22" i="20"/>
  <c r="C22" i="20"/>
  <c r="C46" i="20"/>
  <c r="R45" i="20"/>
  <c r="L22" i="20"/>
  <c r="D22" i="20"/>
  <c r="M22" i="20"/>
  <c r="R23" i="20"/>
  <c r="O23" i="20"/>
  <c r="L23" i="20"/>
  <c r="M45" i="20"/>
  <c r="O46" i="20"/>
  <c r="C91" i="20"/>
  <c r="J91" i="20"/>
  <c r="L68" i="20"/>
  <c r="S68" i="20"/>
  <c r="I91" i="20"/>
  <c r="P68" i="20"/>
  <c r="F92" i="20"/>
  <c r="F69" i="20"/>
  <c r="F184" i="20"/>
  <c r="I138" i="20"/>
  <c r="S160" i="20"/>
  <c r="C161" i="20"/>
  <c r="O161" i="20"/>
  <c r="F115" i="20"/>
  <c r="L137" i="20"/>
  <c r="R138" i="20"/>
  <c r="D138" i="20"/>
  <c r="L367" i="20"/>
  <c r="I367" i="20"/>
  <c r="C344" i="20"/>
  <c r="AC295" i="20"/>
  <c r="AE295" i="20"/>
  <c r="AD295" i="20"/>
  <c r="AA295" i="20"/>
  <c r="AB295" i="20"/>
  <c r="I230" i="20"/>
  <c r="D253" i="20"/>
  <c r="F206" i="20"/>
  <c r="J207" i="20"/>
  <c r="G229" i="20"/>
  <c r="O368" i="20"/>
  <c r="AD364" i="20"/>
  <c r="AC364" i="20"/>
  <c r="AB364" i="20"/>
  <c r="AE364" i="20"/>
  <c r="AA364" i="20"/>
  <c r="V364" i="20"/>
  <c r="Y364" i="20"/>
  <c r="X364" i="20"/>
  <c r="U364" i="20"/>
  <c r="W364" i="20"/>
  <c r="M367" i="20"/>
  <c r="R299" i="20"/>
  <c r="D299" i="20"/>
  <c r="D276" i="20"/>
  <c r="R275" i="20"/>
  <c r="F298" i="20"/>
  <c r="P253" i="20"/>
  <c r="D322" i="20"/>
  <c r="P207" i="20"/>
  <c r="G207" i="20"/>
  <c r="F207" i="20"/>
  <c r="S229" i="20"/>
  <c r="D229" i="20"/>
  <c r="M299" i="20"/>
  <c r="G298" i="20"/>
  <c r="C207" i="20"/>
  <c r="G252" i="20"/>
  <c r="C368" i="20"/>
  <c r="AD341" i="20"/>
  <c r="AE341" i="20"/>
  <c r="AA341" i="20"/>
  <c r="AC341" i="20"/>
  <c r="AB341" i="20"/>
  <c r="P345" i="20"/>
  <c r="G344" i="20"/>
  <c r="I299" i="20"/>
  <c r="S299" i="20"/>
  <c r="G321" i="20"/>
  <c r="P276" i="20"/>
  <c r="S276" i="20"/>
  <c r="AB226" i="20"/>
  <c r="AA226" i="20"/>
  <c r="AE226" i="20"/>
  <c r="AD226" i="20"/>
  <c r="AC226" i="20"/>
  <c r="M230" i="20"/>
  <c r="C253" i="20"/>
  <c r="I229" i="20"/>
  <c r="F345" i="20"/>
  <c r="X341" i="20"/>
  <c r="V341" i="20"/>
  <c r="W341" i="20"/>
  <c r="Y341" i="20"/>
  <c r="U341" i="20"/>
  <c r="O276" i="20"/>
  <c r="C275" i="20"/>
  <c r="S253" i="20"/>
  <c r="F252" i="20"/>
  <c r="F368" i="20"/>
  <c r="C367" i="20"/>
  <c r="D345" i="20"/>
  <c r="O345" i="20"/>
  <c r="P344" i="20"/>
  <c r="L344" i="20"/>
  <c r="R321" i="20"/>
  <c r="L276" i="20"/>
  <c r="Y295" i="20"/>
  <c r="X295" i="20"/>
  <c r="U295" i="20"/>
  <c r="V295" i="20"/>
  <c r="W295" i="20"/>
  <c r="F230" i="20"/>
  <c r="R253" i="20"/>
  <c r="I322" i="20"/>
  <c r="M206" i="20"/>
  <c r="M229" i="20"/>
  <c r="D252" i="20"/>
  <c r="M529" i="20"/>
  <c r="S551" i="20"/>
  <c r="R620" i="20"/>
  <c r="R529" i="20"/>
  <c r="J459" i="20"/>
  <c r="I414" i="20"/>
  <c r="F391" i="20"/>
  <c r="G413" i="20"/>
  <c r="M735" i="20"/>
  <c r="M666" i="20"/>
  <c r="AE594" i="20"/>
  <c r="AA594" i="20"/>
  <c r="AB594" i="20"/>
  <c r="AD594" i="20"/>
  <c r="AC594" i="20"/>
  <c r="S598" i="20"/>
  <c r="M644" i="20"/>
  <c r="P528" i="20"/>
  <c r="G460" i="20"/>
  <c r="X456" i="20"/>
  <c r="Y456" i="20"/>
  <c r="U456" i="20"/>
  <c r="W456" i="20"/>
  <c r="V456" i="20"/>
  <c r="O390" i="20"/>
  <c r="S713" i="20"/>
  <c r="C712" i="20"/>
  <c r="D620" i="20"/>
  <c r="F529" i="20"/>
  <c r="J23" i="20"/>
  <c r="G23" i="20"/>
  <c r="D23" i="20"/>
  <c r="M23" i="20"/>
  <c r="O45" i="20"/>
  <c r="L46" i="20"/>
  <c r="F45" i="20"/>
  <c r="I45" i="20"/>
  <c r="I46" i="20"/>
  <c r="W42" i="20"/>
  <c r="U42" i="20"/>
  <c r="V42" i="20"/>
  <c r="X42" i="20"/>
  <c r="R42" i="20" s="1"/>
  <c r="Y42" i="20"/>
  <c r="L45" i="20"/>
  <c r="L92" i="20"/>
  <c r="P91" i="20"/>
  <c r="D69" i="20"/>
  <c r="S69" i="20"/>
  <c r="G68" i="20"/>
  <c r="C92" i="20"/>
  <c r="R92" i="20"/>
  <c r="D91" i="20"/>
  <c r="AD88" i="20"/>
  <c r="AE88" i="20"/>
  <c r="AC88" i="20"/>
  <c r="AA88" i="20"/>
  <c r="AB88" i="20"/>
  <c r="U88" i="20"/>
  <c r="V88" i="20"/>
  <c r="Y88" i="20"/>
  <c r="W88" i="20"/>
  <c r="X88" i="20"/>
  <c r="R91" i="20"/>
  <c r="C69" i="20"/>
  <c r="R68" i="20"/>
  <c r="S184" i="20"/>
  <c r="I183" i="20"/>
  <c r="R160" i="20"/>
  <c r="G160" i="20"/>
  <c r="P138" i="20"/>
  <c r="D183" i="20"/>
  <c r="X157" i="20"/>
  <c r="V157" i="20"/>
  <c r="W157" i="20"/>
  <c r="Y157" i="20"/>
  <c r="U157" i="20"/>
  <c r="L161" i="20"/>
  <c r="S137" i="20"/>
  <c r="J184" i="20"/>
  <c r="I160" i="20"/>
  <c r="D115" i="20"/>
  <c r="O183" i="20"/>
  <c r="J160" i="20"/>
  <c r="AE157" i="20"/>
  <c r="AD157" i="20"/>
  <c r="AB157" i="20"/>
  <c r="AC157" i="20"/>
  <c r="AA157" i="20"/>
  <c r="M161" i="20"/>
  <c r="AE134" i="20"/>
  <c r="AC134" i="20"/>
  <c r="AA134" i="20"/>
  <c r="AD134" i="20"/>
  <c r="AB134" i="20"/>
  <c r="C115" i="20"/>
  <c r="R114" i="20"/>
  <c r="G114" i="20"/>
  <c r="F138" i="20"/>
  <c r="C137" i="20"/>
  <c r="W134" i="20"/>
  <c r="Y134" i="20"/>
  <c r="V134" i="20"/>
  <c r="X134" i="20"/>
  <c r="U134" i="20"/>
  <c r="O134" i="20" s="1"/>
  <c r="M137" i="20"/>
  <c r="O114" i="20"/>
  <c r="D114" i="20"/>
  <c r="AB111" i="20"/>
  <c r="AD111" i="20"/>
  <c r="AA111" i="20"/>
  <c r="AE111" i="20"/>
  <c r="AC111" i="20"/>
  <c r="M115" i="20"/>
  <c r="I137" i="20"/>
  <c r="D137" i="20"/>
  <c r="G368" i="20"/>
  <c r="L368" i="20"/>
  <c r="C276" i="20"/>
  <c r="J298" i="20"/>
  <c r="S206" i="20"/>
  <c r="R367" i="20"/>
  <c r="M345" i="20"/>
  <c r="J344" i="20"/>
  <c r="L299" i="20"/>
  <c r="C299" i="20"/>
  <c r="P299" i="20"/>
  <c r="D321" i="20"/>
  <c r="M276" i="20"/>
  <c r="P275" i="20"/>
  <c r="R298" i="20"/>
  <c r="J230" i="20"/>
  <c r="P322" i="20"/>
  <c r="R207" i="20"/>
  <c r="F229" i="20"/>
  <c r="R345" i="20"/>
  <c r="M321" i="20"/>
  <c r="J275" i="20"/>
  <c r="S368" i="20"/>
  <c r="L345" i="20"/>
  <c r="D344" i="20"/>
  <c r="I344" i="20"/>
  <c r="L321" i="20"/>
  <c r="S321" i="20"/>
  <c r="AA272" i="20"/>
  <c r="AB272" i="20"/>
  <c r="AD272" i="20"/>
  <c r="AE272" i="20"/>
  <c r="AC272" i="20"/>
  <c r="I276" i="20"/>
  <c r="C230" i="20"/>
  <c r="O253" i="20"/>
  <c r="F322" i="20"/>
  <c r="P206" i="20"/>
  <c r="G206" i="20"/>
  <c r="AA203" i="20"/>
  <c r="AB203" i="20"/>
  <c r="AD203" i="20"/>
  <c r="AE203" i="20"/>
  <c r="AC203" i="20"/>
  <c r="Y226" i="20"/>
  <c r="W226" i="20"/>
  <c r="U226" i="20"/>
  <c r="X226" i="20"/>
  <c r="V226" i="20"/>
  <c r="O252" i="20"/>
  <c r="J345" i="20"/>
  <c r="S230" i="20"/>
  <c r="L322" i="20"/>
  <c r="J368" i="20"/>
  <c r="G367" i="20"/>
  <c r="L275" i="20"/>
  <c r="R230" i="20"/>
  <c r="M253" i="20"/>
  <c r="O206" i="20"/>
  <c r="D207" i="20"/>
  <c r="J712" i="20"/>
  <c r="C666" i="20"/>
  <c r="L621" i="20"/>
  <c r="AE571" i="20"/>
  <c r="AB571" i="20"/>
  <c r="AA571" i="20"/>
  <c r="AD571" i="20"/>
  <c r="AC571" i="20"/>
  <c r="C482" i="20"/>
  <c r="G597" i="20"/>
  <c r="M713" i="20"/>
  <c r="R460" i="20"/>
  <c r="AD663" i="20"/>
  <c r="AC663" i="20"/>
  <c r="AA663" i="20"/>
  <c r="AB663" i="20"/>
  <c r="AE663" i="20"/>
  <c r="O529" i="20"/>
  <c r="D644" i="20"/>
  <c r="Y525" i="20"/>
  <c r="W525" i="20"/>
  <c r="U525" i="20"/>
  <c r="V525" i="20"/>
  <c r="X525" i="20"/>
  <c r="F459" i="20"/>
  <c r="AE410" i="20"/>
  <c r="AC410" i="20"/>
  <c r="AB410" i="20"/>
  <c r="AA410" i="20"/>
  <c r="AD410" i="20"/>
  <c r="G437" i="20"/>
  <c r="R690" i="20"/>
  <c r="O597" i="20"/>
  <c r="R597" i="20"/>
  <c r="S620" i="20"/>
  <c r="R644" i="20"/>
  <c r="S552" i="20"/>
  <c r="J483" i="20"/>
  <c r="D459" i="20"/>
  <c r="I391" i="20"/>
  <c r="J413" i="20"/>
  <c r="G690" i="20"/>
  <c r="F621" i="20"/>
  <c r="L620" i="20"/>
  <c r="G505" i="20"/>
  <c r="F161" i="20"/>
  <c r="C138" i="20"/>
  <c r="O137" i="20"/>
  <c r="P137" i="20"/>
  <c r="P368" i="20"/>
  <c r="O298" i="20"/>
  <c r="G230" i="20"/>
  <c r="M368" i="20"/>
  <c r="I345" i="20"/>
  <c r="F344" i="20"/>
  <c r="F321" i="20"/>
  <c r="P321" i="20"/>
  <c r="F276" i="20"/>
  <c r="S298" i="20"/>
  <c r="P298" i="20"/>
  <c r="L253" i="20"/>
  <c r="M322" i="20"/>
  <c r="C322" i="20"/>
  <c r="J206" i="20"/>
  <c r="R229" i="20"/>
  <c r="I252" i="20"/>
  <c r="O275" i="20"/>
  <c r="C298" i="20"/>
  <c r="AA318" i="20"/>
  <c r="AD318" i="20"/>
  <c r="AC318" i="20"/>
  <c r="AB318" i="20"/>
  <c r="AE318" i="20"/>
  <c r="D206" i="20"/>
  <c r="D368" i="20"/>
  <c r="D367" i="20"/>
  <c r="S344" i="20"/>
  <c r="S275" i="20"/>
  <c r="I275" i="20"/>
  <c r="O230" i="20"/>
  <c r="G253" i="20"/>
  <c r="R322" i="20"/>
  <c r="R206" i="20"/>
  <c r="I206" i="20"/>
  <c r="S252" i="20"/>
  <c r="X249" i="20"/>
  <c r="U249" i="20"/>
  <c r="V249" i="20"/>
  <c r="W249" i="20"/>
  <c r="Y249" i="20"/>
  <c r="P252" i="20"/>
  <c r="F299" i="20"/>
  <c r="V318" i="20"/>
  <c r="X318" i="20"/>
  <c r="Y318" i="20"/>
  <c r="U318" i="20"/>
  <c r="W318" i="20"/>
  <c r="J253" i="20"/>
  <c r="O229" i="20"/>
  <c r="F367" i="20"/>
  <c r="S367" i="20"/>
  <c r="G345" i="20"/>
  <c r="J299" i="20"/>
  <c r="O321" i="20"/>
  <c r="D275" i="20"/>
  <c r="L298" i="20"/>
  <c r="D230" i="20"/>
  <c r="S322" i="20"/>
  <c r="X203" i="20"/>
  <c r="V203" i="20"/>
  <c r="U203" i="20"/>
  <c r="Y203" i="20"/>
  <c r="W203" i="20"/>
  <c r="S207" i="20"/>
  <c r="L207" i="20"/>
  <c r="P229" i="20"/>
  <c r="O736" i="20"/>
  <c r="F620" i="20"/>
  <c r="L505" i="20"/>
  <c r="C644" i="20"/>
  <c r="J574" i="20"/>
  <c r="F460" i="20"/>
  <c r="C483" i="20"/>
  <c r="J436" i="20"/>
  <c r="G689" i="20"/>
  <c r="C597" i="20"/>
  <c r="O574" i="20"/>
  <c r="J735" i="20"/>
  <c r="M528" i="20"/>
  <c r="L437" i="20"/>
  <c r="R667" i="20"/>
  <c r="D529" i="20"/>
  <c r="J644" i="20"/>
  <c r="O575" i="20"/>
  <c r="C643" i="20"/>
  <c r="O643" i="20"/>
  <c r="O552" i="20"/>
  <c r="J551" i="20"/>
  <c r="I459" i="20"/>
  <c r="J482" i="20"/>
  <c r="P437" i="20"/>
  <c r="D390" i="20"/>
  <c r="D735" i="20"/>
  <c r="M689" i="20"/>
  <c r="P597" i="20"/>
  <c r="F597" i="20"/>
  <c r="C598" i="20"/>
  <c r="J575" i="20"/>
  <c r="R506" i="20"/>
  <c r="F23" i="20"/>
  <c r="C23" i="20"/>
  <c r="I23" i="20"/>
  <c r="D45" i="20"/>
  <c r="G46" i="20"/>
  <c r="F46" i="20"/>
  <c r="G45" i="20"/>
  <c r="R46" i="20"/>
  <c r="D46" i="20"/>
  <c r="J45" i="20"/>
  <c r="O91" i="20"/>
  <c r="J69" i="20"/>
  <c r="J92" i="20"/>
  <c r="L91" i="20"/>
  <c r="D68" i="20"/>
  <c r="S91" i="20"/>
  <c r="O68" i="20"/>
  <c r="S92" i="20"/>
  <c r="G91" i="20"/>
  <c r="M69" i="20"/>
  <c r="O92" i="20"/>
  <c r="D92" i="20"/>
  <c r="I184" i="20"/>
  <c r="G183" i="20"/>
  <c r="P184" i="20"/>
  <c r="F183" i="20"/>
  <c r="O160" i="20"/>
  <c r="C184" i="20"/>
  <c r="L138" i="20"/>
  <c r="U180" i="20"/>
  <c r="W180" i="20"/>
  <c r="X180" i="20"/>
  <c r="V180" i="20"/>
  <c r="Y180" i="20"/>
  <c r="M183" i="20"/>
  <c r="J114" i="20"/>
  <c r="P114" i="20"/>
  <c r="S115" i="20"/>
  <c r="J137" i="20"/>
  <c r="M160" i="20"/>
  <c r="P161" i="20"/>
  <c r="G138" i="20"/>
  <c r="I115" i="20"/>
  <c r="D160" i="20"/>
  <c r="F114" i="20"/>
  <c r="L114" i="20"/>
  <c r="G161" i="20"/>
  <c r="J138" i="20"/>
  <c r="I368" i="20"/>
  <c r="J367" i="20"/>
  <c r="U272" i="20"/>
  <c r="V272" i="20"/>
  <c r="X272" i="20"/>
  <c r="Y272" i="20"/>
  <c r="W272" i="20"/>
  <c r="O207" i="20"/>
  <c r="C229" i="20"/>
  <c r="R368" i="20"/>
  <c r="O367" i="20"/>
  <c r="R344" i="20"/>
  <c r="R276" i="20"/>
  <c r="G275" i="20"/>
  <c r="F275" i="20"/>
  <c r="M298" i="20"/>
  <c r="L230" i="20"/>
  <c r="O322" i="20"/>
  <c r="L206" i="20"/>
  <c r="C206" i="20"/>
  <c r="J252" i="20"/>
  <c r="I253" i="20"/>
  <c r="P367" i="20"/>
  <c r="G299" i="20"/>
  <c r="C321" i="20"/>
  <c r="J276" i="20"/>
  <c r="M275" i="20"/>
  <c r="I298" i="20"/>
  <c r="J322" i="20"/>
  <c r="G322" i="20"/>
  <c r="M207" i="20"/>
  <c r="I207" i="20"/>
  <c r="J229" i="20"/>
  <c r="L252" i="20"/>
  <c r="O344" i="20"/>
  <c r="G276" i="20"/>
  <c r="R252" i="20"/>
  <c r="C345" i="20"/>
  <c r="S345" i="20"/>
  <c r="M344" i="20"/>
  <c r="O299" i="20"/>
  <c r="I321" i="20"/>
  <c r="J321" i="20"/>
  <c r="D298" i="20"/>
  <c r="P230" i="20"/>
  <c r="AB249" i="20"/>
  <c r="AD249" i="20"/>
  <c r="AE249" i="20"/>
  <c r="AC249" i="20"/>
  <c r="AA249" i="20"/>
  <c r="F253" i="20"/>
  <c r="L229" i="20"/>
  <c r="M252" i="20"/>
  <c r="C252" i="20"/>
  <c r="AE732" i="20"/>
  <c r="AC732" i="20"/>
  <c r="AA732" i="20"/>
  <c r="AB732" i="20"/>
  <c r="AD732" i="20"/>
  <c r="L735" i="20"/>
  <c r="C667" i="20"/>
  <c r="J690" i="20"/>
  <c r="O690" i="20"/>
  <c r="AC525" i="20"/>
  <c r="AB525" i="20"/>
  <c r="AD525" i="20"/>
  <c r="AA525" i="20"/>
  <c r="AE525" i="20"/>
  <c r="M575" i="20"/>
  <c r="O666" i="20"/>
  <c r="I597" i="20"/>
  <c r="G483" i="20"/>
  <c r="I712" i="20"/>
  <c r="P666" i="20"/>
  <c r="M414" i="20"/>
  <c r="P391" i="20"/>
  <c r="V387" i="20"/>
  <c r="Y387" i="20"/>
  <c r="W387" i="20"/>
  <c r="U387" i="20"/>
  <c r="X387" i="20"/>
  <c r="L713" i="20"/>
  <c r="P667" i="20"/>
  <c r="X663" i="20"/>
  <c r="R663" i="20" s="1"/>
  <c r="L663" i="20" s="1"/>
  <c r="F663" i="20" s="1"/>
  <c r="W663" i="20"/>
  <c r="V663" i="20"/>
  <c r="Y663" i="20"/>
  <c r="U663" i="20"/>
  <c r="F666" i="20"/>
  <c r="J621" i="20"/>
  <c r="P620" i="20"/>
  <c r="J598" i="20"/>
  <c r="M505" i="20"/>
  <c r="AB640" i="20"/>
  <c r="AC640" i="20"/>
  <c r="AE640" i="20"/>
  <c r="AA640" i="20"/>
  <c r="AD640" i="20"/>
  <c r="S574" i="20"/>
  <c r="O506" i="20"/>
  <c r="D528" i="20"/>
  <c r="L551" i="20"/>
  <c r="R482" i="20"/>
  <c r="O437" i="20"/>
  <c r="J390" i="20"/>
  <c r="C390" i="20"/>
  <c r="R735" i="20"/>
  <c r="G713" i="20"/>
  <c r="P712" i="20"/>
  <c r="I667" i="20"/>
  <c r="I666" i="20"/>
  <c r="X686" i="20"/>
  <c r="Y686" i="20"/>
  <c r="U686" i="20"/>
  <c r="W686" i="20"/>
  <c r="V686" i="20"/>
  <c r="D597" i="20"/>
  <c r="S529" i="20"/>
  <c r="D505" i="20"/>
  <c r="C575" i="20"/>
  <c r="D552" i="20"/>
  <c r="O528" i="20"/>
  <c r="C736" i="20"/>
  <c r="M667" i="20"/>
  <c r="F689" i="20"/>
  <c r="S621" i="20"/>
  <c r="J506" i="20"/>
  <c r="AE709" i="20"/>
  <c r="AC709" i="20"/>
  <c r="AA709" i="20"/>
  <c r="AB709" i="20"/>
  <c r="AD709" i="20"/>
  <c r="C621" i="20"/>
  <c r="I598" i="20"/>
  <c r="L506" i="20"/>
  <c r="L643" i="20"/>
  <c r="F551" i="20"/>
  <c r="O482" i="20"/>
  <c r="J736" i="20"/>
  <c r="Y502" i="20"/>
  <c r="W502" i="20"/>
  <c r="V502" i="20"/>
  <c r="U502" i="20"/>
  <c r="X502" i="20"/>
  <c r="S689" i="20"/>
  <c r="D575" i="20"/>
  <c r="I552" i="20"/>
  <c r="D460" i="20"/>
  <c r="G459" i="20"/>
  <c r="S482" i="20"/>
  <c r="F414" i="20"/>
  <c r="J437" i="20"/>
  <c r="D391" i="20"/>
  <c r="P390" i="20"/>
  <c r="I413" i="20"/>
  <c r="Y732" i="20"/>
  <c r="U732" i="20"/>
  <c r="O732" i="20" s="1"/>
  <c r="W732" i="20"/>
  <c r="V732" i="20"/>
  <c r="X732" i="20"/>
  <c r="O689" i="20"/>
  <c r="M597" i="20"/>
  <c r="G620" i="20"/>
  <c r="L598" i="20"/>
  <c r="O505" i="20"/>
  <c r="F644" i="20"/>
  <c r="C574" i="20"/>
  <c r="C506" i="20"/>
  <c r="J643" i="20"/>
  <c r="R552" i="20"/>
  <c r="G552" i="20"/>
  <c r="R528" i="20"/>
  <c r="I460" i="20"/>
  <c r="I483" i="20"/>
  <c r="S459" i="20"/>
  <c r="F482" i="20"/>
  <c r="P414" i="20"/>
  <c r="S437" i="20"/>
  <c r="C437" i="20"/>
  <c r="S391" i="20"/>
  <c r="L736" i="20"/>
  <c r="P736" i="20"/>
  <c r="F735" i="20"/>
  <c r="D712" i="20"/>
  <c r="S667" i="20"/>
  <c r="S690" i="20"/>
  <c r="I690" i="20"/>
  <c r="R689" i="20"/>
  <c r="J620" i="20"/>
  <c r="G529" i="20"/>
  <c r="S505" i="20"/>
  <c r="R505" i="20"/>
  <c r="I644" i="20"/>
  <c r="F575" i="20"/>
  <c r="W571" i="20"/>
  <c r="Y571" i="20"/>
  <c r="U571" i="20"/>
  <c r="V571" i="20"/>
  <c r="X571" i="20"/>
  <c r="R574" i="20"/>
  <c r="G574" i="20"/>
  <c r="F506" i="20"/>
  <c r="X640" i="20"/>
  <c r="U640" i="20"/>
  <c r="Y640" i="20"/>
  <c r="W640" i="20"/>
  <c r="V640" i="20"/>
  <c r="J552" i="20"/>
  <c r="L460" i="20"/>
  <c r="F436" i="20"/>
  <c r="O483" i="20"/>
  <c r="I482" i="20"/>
  <c r="S414" i="20"/>
  <c r="F437" i="20"/>
  <c r="L712" i="20"/>
  <c r="F667" i="20"/>
  <c r="F690" i="20"/>
  <c r="L689" i="20"/>
  <c r="G735" i="20"/>
  <c r="F712" i="20"/>
  <c r="J666" i="20"/>
  <c r="P689" i="20"/>
  <c r="D621" i="20"/>
  <c r="J597" i="20"/>
  <c r="R598" i="20"/>
  <c r="S644" i="20"/>
  <c r="P575" i="20"/>
  <c r="I575" i="20"/>
  <c r="D574" i="20"/>
  <c r="G506" i="20"/>
  <c r="AB456" i="20"/>
  <c r="AE456" i="20"/>
  <c r="AA456" i="20"/>
  <c r="AD456" i="20"/>
  <c r="AC456" i="20"/>
  <c r="M460" i="20"/>
  <c r="O436" i="20"/>
  <c r="G436" i="20"/>
  <c r="I551" i="20"/>
  <c r="P551" i="20"/>
  <c r="O459" i="20"/>
  <c r="P482" i="20"/>
  <c r="AD433" i="20"/>
  <c r="AB433" i="20"/>
  <c r="AC433" i="20"/>
  <c r="AE433" i="20"/>
  <c r="AA433" i="20"/>
  <c r="F413" i="20"/>
  <c r="P1034" i="20"/>
  <c r="R1011" i="20"/>
  <c r="I1104" i="20"/>
  <c r="S1080" i="20"/>
  <c r="D1012" i="20"/>
  <c r="C1034" i="20"/>
  <c r="P1104" i="20"/>
  <c r="D1034" i="20"/>
  <c r="P1057" i="20"/>
  <c r="F1080" i="20"/>
  <c r="R1057" i="20"/>
  <c r="L1103" i="20"/>
  <c r="M1080" i="20"/>
  <c r="F1057" i="20"/>
  <c r="R1012" i="20"/>
  <c r="S989" i="20"/>
  <c r="P988" i="20"/>
  <c r="D874" i="20"/>
  <c r="M919" i="20"/>
  <c r="O805" i="20"/>
  <c r="M943" i="20"/>
  <c r="M850" i="20"/>
  <c r="O1104" i="20"/>
  <c r="AA1100" i="20"/>
  <c r="AB1100" i="20"/>
  <c r="AD1100" i="20"/>
  <c r="AE1100" i="20"/>
  <c r="AC1100" i="20"/>
  <c r="M1103" i="20"/>
  <c r="D1035" i="20"/>
  <c r="M1058" i="20"/>
  <c r="G528" i="20"/>
  <c r="R551" i="20"/>
  <c r="AC479" i="20"/>
  <c r="AD479" i="20"/>
  <c r="AB479" i="20"/>
  <c r="AE479" i="20"/>
  <c r="AA479" i="20"/>
  <c r="M483" i="20"/>
  <c r="P459" i="20"/>
  <c r="R437" i="20"/>
  <c r="L391" i="20"/>
  <c r="F390" i="20"/>
  <c r="Y410" i="20"/>
  <c r="U410" i="20"/>
  <c r="W410" i="20"/>
  <c r="V410" i="20"/>
  <c r="X410" i="20"/>
  <c r="M413" i="20"/>
  <c r="AD686" i="20"/>
  <c r="AB686" i="20"/>
  <c r="AE686" i="20"/>
  <c r="AA686" i="20"/>
  <c r="AC686" i="20"/>
  <c r="R666" i="20"/>
  <c r="I621" i="20"/>
  <c r="R736" i="20"/>
  <c r="G736" i="20"/>
  <c r="S735" i="20"/>
  <c r="R712" i="20"/>
  <c r="J667" i="20"/>
  <c r="P690" i="20"/>
  <c r="M690" i="20"/>
  <c r="P621" i="20"/>
  <c r="M620" i="20"/>
  <c r="I529" i="20"/>
  <c r="I505" i="20"/>
  <c r="F574" i="20"/>
  <c r="S506" i="20"/>
  <c r="M643" i="20"/>
  <c r="D643" i="20"/>
  <c r="L528" i="20"/>
  <c r="C460" i="20"/>
  <c r="S436" i="20"/>
  <c r="J414" i="20"/>
  <c r="M437" i="20"/>
  <c r="AE387" i="20"/>
  <c r="AC387" i="20"/>
  <c r="Q387" i="20" s="1"/>
  <c r="AB387" i="20"/>
  <c r="AA387" i="20"/>
  <c r="AD387" i="20"/>
  <c r="M391" i="20"/>
  <c r="M390" i="20"/>
  <c r="R413" i="20"/>
  <c r="C1035" i="20"/>
  <c r="I1103" i="20"/>
  <c r="G1081" i="20"/>
  <c r="O1035" i="20"/>
  <c r="D1057" i="20"/>
  <c r="J1103" i="20"/>
  <c r="L966" i="20"/>
  <c r="G1104" i="20"/>
  <c r="C1058" i="20"/>
  <c r="R873" i="20"/>
  <c r="AB801" i="20"/>
  <c r="AD801" i="20"/>
  <c r="AE801" i="20"/>
  <c r="AA801" i="20"/>
  <c r="AC801" i="20"/>
  <c r="G781" i="20"/>
  <c r="D828" i="20"/>
  <c r="O804" i="20"/>
  <c r="M851" i="20"/>
  <c r="C759" i="20"/>
  <c r="O1103" i="20"/>
  <c r="S1081" i="20"/>
  <c r="G1080" i="20"/>
  <c r="R1035" i="20"/>
  <c r="R1034" i="20"/>
  <c r="G1057" i="20"/>
  <c r="O598" i="20"/>
  <c r="P644" i="20"/>
  <c r="S575" i="20"/>
  <c r="L575" i="20"/>
  <c r="D506" i="20"/>
  <c r="S643" i="20"/>
  <c r="S528" i="20"/>
  <c r="J460" i="20"/>
  <c r="C436" i="20"/>
  <c r="I436" i="20"/>
  <c r="D436" i="20"/>
  <c r="C551" i="20"/>
  <c r="U548" i="20"/>
  <c r="V548" i="20"/>
  <c r="Y548" i="20"/>
  <c r="X548" i="20"/>
  <c r="W548" i="20"/>
  <c r="M551" i="20"/>
  <c r="L459" i="20"/>
  <c r="W479" i="20"/>
  <c r="V479" i="20"/>
  <c r="U479" i="20"/>
  <c r="X479" i="20"/>
  <c r="R479" i="20" s="1"/>
  <c r="L479" i="20" s="1"/>
  <c r="F479" i="20" s="1"/>
  <c r="Y479" i="20"/>
  <c r="M482" i="20"/>
  <c r="S390" i="20"/>
  <c r="R390" i="20"/>
  <c r="C413" i="20"/>
  <c r="C735" i="20"/>
  <c r="O713" i="20"/>
  <c r="V594" i="20"/>
  <c r="U594" i="20"/>
  <c r="X594" i="20"/>
  <c r="Y594" i="20"/>
  <c r="W594" i="20"/>
  <c r="S736" i="20"/>
  <c r="I735" i="20"/>
  <c r="U709" i="20"/>
  <c r="W709" i="20"/>
  <c r="X709" i="20"/>
  <c r="V709" i="20"/>
  <c r="Y709" i="20"/>
  <c r="G712" i="20"/>
  <c r="D690" i="20"/>
  <c r="L690" i="20"/>
  <c r="D666" i="20"/>
  <c r="U617" i="20"/>
  <c r="X617" i="20"/>
  <c r="Y617" i="20"/>
  <c r="W617" i="20"/>
  <c r="V617" i="20"/>
  <c r="C620" i="20"/>
  <c r="P598" i="20"/>
  <c r="J529" i="20"/>
  <c r="L644" i="20"/>
  <c r="L574" i="20"/>
  <c r="I506" i="20"/>
  <c r="R643" i="20"/>
  <c r="AD548" i="20"/>
  <c r="AA548" i="20"/>
  <c r="AE548" i="20"/>
  <c r="AC548" i="20"/>
  <c r="AB548" i="20"/>
  <c r="M552" i="20"/>
  <c r="O460" i="20"/>
  <c r="R436" i="20"/>
  <c r="D483" i="20"/>
  <c r="L482" i="20"/>
  <c r="I437" i="20"/>
  <c r="C391" i="20"/>
  <c r="D413" i="20"/>
  <c r="J966" i="20"/>
  <c r="L1104" i="20"/>
  <c r="I1081" i="20"/>
  <c r="M1011" i="20"/>
  <c r="D1081" i="20"/>
  <c r="O1058" i="20"/>
  <c r="U1077" i="20"/>
  <c r="W1077" i="20"/>
  <c r="V1077" i="20"/>
  <c r="X1077" i="20"/>
  <c r="Y1077" i="20"/>
  <c r="G1034" i="20"/>
  <c r="F1012" i="20"/>
  <c r="S942" i="20"/>
  <c r="AD1031" i="20"/>
  <c r="AC1031" i="20"/>
  <c r="AA1031" i="20"/>
  <c r="AB1031" i="20"/>
  <c r="AE1031" i="20"/>
  <c r="Y1008" i="20"/>
  <c r="W1008" i="20"/>
  <c r="V1008" i="20"/>
  <c r="X1008" i="20"/>
  <c r="U1008" i="20"/>
  <c r="F1011" i="20"/>
  <c r="F874" i="20"/>
  <c r="G897" i="20"/>
  <c r="F828" i="20"/>
  <c r="J943" i="20"/>
  <c r="R943" i="20"/>
  <c r="O850" i="20"/>
  <c r="W1100" i="20"/>
  <c r="U1100" i="20"/>
  <c r="V1100" i="20"/>
  <c r="Y1100" i="20"/>
  <c r="X1100" i="20"/>
  <c r="M1034" i="20"/>
  <c r="S1057" i="20"/>
  <c r="I1012" i="20"/>
  <c r="G644" i="20"/>
  <c r="G643" i="20"/>
  <c r="F552" i="20"/>
  <c r="I736" i="20"/>
  <c r="C713" i="20"/>
  <c r="C690" i="20"/>
  <c r="R575" i="20"/>
  <c r="F713" i="20"/>
  <c r="O667" i="20"/>
  <c r="I689" i="20"/>
  <c r="O644" i="20"/>
  <c r="P643" i="20"/>
  <c r="P552" i="20"/>
  <c r="D598" i="20"/>
  <c r="C528" i="20"/>
  <c r="P460" i="20"/>
  <c r="O551" i="20"/>
  <c r="F483" i="20"/>
  <c r="R459" i="20"/>
  <c r="G666" i="20"/>
  <c r="G621" i="20"/>
  <c r="P505" i="20"/>
  <c r="C552" i="20"/>
  <c r="G551" i="20"/>
  <c r="S483" i="20"/>
  <c r="G482" i="20"/>
  <c r="O414" i="20"/>
  <c r="C414" i="20"/>
  <c r="D437" i="20"/>
  <c r="R391" i="20"/>
  <c r="G390" i="20"/>
  <c r="L390" i="20"/>
  <c r="S413" i="20"/>
  <c r="M736" i="20"/>
  <c r="O735" i="20"/>
  <c r="D713" i="20"/>
  <c r="J689" i="20"/>
  <c r="R621" i="20"/>
  <c r="S597" i="20"/>
  <c r="I620" i="20"/>
  <c r="P529" i="20"/>
  <c r="C505" i="20"/>
  <c r="I574" i="20"/>
  <c r="AC502" i="20"/>
  <c r="AE502" i="20"/>
  <c r="AB502" i="20"/>
  <c r="AD502" i="20"/>
  <c r="AA502" i="20"/>
  <c r="O502" i="20" s="1"/>
  <c r="I502" i="20" s="1"/>
  <c r="C502" i="20" s="1"/>
  <c r="M506" i="20"/>
  <c r="L552" i="20"/>
  <c r="F528" i="20"/>
  <c r="S460" i="20"/>
  <c r="W433" i="20"/>
  <c r="V433" i="20"/>
  <c r="Y433" i="20"/>
  <c r="U433" i="20"/>
  <c r="X433" i="20"/>
  <c r="M436" i="20"/>
  <c r="L483" i="20"/>
  <c r="M459" i="20"/>
  <c r="R414" i="20"/>
  <c r="L414" i="20"/>
  <c r="D414" i="20"/>
  <c r="G391" i="20"/>
  <c r="L413" i="20"/>
  <c r="F736" i="20"/>
  <c r="D736" i="20"/>
  <c r="P735" i="20"/>
  <c r="I713" i="20"/>
  <c r="O712" i="20"/>
  <c r="G667" i="20"/>
  <c r="S666" i="20"/>
  <c r="O621" i="20"/>
  <c r="AA617" i="20"/>
  <c r="AC617" i="20"/>
  <c r="AD617" i="20"/>
  <c r="AB617" i="20"/>
  <c r="AE617" i="20"/>
  <c r="M621" i="20"/>
  <c r="G598" i="20"/>
  <c r="C529" i="20"/>
  <c r="F505" i="20"/>
  <c r="M574" i="20"/>
  <c r="P506" i="20"/>
  <c r="I643" i="20"/>
  <c r="F643" i="20"/>
  <c r="I528" i="20"/>
  <c r="L436" i="20"/>
  <c r="P436" i="20"/>
  <c r="R483" i="20"/>
  <c r="G414" i="20"/>
  <c r="J391" i="20"/>
  <c r="O413" i="20"/>
  <c r="R713" i="20"/>
  <c r="P713" i="20"/>
  <c r="M712" i="20"/>
  <c r="D667" i="20"/>
  <c r="J713" i="20"/>
  <c r="S712" i="20"/>
  <c r="L667" i="20"/>
  <c r="L666" i="20"/>
  <c r="C689" i="20"/>
  <c r="D689" i="20"/>
  <c r="L597" i="20"/>
  <c r="O620" i="20"/>
  <c r="M598" i="20"/>
  <c r="F598" i="20"/>
  <c r="L529" i="20"/>
  <c r="J505" i="20"/>
  <c r="G575" i="20"/>
  <c r="P574" i="20"/>
  <c r="J528" i="20"/>
  <c r="D551" i="20"/>
  <c r="P483" i="20"/>
  <c r="C459" i="20"/>
  <c r="D482" i="20"/>
  <c r="O391" i="20"/>
  <c r="I390" i="20"/>
  <c r="P413" i="20"/>
  <c r="O1034" i="20"/>
  <c r="P942" i="20"/>
  <c r="M1035" i="20"/>
  <c r="F920" i="20"/>
  <c r="M805" i="20"/>
  <c r="O781" i="20"/>
  <c r="O851" i="20"/>
  <c r="O782" i="20"/>
  <c r="R1104" i="20"/>
  <c r="L1081" i="20"/>
  <c r="J1012" i="20"/>
  <c r="U847" i="20"/>
  <c r="W847" i="20"/>
  <c r="X847" i="20"/>
  <c r="Y847" i="20"/>
  <c r="V847" i="20"/>
  <c r="F758" i="20"/>
  <c r="D758" i="20"/>
  <c r="R1103" i="20"/>
  <c r="AB1077" i="20"/>
  <c r="AE1077" i="20"/>
  <c r="AC1077" i="20"/>
  <c r="Q1077" i="20" s="1"/>
  <c r="K1077" i="20" s="1"/>
  <c r="E1077" i="20" s="1"/>
  <c r="AA1077" i="20"/>
  <c r="AD1077" i="20"/>
  <c r="R1080" i="20"/>
  <c r="P1035" i="20"/>
  <c r="G1058" i="20"/>
  <c r="F1058" i="20"/>
  <c r="I1057" i="20"/>
  <c r="I1011" i="20"/>
  <c r="D989" i="20"/>
  <c r="O965" i="20"/>
  <c r="J897" i="20"/>
  <c r="S873" i="20"/>
  <c r="P919" i="20"/>
  <c r="F805" i="20"/>
  <c r="I828" i="20"/>
  <c r="D804" i="20"/>
  <c r="S943" i="20"/>
  <c r="P943" i="20"/>
  <c r="Y824" i="20"/>
  <c r="W824" i="20"/>
  <c r="U824" i="20"/>
  <c r="X824" i="20"/>
  <c r="V824" i="20"/>
  <c r="M827" i="20"/>
  <c r="F850" i="20"/>
  <c r="S758" i="20"/>
  <c r="M873" i="20"/>
  <c r="J920" i="20"/>
  <c r="R919" i="20"/>
  <c r="AB939" i="20"/>
  <c r="AC939" i="20"/>
  <c r="AE939" i="20"/>
  <c r="AA939" i="20"/>
  <c r="AD939" i="20"/>
  <c r="J827" i="20"/>
  <c r="D1104" i="20"/>
  <c r="D1103" i="20"/>
  <c r="C1081" i="20"/>
  <c r="AD1008" i="20"/>
  <c r="AB1008" i="20"/>
  <c r="AC1008" i="20"/>
  <c r="AE1008" i="20"/>
  <c r="AA1008" i="20"/>
  <c r="D1011" i="20"/>
  <c r="G942" i="20"/>
  <c r="R989" i="20"/>
  <c r="AD916" i="20"/>
  <c r="AE916" i="20"/>
  <c r="AC916" i="20"/>
  <c r="AA916" i="20"/>
  <c r="AB916" i="20"/>
  <c r="F919" i="20"/>
  <c r="G919" i="20"/>
  <c r="S805" i="20"/>
  <c r="J828" i="20"/>
  <c r="L943" i="20"/>
  <c r="R874" i="20"/>
  <c r="S897" i="20"/>
  <c r="W916" i="20"/>
  <c r="Y916" i="20"/>
  <c r="V916" i="20"/>
  <c r="X916" i="20"/>
  <c r="U916" i="20"/>
  <c r="J1104" i="20"/>
  <c r="J1080" i="20"/>
  <c r="M1057" i="20"/>
  <c r="C1012" i="20"/>
  <c r="M942" i="20"/>
  <c r="C874" i="20"/>
  <c r="C873" i="20"/>
  <c r="S896" i="20"/>
  <c r="O828" i="20"/>
  <c r="R1241" i="20"/>
  <c r="G1449" i="20"/>
  <c r="R758" i="20"/>
  <c r="M1104" i="20"/>
  <c r="M1081" i="20"/>
  <c r="D1080" i="20"/>
  <c r="I1080" i="20"/>
  <c r="F1035" i="20"/>
  <c r="R1058" i="20"/>
  <c r="Y1031" i="20"/>
  <c r="W1031" i="20"/>
  <c r="U1031" i="20"/>
  <c r="O1031" i="20" s="1"/>
  <c r="I1031" i="20" s="1"/>
  <c r="C1031" i="20" s="1"/>
  <c r="V1031" i="20"/>
  <c r="X1031" i="20"/>
  <c r="F1034" i="20"/>
  <c r="G1012" i="20"/>
  <c r="AB962" i="20"/>
  <c r="AE962" i="20"/>
  <c r="AD962" i="20"/>
  <c r="AC962" i="20"/>
  <c r="AA962" i="20"/>
  <c r="M966" i="20"/>
  <c r="G965" i="20"/>
  <c r="F988" i="20"/>
  <c r="G874" i="20"/>
  <c r="P920" i="20"/>
  <c r="X893" i="20"/>
  <c r="V893" i="20"/>
  <c r="W893" i="20"/>
  <c r="Y893" i="20"/>
  <c r="U893" i="20"/>
  <c r="M896" i="20"/>
  <c r="R805" i="20"/>
  <c r="F804" i="20"/>
  <c r="G943" i="20"/>
  <c r="C851" i="20"/>
  <c r="C827" i="20"/>
  <c r="R850" i="20"/>
  <c r="F759" i="20"/>
  <c r="D759" i="20"/>
  <c r="J873" i="20"/>
  <c r="C805" i="20"/>
  <c r="C804" i="20"/>
  <c r="F943" i="20"/>
  <c r="J851" i="20"/>
  <c r="L827" i="20"/>
  <c r="O759" i="20"/>
  <c r="M759" i="20"/>
  <c r="C782" i="20"/>
  <c r="P1103" i="20"/>
  <c r="J1081" i="20"/>
  <c r="O1081" i="20"/>
  <c r="I1035" i="20"/>
  <c r="D1058" i="20"/>
  <c r="S1034" i="20"/>
  <c r="L1012" i="20"/>
  <c r="J1011" i="20"/>
  <c r="F966" i="20"/>
  <c r="AA985" i="20"/>
  <c r="AD985" i="20"/>
  <c r="AB985" i="20"/>
  <c r="AC985" i="20"/>
  <c r="AE985" i="20"/>
  <c r="P965" i="20"/>
  <c r="X985" i="20"/>
  <c r="U985" i="20"/>
  <c r="O985" i="20" s="1"/>
  <c r="Y985" i="20"/>
  <c r="W985" i="20"/>
  <c r="Q985" i="20" s="1"/>
  <c r="K985" i="20" s="1"/>
  <c r="E985" i="20" s="1"/>
  <c r="V985" i="20"/>
  <c r="L873" i="20"/>
  <c r="F896" i="20"/>
  <c r="F781" i="20"/>
  <c r="M781" i="20"/>
  <c r="D827" i="20"/>
  <c r="L989" i="20"/>
  <c r="G988" i="20"/>
  <c r="L896" i="20"/>
  <c r="F1103" i="20"/>
  <c r="C1057" i="20"/>
  <c r="O1012" i="20"/>
  <c r="C1011" i="20"/>
  <c r="O874" i="20"/>
  <c r="D897" i="20"/>
  <c r="O873" i="20"/>
  <c r="J805" i="20"/>
  <c r="AD847" i="20"/>
  <c r="AB847" i="20"/>
  <c r="AE847" i="20"/>
  <c r="S847" i="20" s="1"/>
  <c r="AA847" i="20"/>
  <c r="AC847" i="20"/>
  <c r="S827" i="20"/>
  <c r="D1402" i="20"/>
  <c r="L1218" i="20"/>
  <c r="AA1238" i="20"/>
  <c r="AC1238" i="20"/>
  <c r="AD1238" i="20"/>
  <c r="AE1238" i="20"/>
  <c r="AB1238" i="20"/>
  <c r="S1011" i="20"/>
  <c r="C966" i="20"/>
  <c r="G989" i="20"/>
  <c r="C989" i="20"/>
  <c r="S988" i="20"/>
  <c r="O988" i="20"/>
  <c r="S874" i="20"/>
  <c r="P873" i="20"/>
  <c r="L920" i="20"/>
  <c r="R920" i="20"/>
  <c r="O920" i="20"/>
  <c r="C896" i="20"/>
  <c r="D805" i="20"/>
  <c r="G828" i="20"/>
  <c r="R804" i="20"/>
  <c r="I943" i="20"/>
  <c r="I851" i="20"/>
  <c r="S851" i="20"/>
  <c r="D851" i="20"/>
  <c r="O827" i="20"/>
  <c r="D850" i="20"/>
  <c r="R759" i="20"/>
  <c r="P759" i="20"/>
  <c r="D782" i="20"/>
  <c r="F782" i="20"/>
  <c r="L965" i="20"/>
  <c r="D873" i="20"/>
  <c r="O919" i="20"/>
  <c r="P828" i="20"/>
  <c r="P851" i="20"/>
  <c r="C850" i="20"/>
  <c r="C1104" i="20"/>
  <c r="P1080" i="20"/>
  <c r="L1080" i="20"/>
  <c r="G1035" i="20"/>
  <c r="J1057" i="20"/>
  <c r="S1012" i="20"/>
  <c r="R966" i="20"/>
  <c r="P966" i="20"/>
  <c r="L942" i="20"/>
  <c r="D965" i="20"/>
  <c r="X962" i="20"/>
  <c r="Y962" i="20"/>
  <c r="W962" i="20"/>
  <c r="V962" i="20"/>
  <c r="U962" i="20"/>
  <c r="F965" i="20"/>
  <c r="R897" i="20"/>
  <c r="R896" i="20"/>
  <c r="P896" i="20"/>
  <c r="I781" i="20"/>
  <c r="W778" i="20"/>
  <c r="V778" i="20"/>
  <c r="X778" i="20"/>
  <c r="U778" i="20"/>
  <c r="Y778" i="20"/>
  <c r="G804" i="20"/>
  <c r="R827" i="20"/>
  <c r="G850" i="20"/>
  <c r="S759" i="20"/>
  <c r="I782" i="20"/>
  <c r="O897" i="20"/>
  <c r="G1103" i="20"/>
  <c r="R1081" i="20"/>
  <c r="J1034" i="20"/>
  <c r="V1054" i="20"/>
  <c r="X1054" i="20"/>
  <c r="Y1054" i="20"/>
  <c r="U1054" i="20"/>
  <c r="W1054" i="20"/>
  <c r="I966" i="20"/>
  <c r="I989" i="20"/>
  <c r="D988" i="20"/>
  <c r="D920" i="20"/>
  <c r="L781" i="20"/>
  <c r="C758" i="20"/>
  <c r="L1334" i="20"/>
  <c r="L1471" i="20"/>
  <c r="O966" i="20"/>
  <c r="C942" i="20"/>
  <c r="F942" i="20"/>
  <c r="O989" i="20"/>
  <c r="C965" i="20"/>
  <c r="J988" i="20"/>
  <c r="I874" i="20"/>
  <c r="L897" i="20"/>
  <c r="I873" i="20"/>
  <c r="O896" i="20"/>
  <c r="D919" i="20"/>
  <c r="P805" i="20"/>
  <c r="J781" i="20"/>
  <c r="S828" i="20"/>
  <c r="P850" i="20"/>
  <c r="J782" i="20"/>
  <c r="R782" i="20"/>
  <c r="I758" i="20"/>
  <c r="G758" i="20"/>
  <c r="I920" i="20"/>
  <c r="S781" i="20"/>
  <c r="R828" i="20"/>
  <c r="Y801" i="20"/>
  <c r="S801" i="20" s="1"/>
  <c r="W801" i="20"/>
  <c r="U801" i="20"/>
  <c r="V801" i="20"/>
  <c r="X801" i="20"/>
  <c r="AA755" i="20"/>
  <c r="AD755" i="20"/>
  <c r="AE755" i="20"/>
  <c r="AB755" i="20"/>
  <c r="AC755" i="20"/>
  <c r="P758" i="20"/>
  <c r="S1104" i="20"/>
  <c r="I1034" i="20"/>
  <c r="M1012" i="20"/>
  <c r="P1012" i="20"/>
  <c r="O942" i="20"/>
  <c r="F989" i="20"/>
  <c r="M965" i="20"/>
  <c r="I988" i="20"/>
  <c r="L874" i="20"/>
  <c r="J874" i="20"/>
  <c r="G920" i="20"/>
  <c r="G805" i="20"/>
  <c r="M804" i="20"/>
  <c r="S850" i="20"/>
  <c r="L758" i="20"/>
  <c r="J758" i="20"/>
  <c r="S1103" i="20"/>
  <c r="P1081" i="20"/>
  <c r="J1035" i="20"/>
  <c r="I942" i="20"/>
  <c r="R942" i="20"/>
  <c r="I965" i="20"/>
  <c r="R988" i="20"/>
  <c r="G873" i="20"/>
  <c r="I919" i="20"/>
  <c r="L804" i="20"/>
  <c r="S782" i="20"/>
  <c r="L782" i="20"/>
  <c r="M1403" i="20"/>
  <c r="C1448" i="20"/>
  <c r="J1334" i="20"/>
  <c r="R1380" i="20"/>
  <c r="L1449" i="20"/>
  <c r="P1425" i="20"/>
  <c r="G1127" i="20"/>
  <c r="G1288" i="20"/>
  <c r="D1150" i="20"/>
  <c r="S1035" i="20"/>
  <c r="S1058" i="20"/>
  <c r="I1058" i="20"/>
  <c r="L1057" i="20"/>
  <c r="L1011" i="20"/>
  <c r="D966" i="20"/>
  <c r="M989" i="20"/>
  <c r="J989" i="20"/>
  <c r="R965" i="20"/>
  <c r="C897" i="20"/>
  <c r="AC893" i="20"/>
  <c r="AD893" i="20"/>
  <c r="AB893" i="20"/>
  <c r="AE893" i="20"/>
  <c r="AA893" i="20"/>
  <c r="M897" i="20"/>
  <c r="M920" i="20"/>
  <c r="D896" i="20"/>
  <c r="S919" i="20"/>
  <c r="I805" i="20"/>
  <c r="L828" i="20"/>
  <c r="P804" i="20"/>
  <c r="J804" i="20"/>
  <c r="P827" i="20"/>
  <c r="I850" i="20"/>
  <c r="P782" i="20"/>
  <c r="P874" i="20"/>
  <c r="F897" i="20"/>
  <c r="U870" i="20"/>
  <c r="W870" i="20"/>
  <c r="X870" i="20"/>
  <c r="Y870" i="20"/>
  <c r="V870" i="20"/>
  <c r="F873" i="20"/>
  <c r="C1080" i="20"/>
  <c r="AB1054" i="20"/>
  <c r="AE1054" i="20"/>
  <c r="AC1054" i="20"/>
  <c r="AA1054" i="20"/>
  <c r="AD1054" i="20"/>
  <c r="L1058" i="20"/>
  <c r="O1057" i="20"/>
  <c r="O1011" i="20"/>
  <c r="G966" i="20"/>
  <c r="D942" i="20"/>
  <c r="V939" i="20"/>
  <c r="X939" i="20"/>
  <c r="U939" i="20"/>
  <c r="Y939" i="20"/>
  <c r="W939" i="20"/>
  <c r="P989" i="20"/>
  <c r="L988" i="20"/>
  <c r="I897" i="20"/>
  <c r="P897" i="20"/>
  <c r="C920" i="20"/>
  <c r="L919" i="20"/>
  <c r="R781" i="20"/>
  <c r="D781" i="20"/>
  <c r="M828" i="20"/>
  <c r="L850" i="20"/>
  <c r="L759" i="20"/>
  <c r="G1472" i="20"/>
  <c r="S1471" i="20"/>
  <c r="X1445" i="20"/>
  <c r="Y1445" i="20"/>
  <c r="U1445" i="20"/>
  <c r="W1445" i="20"/>
  <c r="V1445" i="20"/>
  <c r="R1449" i="20"/>
  <c r="J1425" i="20"/>
  <c r="F1425" i="20"/>
  <c r="C1356" i="20"/>
  <c r="R1402" i="20"/>
  <c r="F1379" i="20"/>
  <c r="C1311" i="20"/>
  <c r="I1448" i="20"/>
  <c r="Y1422" i="20"/>
  <c r="W1422" i="20"/>
  <c r="U1422" i="20"/>
  <c r="V1422" i="20"/>
  <c r="X1422" i="20"/>
  <c r="P1403" i="20"/>
  <c r="G1402" i="20"/>
  <c r="P1379" i="20"/>
  <c r="O1334" i="20"/>
  <c r="I1127" i="20"/>
  <c r="F1195" i="20"/>
  <c r="F1403" i="20"/>
  <c r="S1218" i="20"/>
  <c r="U1468" i="20"/>
  <c r="W1468" i="20"/>
  <c r="X1468" i="20"/>
  <c r="V1468" i="20"/>
  <c r="Y1468" i="20"/>
  <c r="R1448" i="20"/>
  <c r="G1403" i="20"/>
  <c r="C1288" i="20"/>
  <c r="AE1284" i="20"/>
  <c r="AC1284" i="20"/>
  <c r="AB1284" i="20"/>
  <c r="AD1284" i="20"/>
  <c r="AA1284" i="20"/>
  <c r="I804" i="20"/>
  <c r="R851" i="20"/>
  <c r="G851" i="20"/>
  <c r="F827" i="20"/>
  <c r="I759" i="20"/>
  <c r="G759" i="20"/>
  <c r="G782" i="20"/>
  <c r="J965" i="20"/>
  <c r="C988" i="20"/>
  <c r="J896" i="20"/>
  <c r="F1104" i="20"/>
  <c r="C1103" i="20"/>
  <c r="F1081" i="20"/>
  <c r="O1080" i="20"/>
  <c r="L1035" i="20"/>
  <c r="J1058" i="20"/>
  <c r="P1058" i="20"/>
  <c r="L1034" i="20"/>
  <c r="P1011" i="20"/>
  <c r="G1011" i="20"/>
  <c r="S966" i="20"/>
  <c r="J942" i="20"/>
  <c r="S965" i="20"/>
  <c r="M988" i="20"/>
  <c r="AD870" i="20"/>
  <c r="AA870" i="20"/>
  <c r="AC870" i="20"/>
  <c r="AE870" i="20"/>
  <c r="AB870" i="20"/>
  <c r="M874" i="20"/>
  <c r="I896" i="20"/>
  <c r="G896" i="20"/>
  <c r="C919" i="20"/>
  <c r="C781" i="20"/>
  <c r="AC824" i="20"/>
  <c r="AB824" i="20"/>
  <c r="AD824" i="20"/>
  <c r="AE824" i="20"/>
  <c r="AA824" i="20"/>
  <c r="S804" i="20"/>
  <c r="C943" i="20"/>
  <c r="F851" i="20"/>
  <c r="L851" i="20"/>
  <c r="J850" i="20"/>
  <c r="AA778" i="20"/>
  <c r="AD778" i="20"/>
  <c r="AB778" i="20"/>
  <c r="AE778" i="20"/>
  <c r="AC778" i="20"/>
  <c r="F1472" i="20"/>
  <c r="F1380" i="20"/>
  <c r="G1334" i="20"/>
  <c r="D1311" i="20"/>
  <c r="S1472" i="20"/>
  <c r="I1471" i="20"/>
  <c r="R1425" i="20"/>
  <c r="AA1399" i="20"/>
  <c r="AB1399" i="20"/>
  <c r="AD1399" i="20"/>
  <c r="AC1399" i="20"/>
  <c r="AE1399" i="20"/>
  <c r="J1333" i="20"/>
  <c r="F1218" i="20"/>
  <c r="AE1445" i="20"/>
  <c r="AC1445" i="20"/>
  <c r="AA1445" i="20"/>
  <c r="AD1445" i="20"/>
  <c r="AB1445" i="20"/>
  <c r="M1334" i="20"/>
  <c r="D1334" i="20"/>
  <c r="D1219" i="20"/>
  <c r="M1471" i="20"/>
  <c r="R1356" i="20"/>
  <c r="I1219" i="20"/>
  <c r="L1333" i="20"/>
  <c r="L805" i="20"/>
  <c r="O943" i="20"/>
  <c r="I827" i="20"/>
  <c r="J759" i="20"/>
  <c r="M782" i="20"/>
  <c r="D1471" i="20"/>
  <c r="P1472" i="20"/>
  <c r="R1471" i="20"/>
  <c r="G1425" i="20"/>
  <c r="L1403" i="20"/>
  <c r="J1379" i="20"/>
  <c r="R1472" i="20"/>
  <c r="M1448" i="20"/>
  <c r="F1356" i="20"/>
  <c r="R1379" i="20"/>
  <c r="C1402" i="20"/>
  <c r="S1449" i="20"/>
  <c r="D1380" i="20"/>
  <c r="J1356" i="20"/>
  <c r="G1242" i="20"/>
  <c r="F1334" i="20"/>
  <c r="P1311" i="20"/>
  <c r="G1448" i="20"/>
  <c r="D1449" i="20"/>
  <c r="S1380" i="20"/>
  <c r="L1402" i="20"/>
  <c r="R1333" i="20"/>
  <c r="M1379" i="20"/>
  <c r="D1242" i="20"/>
  <c r="C1218" i="20"/>
  <c r="J1218" i="20"/>
  <c r="I1288" i="20"/>
  <c r="J1288" i="20"/>
  <c r="P1287" i="20"/>
  <c r="G1195" i="20"/>
  <c r="D1173" i="20"/>
  <c r="W1399" i="20"/>
  <c r="X1399" i="20"/>
  <c r="V1399" i="20"/>
  <c r="Y1399" i="20"/>
  <c r="U1399" i="20"/>
  <c r="P1218" i="20"/>
  <c r="I1472" i="20"/>
  <c r="C1472" i="20"/>
  <c r="L1380" i="20"/>
  <c r="S1402" i="20"/>
  <c r="I1379" i="20"/>
  <c r="S1242" i="20"/>
  <c r="G1218" i="20"/>
  <c r="O1311" i="20"/>
  <c r="C1219" i="20"/>
  <c r="M1402" i="20"/>
  <c r="C1242" i="20"/>
  <c r="D1218" i="20"/>
  <c r="J1311" i="20"/>
  <c r="F1265" i="20"/>
  <c r="AE1468" i="20"/>
  <c r="AC1468" i="20"/>
  <c r="AA1468" i="20"/>
  <c r="AB1468" i="20"/>
  <c r="AD1468" i="20"/>
  <c r="M1472" i="20"/>
  <c r="C1471" i="20"/>
  <c r="S1448" i="20"/>
  <c r="L1425" i="20"/>
  <c r="R1242" i="20"/>
  <c r="I1311" i="20"/>
  <c r="F1241" i="20"/>
  <c r="S1241" i="20"/>
  <c r="M1288" i="20"/>
  <c r="D1195" i="20"/>
  <c r="F1173" i="20"/>
  <c r="I1173" i="20"/>
  <c r="S1149" i="20"/>
  <c r="P1126" i="20"/>
  <c r="L1472" i="20"/>
  <c r="F1471" i="20"/>
  <c r="O1448" i="20"/>
  <c r="D1472" i="20"/>
  <c r="P1471" i="20"/>
  <c r="P1356" i="20"/>
  <c r="I1380" i="20"/>
  <c r="P1402" i="20"/>
  <c r="P1242" i="20"/>
  <c r="P1334" i="20"/>
  <c r="S1311" i="20"/>
  <c r="G1311" i="20"/>
  <c r="M1173" i="20"/>
  <c r="C1449" i="20"/>
  <c r="R1288" i="20"/>
  <c r="J1471" i="20"/>
  <c r="F1448" i="20"/>
  <c r="L1448" i="20"/>
  <c r="D1448" i="20"/>
  <c r="I1449" i="20"/>
  <c r="S1425" i="20"/>
  <c r="D1425" i="20"/>
  <c r="G1356" i="20"/>
  <c r="I1402" i="20"/>
  <c r="L1242" i="20"/>
  <c r="J1403" i="20"/>
  <c r="P1380" i="20"/>
  <c r="R1311" i="20"/>
  <c r="M1311" i="20"/>
  <c r="O1471" i="20"/>
  <c r="M1449" i="20"/>
  <c r="C1403" i="20"/>
  <c r="AD1376" i="20"/>
  <c r="AE1376" i="20"/>
  <c r="AA1376" i="20"/>
  <c r="AC1376" i="20"/>
  <c r="AB1376" i="20"/>
  <c r="O1380" i="20"/>
  <c r="M1356" i="20"/>
  <c r="I1242" i="20"/>
  <c r="I1310" i="20"/>
  <c r="D1287" i="20"/>
  <c r="O1195" i="20"/>
  <c r="P1241" i="20"/>
  <c r="L1310" i="20"/>
  <c r="J1241" i="20"/>
  <c r="R1310" i="20"/>
  <c r="G1219" i="20"/>
  <c r="P1310" i="20"/>
  <c r="L1357" i="20"/>
  <c r="S920" i="20"/>
  <c r="J919" i="20"/>
  <c r="P781" i="20"/>
  <c r="C828" i="20"/>
  <c r="D943" i="20"/>
  <c r="G827" i="20"/>
  <c r="O758" i="20"/>
  <c r="Y755" i="20"/>
  <c r="V755" i="20"/>
  <c r="U755" i="20"/>
  <c r="W755" i="20"/>
  <c r="X755" i="20"/>
  <c r="M758" i="20"/>
  <c r="J1448" i="20"/>
  <c r="O1449" i="20"/>
  <c r="M1425" i="20"/>
  <c r="C1425" i="20"/>
  <c r="O1242" i="20"/>
  <c r="G1310" i="20"/>
  <c r="G1471" i="20"/>
  <c r="F1449" i="20"/>
  <c r="O1403" i="20"/>
  <c r="R1403" i="20"/>
  <c r="F1402" i="20"/>
  <c r="X1376" i="20"/>
  <c r="V1376" i="20"/>
  <c r="Y1376" i="20"/>
  <c r="W1376" i="20"/>
  <c r="U1376" i="20"/>
  <c r="O1379" i="20"/>
  <c r="I1334" i="20"/>
  <c r="S1310" i="20"/>
  <c r="F1287" i="20"/>
  <c r="C1265" i="20"/>
  <c r="O1425" i="20"/>
  <c r="L1379" i="20"/>
  <c r="F1242" i="20"/>
  <c r="AD1330" i="20"/>
  <c r="AE1330" i="20"/>
  <c r="AC1330" i="20"/>
  <c r="AA1330" i="20"/>
  <c r="AB1330" i="20"/>
  <c r="AD1215" i="20"/>
  <c r="AB1215" i="20"/>
  <c r="AC1215" i="20"/>
  <c r="AE1215" i="20"/>
  <c r="AA1215" i="20"/>
  <c r="J1472" i="20"/>
  <c r="P1448" i="20"/>
  <c r="I1425" i="20"/>
  <c r="I1403" i="20"/>
  <c r="D1403" i="20"/>
  <c r="G1380" i="20"/>
  <c r="O1356" i="20"/>
  <c r="L1356" i="20"/>
  <c r="D1379" i="20"/>
  <c r="I1218" i="20"/>
  <c r="O1173" i="20"/>
  <c r="P1449" i="20"/>
  <c r="I1356" i="20"/>
  <c r="S1356" i="20"/>
  <c r="O1402" i="20"/>
  <c r="M1242" i="20"/>
  <c r="F1311" i="20"/>
  <c r="O1472" i="20"/>
  <c r="J1449" i="20"/>
  <c r="M1380" i="20"/>
  <c r="G1379" i="20"/>
  <c r="M1218" i="20"/>
  <c r="C1334" i="20"/>
  <c r="I1287" i="20"/>
  <c r="S1265" i="20"/>
  <c r="P1219" i="20"/>
  <c r="S1287" i="20"/>
  <c r="F1333" i="20"/>
  <c r="C1310" i="20"/>
  <c r="F1219" i="20"/>
  <c r="O1333" i="20"/>
  <c r="J1195" i="20"/>
  <c r="S1173" i="20"/>
  <c r="L1241" i="20"/>
  <c r="L1288" i="20"/>
  <c r="G1287" i="20"/>
  <c r="R1127" i="20"/>
  <c r="P1127" i="20"/>
  <c r="R1265" i="20"/>
  <c r="I1265" i="20"/>
  <c r="C1195" i="20"/>
  <c r="M1241" i="20"/>
  <c r="F1310" i="20"/>
  <c r="S1288" i="20"/>
  <c r="C1287" i="20"/>
  <c r="R1287" i="20"/>
  <c r="C1127" i="20"/>
  <c r="O1265" i="20"/>
  <c r="M1195" i="20"/>
  <c r="R1173" i="20"/>
  <c r="G1173" i="20"/>
  <c r="J1426" i="20"/>
  <c r="P1150" i="20"/>
  <c r="I1149" i="20"/>
  <c r="J1126" i="20"/>
  <c r="C1150" i="20"/>
  <c r="L1149" i="20"/>
  <c r="S1219" i="20"/>
  <c r="J1127" i="20"/>
  <c r="D1426" i="20"/>
  <c r="C1264" i="20"/>
  <c r="I1426" i="20"/>
  <c r="S1403" i="20"/>
  <c r="J1380" i="20"/>
  <c r="C1380" i="20"/>
  <c r="D1356" i="20"/>
  <c r="V1353" i="20"/>
  <c r="X1353" i="20"/>
  <c r="U1353" i="20"/>
  <c r="Y1353" i="20"/>
  <c r="W1353" i="20"/>
  <c r="J1402" i="20"/>
  <c r="S1379" i="20"/>
  <c r="J1242" i="20"/>
  <c r="Y1215" i="20"/>
  <c r="X1215" i="20"/>
  <c r="W1215" i="20"/>
  <c r="V1215" i="20"/>
  <c r="U1215" i="20"/>
  <c r="R1218" i="20"/>
  <c r="R1334" i="20"/>
  <c r="S1334" i="20"/>
  <c r="O1310" i="20"/>
  <c r="I1241" i="20"/>
  <c r="F1288" i="20"/>
  <c r="J1196" i="20"/>
  <c r="D1196" i="20"/>
  <c r="F1127" i="20"/>
  <c r="M1127" i="20"/>
  <c r="P1333" i="20"/>
  <c r="W1330" i="20"/>
  <c r="X1330" i="20"/>
  <c r="U1330" i="20"/>
  <c r="O1330" i="20" s="1"/>
  <c r="V1330" i="20"/>
  <c r="Y1330" i="20"/>
  <c r="J1265" i="20"/>
  <c r="J1173" i="20"/>
  <c r="D1241" i="20"/>
  <c r="W1307" i="20"/>
  <c r="U1307" i="20"/>
  <c r="Y1307" i="20"/>
  <c r="V1307" i="20"/>
  <c r="X1307" i="20"/>
  <c r="M1310" i="20"/>
  <c r="D1288" i="20"/>
  <c r="M1196" i="20"/>
  <c r="G1333" i="20"/>
  <c r="C1333" i="20"/>
  <c r="X1238" i="20"/>
  <c r="W1238" i="20"/>
  <c r="Y1238" i="20"/>
  <c r="V1238" i="20"/>
  <c r="U1238" i="20"/>
  <c r="C1241" i="20"/>
  <c r="O1219" i="20"/>
  <c r="U1284" i="20"/>
  <c r="X1284" i="20"/>
  <c r="W1284" i="20"/>
  <c r="Y1284" i="20"/>
  <c r="V1284" i="20"/>
  <c r="AA1192" i="20"/>
  <c r="AB1192" i="20"/>
  <c r="AD1192" i="20"/>
  <c r="AE1192" i="20"/>
  <c r="AC1192" i="20"/>
  <c r="D1127" i="20"/>
  <c r="I1195" i="20"/>
  <c r="AA1169" i="20"/>
  <c r="AD1169" i="20"/>
  <c r="AE1169" i="20"/>
  <c r="AC1169" i="20"/>
  <c r="AB1169" i="20"/>
  <c r="L1150" i="20"/>
  <c r="C1126" i="20"/>
  <c r="J1287" i="20"/>
  <c r="O1127" i="20"/>
  <c r="P1195" i="20"/>
  <c r="I1126" i="20"/>
  <c r="F1149" i="20"/>
  <c r="C1379" i="20"/>
  <c r="O1218" i="20"/>
  <c r="AD1307" i="20"/>
  <c r="AE1307" i="20"/>
  <c r="AC1307" i="20"/>
  <c r="AB1307" i="20"/>
  <c r="AA1307" i="20"/>
  <c r="J1219" i="20"/>
  <c r="R1219" i="20"/>
  <c r="S1195" i="20"/>
  <c r="L1311" i="20"/>
  <c r="G1241" i="20"/>
  <c r="J1310" i="20"/>
  <c r="I1196" i="20"/>
  <c r="G1196" i="20"/>
  <c r="AD1123" i="20"/>
  <c r="AB1123" i="20"/>
  <c r="AA1123" i="20"/>
  <c r="AC1123" i="20"/>
  <c r="AE1123" i="20"/>
  <c r="P1265" i="20"/>
  <c r="L1426" i="20"/>
  <c r="O1288" i="20"/>
  <c r="P1288" i="20"/>
  <c r="M1219" i="20"/>
  <c r="O1287" i="20"/>
  <c r="S1196" i="20"/>
  <c r="M1333" i="20"/>
  <c r="G1265" i="20"/>
  <c r="AB1261" i="20"/>
  <c r="AA1261" i="20"/>
  <c r="AD1261" i="20"/>
  <c r="AE1261" i="20"/>
  <c r="AC1261" i="20"/>
  <c r="C1173" i="20"/>
  <c r="L1173" i="20"/>
  <c r="O1241" i="20"/>
  <c r="D1310" i="20"/>
  <c r="M1287" i="20"/>
  <c r="P1196" i="20"/>
  <c r="S1127" i="20"/>
  <c r="D1265" i="20"/>
  <c r="M1265" i="20"/>
  <c r="AB1146" i="20"/>
  <c r="AA1146" i="20"/>
  <c r="AC1146" i="20"/>
  <c r="AE1146" i="20"/>
  <c r="AD1146" i="20"/>
  <c r="F1150" i="20"/>
  <c r="G1149" i="20"/>
  <c r="O1126" i="20"/>
  <c r="F1264" i="20"/>
  <c r="O1426" i="20"/>
  <c r="D1357" i="20"/>
  <c r="S1150" i="20"/>
  <c r="F1126" i="20"/>
  <c r="L1195" i="20"/>
  <c r="I1150" i="20"/>
  <c r="M1150" i="20"/>
  <c r="D1172" i="20"/>
  <c r="O1172" i="20"/>
  <c r="L1265" i="20"/>
  <c r="V1261" i="20"/>
  <c r="Y1261" i="20"/>
  <c r="W1261" i="20"/>
  <c r="X1261" i="20"/>
  <c r="U1261" i="20"/>
  <c r="M1264" i="20"/>
  <c r="L1817" i="20"/>
  <c r="S1770" i="20"/>
  <c r="S1794" i="20"/>
  <c r="M1655" i="20"/>
  <c r="L1840" i="20"/>
  <c r="P1840" i="20"/>
  <c r="F1839" i="20"/>
  <c r="D1794" i="20"/>
  <c r="S1655" i="20"/>
  <c r="P1172" i="20"/>
  <c r="L1264" i="20"/>
  <c r="D1264" i="20"/>
  <c r="AC1422" i="20"/>
  <c r="Q1422" i="20" s="1"/>
  <c r="AD1422" i="20"/>
  <c r="AB1422" i="20"/>
  <c r="P1422" i="20" s="1"/>
  <c r="AE1422" i="20"/>
  <c r="AA1422" i="20"/>
  <c r="M1426" i="20"/>
  <c r="C1357" i="20"/>
  <c r="J1149" i="20"/>
  <c r="D1126" i="20"/>
  <c r="R1126" i="20"/>
  <c r="G1172" i="20"/>
  <c r="O1264" i="20"/>
  <c r="S1333" i="20"/>
  <c r="U1192" i="20"/>
  <c r="Y1192" i="20"/>
  <c r="X1192" i="20"/>
  <c r="W1192" i="20"/>
  <c r="V1192" i="20"/>
  <c r="P1426" i="20"/>
  <c r="S1357" i="20"/>
  <c r="F1357" i="20"/>
  <c r="W1146" i="20"/>
  <c r="Y1146" i="20"/>
  <c r="V1146" i="20"/>
  <c r="U1146" i="20"/>
  <c r="X1146" i="20"/>
  <c r="M1149" i="20"/>
  <c r="J1172" i="20"/>
  <c r="P1357" i="20"/>
  <c r="R1149" i="20"/>
  <c r="R1172" i="20"/>
  <c r="AE1836" i="20"/>
  <c r="AC1836" i="20"/>
  <c r="AA1836" i="20"/>
  <c r="AB1836" i="20"/>
  <c r="AD1836" i="20"/>
  <c r="S1679" i="20"/>
  <c r="S1817" i="20"/>
  <c r="M1793" i="20"/>
  <c r="J1816" i="20"/>
  <c r="C1656" i="20"/>
  <c r="F1172" i="20"/>
  <c r="P1264" i="20"/>
  <c r="C1426" i="20"/>
  <c r="O1357" i="20"/>
  <c r="O1150" i="20"/>
  <c r="G1150" i="20"/>
  <c r="S1126" i="20"/>
  <c r="S1172" i="20"/>
  <c r="G1264" i="20"/>
  <c r="L1219" i="20"/>
  <c r="C1196" i="20"/>
  <c r="F1196" i="20"/>
  <c r="R1196" i="20"/>
  <c r="L1196" i="20"/>
  <c r="R1195" i="20"/>
  <c r="P1173" i="20"/>
  <c r="F1426" i="20"/>
  <c r="AE1353" i="20"/>
  <c r="AA1353" i="20"/>
  <c r="AD1353" i="20"/>
  <c r="AB1353" i="20"/>
  <c r="AC1353" i="20"/>
  <c r="R1357" i="20"/>
  <c r="J1150" i="20"/>
  <c r="C1149" i="20"/>
  <c r="M1126" i="20"/>
  <c r="I1172" i="20"/>
  <c r="J1264" i="20"/>
  <c r="G1426" i="20"/>
  <c r="D1149" i="20"/>
  <c r="L1126" i="20"/>
  <c r="L1172" i="20"/>
  <c r="R1264" i="20"/>
  <c r="S1771" i="20"/>
  <c r="J1725" i="20"/>
  <c r="D1678" i="20"/>
  <c r="P1793" i="20"/>
  <c r="C1816" i="20"/>
  <c r="G1126" i="20"/>
  <c r="S1264" i="20"/>
  <c r="L1287" i="20"/>
  <c r="O1196" i="20"/>
  <c r="L1127" i="20"/>
  <c r="D1333" i="20"/>
  <c r="I1333" i="20"/>
  <c r="R1426" i="20"/>
  <c r="G1357" i="20"/>
  <c r="M1357" i="20"/>
  <c r="J1357" i="20"/>
  <c r="O1149" i="20"/>
  <c r="V1123" i="20"/>
  <c r="W1123" i="20"/>
  <c r="Y1123" i="20"/>
  <c r="U1123" i="20"/>
  <c r="X1123" i="20"/>
  <c r="C1172" i="20"/>
  <c r="I1264" i="20"/>
  <c r="S1426" i="20"/>
  <c r="I1357" i="20"/>
  <c r="R1150" i="20"/>
  <c r="P1149" i="20"/>
  <c r="V1169" i="20"/>
  <c r="W1169" i="20"/>
  <c r="X1169" i="20"/>
  <c r="U1169" i="20"/>
  <c r="Y1169" i="20"/>
  <c r="M1172" i="20"/>
  <c r="Y1836" i="20"/>
  <c r="U1836" i="20"/>
  <c r="O1836" i="20" s="1"/>
  <c r="I1836" i="20" s="1"/>
  <c r="C1836" i="20" s="1"/>
  <c r="W1836" i="20"/>
  <c r="X1836" i="20"/>
  <c r="R1836" i="20" s="1"/>
  <c r="L1836" i="20" s="1"/>
  <c r="F1836" i="20" s="1"/>
  <c r="V1836" i="20"/>
  <c r="R1817" i="20"/>
  <c r="D1839" i="20"/>
  <c r="C1793" i="20"/>
  <c r="R1816" i="20"/>
  <c r="L1725" i="20"/>
  <c r="O1724" i="20"/>
  <c r="M1586" i="20"/>
  <c r="P1633" i="20"/>
  <c r="O1840" i="20"/>
  <c r="F1632" i="20"/>
  <c r="L1494" i="20"/>
  <c r="R1840" i="20"/>
  <c r="G1840" i="20"/>
  <c r="S1839" i="20"/>
  <c r="C1817" i="20"/>
  <c r="R1793" i="20"/>
  <c r="AD1767" i="20"/>
  <c r="AE1767" i="20"/>
  <c r="AC1767" i="20"/>
  <c r="AA1767" i="20"/>
  <c r="AB1767" i="20"/>
  <c r="M1771" i="20"/>
  <c r="U1767" i="20"/>
  <c r="W1767" i="20"/>
  <c r="X1767" i="20"/>
  <c r="V1767" i="20"/>
  <c r="Y1767" i="20"/>
  <c r="M1770" i="20"/>
  <c r="P1748" i="20"/>
  <c r="F1724" i="20"/>
  <c r="P1747" i="20"/>
  <c r="O1678" i="20"/>
  <c r="L1701" i="20"/>
  <c r="O1839" i="20"/>
  <c r="P1610" i="20"/>
  <c r="F1840" i="20"/>
  <c r="D1840" i="20"/>
  <c r="P1839" i="20"/>
  <c r="I1817" i="20"/>
  <c r="O1793" i="20"/>
  <c r="J1771" i="20"/>
  <c r="J1770" i="20"/>
  <c r="M1702" i="20"/>
  <c r="M1701" i="20"/>
  <c r="F1794" i="20"/>
  <c r="R1679" i="20"/>
  <c r="F1655" i="20"/>
  <c r="U1813" i="20"/>
  <c r="W1813" i="20"/>
  <c r="X1813" i="20"/>
  <c r="V1813" i="20"/>
  <c r="Y1813" i="20"/>
  <c r="L1632" i="20"/>
  <c r="S1840" i="20"/>
  <c r="I1839" i="20"/>
  <c r="C1770" i="20"/>
  <c r="AC1721" i="20"/>
  <c r="AB1721" i="20"/>
  <c r="AD1721" i="20"/>
  <c r="AE1721" i="20"/>
  <c r="AA1721" i="20"/>
  <c r="M1725" i="20"/>
  <c r="C1748" i="20"/>
  <c r="R1702" i="20"/>
  <c r="C1586" i="20"/>
  <c r="O1518" i="20"/>
  <c r="I1725" i="20"/>
  <c r="Y1721" i="20"/>
  <c r="W1721" i="20"/>
  <c r="U1721" i="20"/>
  <c r="X1721" i="20"/>
  <c r="V1721" i="20"/>
  <c r="M1724" i="20"/>
  <c r="U1744" i="20"/>
  <c r="X1744" i="20"/>
  <c r="V1744" i="20"/>
  <c r="Y1744" i="20"/>
  <c r="W1744" i="20"/>
  <c r="F1747" i="20"/>
  <c r="L1702" i="20"/>
  <c r="L1678" i="20"/>
  <c r="S1632" i="20"/>
  <c r="J1587" i="20"/>
  <c r="F1517" i="20"/>
  <c r="L1563" i="20"/>
  <c r="C1518" i="20"/>
  <c r="M1840" i="20"/>
  <c r="C1839" i="20"/>
  <c r="S1816" i="20"/>
  <c r="R1656" i="20"/>
  <c r="J1632" i="20"/>
  <c r="I1679" i="20"/>
  <c r="J1494" i="20"/>
  <c r="J1817" i="20"/>
  <c r="R1771" i="20"/>
  <c r="I1816" i="20"/>
  <c r="O1770" i="20"/>
  <c r="C1725" i="20"/>
  <c r="O1748" i="20"/>
  <c r="D1656" i="20"/>
  <c r="D1655" i="20"/>
  <c r="O1771" i="20"/>
  <c r="O1816" i="20"/>
  <c r="I1564" i="20"/>
  <c r="R1839" i="20"/>
  <c r="G1817" i="20"/>
  <c r="L1771" i="20"/>
  <c r="F1771" i="20"/>
  <c r="F1816" i="20"/>
  <c r="L1770" i="20"/>
  <c r="L1748" i="20"/>
  <c r="M1748" i="20"/>
  <c r="C1724" i="20"/>
  <c r="M1747" i="20"/>
  <c r="I1701" i="20"/>
  <c r="V1583" i="20"/>
  <c r="Y1583" i="20"/>
  <c r="W1583" i="20"/>
  <c r="U1583" i="20"/>
  <c r="X1583" i="20"/>
  <c r="F1609" i="20"/>
  <c r="R1541" i="20"/>
  <c r="F1540" i="20"/>
  <c r="P1817" i="20"/>
  <c r="L1793" i="20"/>
  <c r="G1771" i="20"/>
  <c r="G1725" i="20"/>
  <c r="I1702" i="20"/>
  <c r="G1839" i="20"/>
  <c r="J1793" i="20"/>
  <c r="F1793" i="20"/>
  <c r="M1816" i="20"/>
  <c r="O1725" i="20"/>
  <c r="D1748" i="20"/>
  <c r="P1724" i="20"/>
  <c r="D1747" i="20"/>
  <c r="J1748" i="20"/>
  <c r="L1724" i="20"/>
  <c r="J1747" i="20"/>
  <c r="C1678" i="20"/>
  <c r="S1701" i="20"/>
  <c r="P1609" i="20"/>
  <c r="I1840" i="20"/>
  <c r="C1840" i="20"/>
  <c r="S1836" i="20"/>
  <c r="M1836" i="20" s="1"/>
  <c r="G1836" i="20" s="1"/>
  <c r="F1817" i="20"/>
  <c r="AD1813" i="20"/>
  <c r="AE1813" i="20"/>
  <c r="AC1813" i="20"/>
  <c r="AA1813" i="20"/>
  <c r="AB1813" i="20"/>
  <c r="M1817" i="20"/>
  <c r="S1793" i="20"/>
  <c r="L1816" i="20"/>
  <c r="D1816" i="20"/>
  <c r="R1770" i="20"/>
  <c r="F1725" i="20"/>
  <c r="R1748" i="20"/>
  <c r="S1748" i="20"/>
  <c r="I1724" i="20"/>
  <c r="S1747" i="20"/>
  <c r="M1656" i="20"/>
  <c r="O1632" i="20"/>
  <c r="G1679" i="20"/>
  <c r="J1517" i="20"/>
  <c r="S1564" i="20"/>
  <c r="J1563" i="20"/>
  <c r="O1587" i="20"/>
  <c r="G1610" i="20"/>
  <c r="R1586" i="20"/>
  <c r="G1609" i="20"/>
  <c r="S1541" i="20"/>
  <c r="X1514" i="20"/>
  <c r="Y1514" i="20"/>
  <c r="U1514" i="20"/>
  <c r="W1514" i="20"/>
  <c r="V1514" i="20"/>
  <c r="L1564" i="20"/>
  <c r="C1563" i="20"/>
  <c r="R1609" i="20"/>
  <c r="G1564" i="20"/>
  <c r="R1540" i="20"/>
  <c r="J1495" i="20"/>
  <c r="D1817" i="20"/>
  <c r="G1816" i="20"/>
  <c r="G1770" i="20"/>
  <c r="I1748" i="20"/>
  <c r="L1747" i="20"/>
  <c r="M1679" i="20"/>
  <c r="D1633" i="20"/>
  <c r="J1839" i="20"/>
  <c r="I1793" i="20"/>
  <c r="I1771" i="20"/>
  <c r="D1771" i="20"/>
  <c r="P1816" i="20"/>
  <c r="D1770" i="20"/>
  <c r="R1725" i="20"/>
  <c r="G1702" i="20"/>
  <c r="R1678" i="20"/>
  <c r="P1678" i="20"/>
  <c r="U1698" i="20"/>
  <c r="V1698" i="20"/>
  <c r="X1698" i="20"/>
  <c r="W1698" i="20"/>
  <c r="Y1698" i="20"/>
  <c r="O1656" i="20"/>
  <c r="P1794" i="20"/>
  <c r="F1679" i="20"/>
  <c r="L1587" i="20"/>
  <c r="D1609" i="20"/>
  <c r="P1541" i="20"/>
  <c r="S1610" i="20"/>
  <c r="S1609" i="20"/>
  <c r="I1541" i="20"/>
  <c r="G1540" i="20"/>
  <c r="P1494" i="20"/>
  <c r="R1724" i="20"/>
  <c r="C1747" i="20"/>
  <c r="F1678" i="20"/>
  <c r="G1678" i="20"/>
  <c r="F1656" i="20"/>
  <c r="G1794" i="20"/>
  <c r="D1541" i="20"/>
  <c r="G1633" i="20"/>
  <c r="M1839" i="20"/>
  <c r="O1817" i="20"/>
  <c r="D1793" i="20"/>
  <c r="R1747" i="20"/>
  <c r="J1655" i="20"/>
  <c r="F1541" i="20"/>
  <c r="J1840" i="20"/>
  <c r="U1790" i="20"/>
  <c r="V1790" i="20"/>
  <c r="X1790" i="20"/>
  <c r="Y1790" i="20"/>
  <c r="W1790" i="20"/>
  <c r="C1771" i="20"/>
  <c r="P1771" i="20"/>
  <c r="P1770" i="20"/>
  <c r="D1725" i="20"/>
  <c r="G1724" i="20"/>
  <c r="F1702" i="20"/>
  <c r="AA1652" i="20"/>
  <c r="AC1652" i="20"/>
  <c r="AD1652" i="20"/>
  <c r="AE1652" i="20"/>
  <c r="AB1652" i="20"/>
  <c r="G1632" i="20"/>
  <c r="R1794" i="20"/>
  <c r="AA1675" i="20"/>
  <c r="AD1675" i="20"/>
  <c r="AB1675" i="20"/>
  <c r="AE1675" i="20"/>
  <c r="AC1675" i="20"/>
  <c r="R1655" i="20"/>
  <c r="F1610" i="20"/>
  <c r="R1610" i="20"/>
  <c r="I1517" i="20"/>
  <c r="O1494" i="20"/>
  <c r="D1724" i="20"/>
  <c r="I1747" i="20"/>
  <c r="S1702" i="20"/>
  <c r="I1678" i="20"/>
  <c r="I1794" i="20"/>
  <c r="I1655" i="20"/>
  <c r="I1633" i="20"/>
  <c r="S1518" i="20"/>
  <c r="I1770" i="20"/>
  <c r="S1725" i="20"/>
  <c r="AA1744" i="20"/>
  <c r="O1744" i="20" s="1"/>
  <c r="I1744" i="20" s="1"/>
  <c r="C1744" i="20" s="1"/>
  <c r="AC1744" i="20"/>
  <c r="AB1744" i="20"/>
  <c r="AD1744" i="20"/>
  <c r="AE1744" i="20"/>
  <c r="S1744" i="20" s="1"/>
  <c r="M1744" i="20" s="1"/>
  <c r="G1744" i="20" s="1"/>
  <c r="J1724" i="20"/>
  <c r="O1747" i="20"/>
  <c r="AA1698" i="20"/>
  <c r="AC1698" i="20"/>
  <c r="AD1698" i="20"/>
  <c r="AB1698" i="20"/>
  <c r="AE1698" i="20"/>
  <c r="S1698" i="20" s="1"/>
  <c r="M1698" i="20" s="1"/>
  <c r="G1698" i="20" s="1"/>
  <c r="J1702" i="20"/>
  <c r="S1678" i="20"/>
  <c r="P1656" i="20"/>
  <c r="L1610" i="20"/>
  <c r="M1540" i="20"/>
  <c r="L1839" i="20"/>
  <c r="G1793" i="20"/>
  <c r="F1770" i="20"/>
  <c r="P1725" i="20"/>
  <c r="F1748" i="20"/>
  <c r="G1748" i="20"/>
  <c r="S1724" i="20"/>
  <c r="G1747" i="20"/>
  <c r="G1701" i="20"/>
  <c r="X1652" i="20"/>
  <c r="V1652" i="20"/>
  <c r="W1652" i="20"/>
  <c r="U1652" i="20"/>
  <c r="Y1652" i="20"/>
  <c r="D1610" i="20"/>
  <c r="O1586" i="20"/>
  <c r="D1586" i="20"/>
  <c r="AA1629" i="20"/>
  <c r="AD1629" i="20"/>
  <c r="AB1629" i="20"/>
  <c r="AE1629" i="20"/>
  <c r="AC1629" i="20"/>
  <c r="M1518" i="20"/>
  <c r="AB1583" i="20"/>
  <c r="AD1583" i="20"/>
  <c r="AE1583" i="20"/>
  <c r="AA1583" i="20"/>
  <c r="O1583" i="20" s="1"/>
  <c r="I1583" i="20" s="1"/>
  <c r="C1583" i="20" s="1"/>
  <c r="AC1583" i="20"/>
  <c r="M1587" i="20"/>
  <c r="P1586" i="20"/>
  <c r="I1609" i="20"/>
  <c r="C1517" i="20"/>
  <c r="D1540" i="20"/>
  <c r="I1540" i="20"/>
  <c r="M1633" i="20"/>
  <c r="O1563" i="20"/>
  <c r="L1495" i="20"/>
  <c r="F1518" i="20"/>
  <c r="O1701" i="20"/>
  <c r="G1656" i="20"/>
  <c r="L1794" i="20"/>
  <c r="R1587" i="20"/>
  <c r="J1610" i="20"/>
  <c r="J1609" i="20"/>
  <c r="R1701" i="20"/>
  <c r="C1632" i="20"/>
  <c r="G1587" i="20"/>
  <c r="C1587" i="20"/>
  <c r="F1586" i="20"/>
  <c r="G1541" i="20"/>
  <c r="R1517" i="20"/>
  <c r="J1564" i="20"/>
  <c r="J1540" i="20"/>
  <c r="S1633" i="20"/>
  <c r="L1633" i="20"/>
  <c r="F1495" i="20"/>
  <c r="AE1491" i="20"/>
  <c r="AC1491" i="20"/>
  <c r="AA1491" i="20"/>
  <c r="AB1491" i="20"/>
  <c r="AD1491" i="20"/>
  <c r="M1495" i="20"/>
  <c r="G1494" i="20"/>
  <c r="R1518" i="20"/>
  <c r="C1702" i="20"/>
  <c r="D1702" i="20"/>
  <c r="J1701" i="20"/>
  <c r="D1701" i="20"/>
  <c r="S1656" i="20"/>
  <c r="I1632" i="20"/>
  <c r="X1629" i="20"/>
  <c r="Y1629" i="20"/>
  <c r="U1629" i="20"/>
  <c r="W1629" i="20"/>
  <c r="Q1629" i="20" s="1"/>
  <c r="K1629" i="20" s="1"/>
  <c r="E1629" i="20" s="1"/>
  <c r="V1629" i="20"/>
  <c r="M1632" i="20"/>
  <c r="L1655" i="20"/>
  <c r="D1517" i="20"/>
  <c r="P1563" i="20"/>
  <c r="F1494" i="20"/>
  <c r="R1564" i="20"/>
  <c r="M1517" i="20"/>
  <c r="Y1560" i="20"/>
  <c r="V1560" i="20"/>
  <c r="U1560" i="20"/>
  <c r="W1560" i="20"/>
  <c r="Q1560" i="20" s="1"/>
  <c r="K1560" i="20" s="1"/>
  <c r="E1560" i="20" s="1"/>
  <c r="X1560" i="20"/>
  <c r="M1563" i="20"/>
  <c r="C1494" i="20"/>
  <c r="O1702" i="20"/>
  <c r="P1702" i="20"/>
  <c r="J1678" i="20"/>
  <c r="I1656" i="20"/>
  <c r="J1794" i="20"/>
  <c r="D1679" i="20"/>
  <c r="P1517" i="20"/>
  <c r="J1633" i="20"/>
  <c r="I1518" i="20"/>
  <c r="I1563" i="20"/>
  <c r="J1518" i="20"/>
  <c r="C1701" i="20"/>
  <c r="R1632" i="20"/>
  <c r="P1655" i="20"/>
  <c r="F1587" i="20"/>
  <c r="I1586" i="20"/>
  <c r="J1541" i="20"/>
  <c r="L1517" i="20"/>
  <c r="C1564" i="20"/>
  <c r="Y1537" i="20"/>
  <c r="W1537" i="20"/>
  <c r="U1537" i="20"/>
  <c r="V1537" i="20"/>
  <c r="X1537" i="20"/>
  <c r="J1656" i="20"/>
  <c r="L1679" i="20"/>
  <c r="P1587" i="20"/>
  <c r="I1610" i="20"/>
  <c r="C1610" i="20"/>
  <c r="S1586" i="20"/>
  <c r="L1609" i="20"/>
  <c r="P1540" i="20"/>
  <c r="L1540" i="20"/>
  <c r="C1633" i="20"/>
  <c r="R1563" i="20"/>
  <c r="C1495" i="20"/>
  <c r="D1495" i="20"/>
  <c r="D1632" i="20"/>
  <c r="AE1790" i="20"/>
  <c r="AA1790" i="20"/>
  <c r="AC1790" i="20"/>
  <c r="AD1790" i="20"/>
  <c r="AB1790" i="20"/>
  <c r="J1586" i="20"/>
  <c r="AD1560" i="20"/>
  <c r="AA1560" i="20"/>
  <c r="AC1560" i="20"/>
  <c r="AB1560" i="20"/>
  <c r="AE1560" i="20"/>
  <c r="M1564" i="20"/>
  <c r="O1633" i="20"/>
  <c r="D1563" i="20"/>
  <c r="P1495" i="20"/>
  <c r="M1494" i="20"/>
  <c r="AA1514" i="20"/>
  <c r="AD1514" i="20"/>
  <c r="AB1514" i="20"/>
  <c r="AE1514" i="20"/>
  <c r="AC1514" i="20"/>
  <c r="V1675" i="20"/>
  <c r="X1675" i="20"/>
  <c r="Y1675" i="20"/>
  <c r="S1675" i="20" s="1"/>
  <c r="M1675" i="20" s="1"/>
  <c r="G1675" i="20" s="1"/>
  <c r="U1675" i="20"/>
  <c r="O1675" i="20" s="1"/>
  <c r="I1675" i="20" s="1"/>
  <c r="C1675" i="20" s="1"/>
  <c r="W1675" i="20"/>
  <c r="M1794" i="20"/>
  <c r="J1679" i="20"/>
  <c r="D1587" i="20"/>
  <c r="G1586" i="20"/>
  <c r="L1541" i="20"/>
  <c r="O1517" i="20"/>
  <c r="O1564" i="20"/>
  <c r="S1540" i="20"/>
  <c r="F1563" i="20"/>
  <c r="W1491" i="20"/>
  <c r="Q1491" i="20" s="1"/>
  <c r="K1491" i="20" s="1"/>
  <c r="E1491" i="20" s="1"/>
  <c r="V1491" i="20"/>
  <c r="X1491" i="20"/>
  <c r="Y1491" i="20"/>
  <c r="U1491" i="20"/>
  <c r="O1491" i="20" s="1"/>
  <c r="I1491" i="20" s="1"/>
  <c r="C1491" i="20" s="1"/>
  <c r="R1494" i="20"/>
  <c r="P1518" i="20"/>
  <c r="M1678" i="20"/>
  <c r="L1656" i="20"/>
  <c r="C1679" i="20"/>
  <c r="C1609" i="20"/>
  <c r="O1541" i="20"/>
  <c r="C1540" i="20"/>
  <c r="F1701" i="20"/>
  <c r="C1794" i="20"/>
  <c r="P1679" i="20"/>
  <c r="O1679" i="20"/>
  <c r="C1655" i="20"/>
  <c r="S1587" i="20"/>
  <c r="O1610" i="20"/>
  <c r="O1609" i="20"/>
  <c r="D1564" i="20"/>
  <c r="O1540" i="20"/>
  <c r="F1633" i="20"/>
  <c r="G1635" i="20" s="1"/>
  <c r="O1495" i="20"/>
  <c r="P1497" i="20" s="1"/>
  <c r="G1495" i="20"/>
  <c r="G1518" i="20"/>
  <c r="L1518" i="20"/>
  <c r="M1520" i="20" s="1"/>
  <c r="O1794" i="20"/>
  <c r="P1796" i="20" s="1"/>
  <c r="O1655" i="20"/>
  <c r="I1587" i="20"/>
  <c r="L1586" i="20"/>
  <c r="AB1537" i="20"/>
  <c r="AD1537" i="20"/>
  <c r="AE1537" i="20"/>
  <c r="AA1537" i="20"/>
  <c r="AC1537" i="20"/>
  <c r="M1541" i="20"/>
  <c r="G1517" i="20"/>
  <c r="P1564" i="20"/>
  <c r="R1633" i="20"/>
  <c r="S1635" i="20" s="1"/>
  <c r="G1563" i="20"/>
  <c r="R1495" i="20"/>
  <c r="S1495" i="20"/>
  <c r="S1494" i="20"/>
  <c r="P1701" i="20"/>
  <c r="P1632" i="20"/>
  <c r="G1655" i="20"/>
  <c r="AA1606" i="20"/>
  <c r="AB1606" i="20"/>
  <c r="AD1606" i="20"/>
  <c r="AC1606" i="20"/>
  <c r="AE1606" i="20"/>
  <c r="M1610" i="20"/>
  <c r="Y1606" i="20"/>
  <c r="U1606" i="20"/>
  <c r="W1606" i="20"/>
  <c r="X1606" i="20"/>
  <c r="V1606" i="20"/>
  <c r="M1609" i="20"/>
  <c r="C1541" i="20"/>
  <c r="S1517" i="20"/>
  <c r="F1564" i="20"/>
  <c r="S1563" i="20"/>
  <c r="I1495" i="20"/>
  <c r="D1494" i="20"/>
  <c r="I1494" i="20"/>
  <c r="D1518" i="20"/>
  <c r="O847" i="20"/>
  <c r="I847" i="20" s="1"/>
  <c r="C847" i="20" s="1"/>
  <c r="S1560" i="20"/>
  <c r="Q1767" i="20"/>
  <c r="K1767" i="20" s="1"/>
  <c r="E1767" i="20" s="1"/>
  <c r="Q1698" i="20"/>
  <c r="K1698" i="20" s="1"/>
  <c r="E1698" i="20" s="1"/>
  <c r="Q1836" i="20"/>
  <c r="K1836" i="20" s="1"/>
  <c r="E1836" i="20" s="1"/>
  <c r="R1583" i="20"/>
  <c r="L1583" i="20" s="1"/>
  <c r="F1583" i="20" s="1"/>
  <c r="P387" i="20"/>
  <c r="S1008" i="20"/>
  <c r="P1813" i="20"/>
  <c r="J1813" i="20" s="1"/>
  <c r="D1813" i="20" s="1"/>
  <c r="R824" i="20"/>
  <c r="O755" i="20"/>
  <c r="I755" i="20" s="1"/>
  <c r="C755" i="20" s="1"/>
  <c r="R1330" i="20"/>
  <c r="L1330" i="20" s="1"/>
  <c r="F1330" i="20" s="1"/>
  <c r="R801" i="20"/>
  <c r="L801" i="20" s="1"/>
  <c r="F801" i="20" s="1"/>
  <c r="P1652" i="20"/>
  <c r="J1652" i="20" s="1"/>
  <c r="D1652" i="20" s="1"/>
  <c r="P1836" i="20"/>
  <c r="J1836" i="20" s="1"/>
  <c r="D1836" i="20" s="1"/>
  <c r="O1261" i="20"/>
  <c r="O1422" i="20"/>
  <c r="I1422" i="20" s="1"/>
  <c r="C1422" i="20" s="1"/>
  <c r="P1721" i="20"/>
  <c r="J1721" i="20" s="1"/>
  <c r="D1721" i="20" s="1"/>
  <c r="S709" i="20"/>
  <c r="M709" i="20" s="1"/>
  <c r="G709" i="20" s="1"/>
  <c r="P571" i="20"/>
  <c r="J571" i="20" s="1"/>
  <c r="D571" i="20" s="1"/>
  <c r="S1284" i="20"/>
  <c r="M1284" i="20" s="1"/>
  <c r="G1284" i="20" s="1"/>
  <c r="S755" i="20"/>
  <c r="M755" i="20" s="1"/>
  <c r="G755" i="20" s="1"/>
  <c r="R847" i="20"/>
  <c r="L847" i="20" s="1"/>
  <c r="F847" i="20" s="1"/>
  <c r="O1537" i="20"/>
  <c r="I1537" i="20" s="1"/>
  <c r="C1537" i="20" s="1"/>
  <c r="R1491" i="20"/>
  <c r="L1491" i="20" s="1"/>
  <c r="F1491" i="20" s="1"/>
  <c r="Q1031" i="20"/>
  <c r="K1031" i="20" s="1"/>
  <c r="E1031" i="20" s="1"/>
  <c r="S232" i="20"/>
  <c r="P1077" i="20"/>
  <c r="J1077" i="20" s="1"/>
  <c r="D1077" i="20" s="1"/>
  <c r="P1744" i="20"/>
  <c r="J1744" i="20" s="1"/>
  <c r="D1744" i="20" s="1"/>
  <c r="O1721" i="20"/>
  <c r="I1721" i="20" s="1"/>
  <c r="C1721" i="20" s="1"/>
  <c r="Q295" i="20"/>
  <c r="K295" i="20" s="1"/>
  <c r="E295" i="20" s="1"/>
  <c r="S1100" i="20"/>
  <c r="M1100" i="20" s="1"/>
  <c r="G1100" i="20" s="1"/>
  <c r="R1008" i="20"/>
  <c r="L1008" i="20" s="1"/>
  <c r="F1008" i="20" s="1"/>
  <c r="S1083" i="20"/>
  <c r="P1238" i="20"/>
  <c r="J1238" i="20" s="1"/>
  <c r="D1238" i="20" s="1"/>
  <c r="D1681" i="20"/>
  <c r="Q1514" i="20"/>
  <c r="K1514" i="20" s="1"/>
  <c r="E1514" i="20" s="1"/>
  <c r="J1773" i="20"/>
  <c r="S410" i="20"/>
  <c r="M410" i="20" s="1"/>
  <c r="G410" i="20" s="1"/>
  <c r="S502" i="20"/>
  <c r="M502" i="20" s="1"/>
  <c r="G502" i="20" s="1"/>
  <c r="Q502" i="20"/>
  <c r="P824" i="20"/>
  <c r="J824" i="20" s="1"/>
  <c r="D824" i="20" s="1"/>
  <c r="G1083" i="20"/>
  <c r="S893" i="20"/>
  <c r="M893" i="20" s="1"/>
  <c r="G893" i="20" s="1"/>
  <c r="P1008" i="20"/>
  <c r="J1008" i="20" s="1"/>
  <c r="D1008" i="20" s="1"/>
  <c r="Q801" i="20"/>
  <c r="K801" i="20" s="1"/>
  <c r="E801" i="20" s="1"/>
  <c r="P1031" i="20"/>
  <c r="J1031" i="20" s="1"/>
  <c r="D1031" i="20" s="1"/>
  <c r="R1261" i="20"/>
  <c r="L1261" i="20" s="1"/>
  <c r="F1261" i="20" s="1"/>
  <c r="Q1215" i="20"/>
  <c r="O1376" i="20"/>
  <c r="I1376" i="20" s="1"/>
  <c r="C1376" i="20" s="1"/>
  <c r="R1652" i="20"/>
  <c r="L1652" i="20" s="1"/>
  <c r="F1652" i="20" s="1"/>
  <c r="S1796" i="20"/>
  <c r="R1721" i="20"/>
  <c r="L1721" i="20" s="1"/>
  <c r="F1721" i="20" s="1"/>
  <c r="P1767" i="20"/>
  <c r="J1767" i="20" s="1"/>
  <c r="D1767" i="20" s="1"/>
  <c r="Q456" i="20"/>
  <c r="K456" i="20" s="1"/>
  <c r="E456" i="20" s="1"/>
  <c r="S479" i="20"/>
  <c r="M479" i="20" s="1"/>
  <c r="G479" i="20" s="1"/>
  <c r="O663" i="20"/>
  <c r="I663" i="20" s="1"/>
  <c r="C663" i="20" s="1"/>
  <c r="O939" i="20"/>
  <c r="S876" i="20"/>
  <c r="Q1100" i="20"/>
  <c r="K1100" i="20" s="1"/>
  <c r="E1100" i="20" s="1"/>
  <c r="Q1123" i="20"/>
  <c r="Q1146" i="20"/>
  <c r="K1146" i="20" s="1"/>
  <c r="E1146" i="20" s="1"/>
  <c r="O1284" i="20"/>
  <c r="I1284" i="20" s="1"/>
  <c r="C1284" i="20" s="1"/>
  <c r="R1238" i="20"/>
  <c r="L1238" i="20" s="1"/>
  <c r="F1238" i="20" s="1"/>
  <c r="S1215" i="20"/>
  <c r="M1215" i="20" s="1"/>
  <c r="G1215" i="20" s="1"/>
  <c r="S1537" i="20"/>
  <c r="M1537" i="20" s="1"/>
  <c r="G1537" i="20" s="1"/>
  <c r="R1675" i="20"/>
  <c r="L1675" i="20" s="1"/>
  <c r="F1675" i="20" s="1"/>
  <c r="Q1583" i="20"/>
  <c r="K1583" i="20" s="1"/>
  <c r="E1583" i="20" s="1"/>
  <c r="G1819" i="20"/>
  <c r="R1744" i="20"/>
  <c r="L1744" i="20" s="1"/>
  <c r="F1744" i="20" s="1"/>
  <c r="R1767" i="20"/>
  <c r="R456" i="20"/>
  <c r="L456" i="20" s="1"/>
  <c r="F456" i="20" s="1"/>
  <c r="S571" i="20"/>
  <c r="M571" i="20" s="1"/>
  <c r="G571" i="20" s="1"/>
  <c r="P945" i="20"/>
  <c r="S1629" i="20"/>
  <c r="M1629" i="20" s="1"/>
  <c r="G1629" i="20" s="1"/>
  <c r="P594" i="20"/>
  <c r="J594" i="20" s="1"/>
  <c r="D594" i="20" s="1"/>
  <c r="S525" i="20"/>
  <c r="M525" i="20" s="1"/>
  <c r="G525" i="20" s="1"/>
  <c r="Q571" i="20"/>
  <c r="K571" i="20" s="1"/>
  <c r="E571" i="20" s="1"/>
  <c r="S1054" i="20"/>
  <c r="Q893" i="20"/>
  <c r="K893" i="20" s="1"/>
  <c r="E893" i="20" s="1"/>
  <c r="S985" i="20"/>
  <c r="M985" i="20" s="1"/>
  <c r="G985" i="20" s="1"/>
  <c r="P272" i="20"/>
  <c r="J272" i="20" s="1"/>
  <c r="D272" i="20" s="1"/>
  <c r="P393" i="20"/>
  <c r="R640" i="20"/>
  <c r="L640" i="20" s="1"/>
  <c r="F640" i="20" s="1"/>
  <c r="P456" i="20"/>
  <c r="J456" i="20" s="1"/>
  <c r="D456" i="20" s="1"/>
  <c r="P617" i="20"/>
  <c r="J617" i="20" s="1"/>
  <c r="D617" i="20" s="1"/>
  <c r="R410" i="20"/>
  <c r="O916" i="20"/>
  <c r="Q1307" i="20"/>
  <c r="K1307" i="20" s="1"/>
  <c r="E1307" i="20" s="1"/>
  <c r="P1146" i="20"/>
  <c r="J1146" i="20" s="1"/>
  <c r="D1146" i="20" s="1"/>
  <c r="R1606" i="20"/>
  <c r="L1606" i="20" s="1"/>
  <c r="F1606" i="20" s="1"/>
  <c r="S1399" i="20"/>
  <c r="M1399" i="20" s="1"/>
  <c r="G1399" i="20" s="1"/>
  <c r="P640" i="20"/>
  <c r="J640" i="20" s="1"/>
  <c r="D640" i="20" s="1"/>
  <c r="D830" i="20"/>
  <c r="R1284" i="20"/>
  <c r="L1284" i="20" s="1"/>
  <c r="F1284" i="20" s="1"/>
  <c r="J1221" i="20"/>
  <c r="O1307" i="20"/>
  <c r="I1307" i="20" s="1"/>
  <c r="C1307" i="20" s="1"/>
  <c r="D1405" i="20"/>
  <c r="R1468" i="20"/>
  <c r="L1468" i="20" s="1"/>
  <c r="F1468" i="20" s="1"/>
  <c r="S1606" i="20"/>
  <c r="M1606" i="20" s="1"/>
  <c r="G1606" i="20" s="1"/>
  <c r="P1399" i="20"/>
  <c r="J1399" i="20" s="1"/>
  <c r="D1399" i="20" s="1"/>
  <c r="Q1537" i="20"/>
  <c r="K1537" i="20" s="1"/>
  <c r="E1537" i="20" s="1"/>
  <c r="J784" i="20"/>
  <c r="Q732" i="20"/>
  <c r="K732" i="20" s="1"/>
  <c r="E732" i="20" s="1"/>
  <c r="P870" i="20"/>
  <c r="J870" i="20" s="1"/>
  <c r="D870" i="20" s="1"/>
  <c r="P893" i="20"/>
  <c r="J893" i="20" s="1"/>
  <c r="D893" i="20" s="1"/>
  <c r="S962" i="20"/>
  <c r="M962" i="20" s="1"/>
  <c r="G962" i="20" s="1"/>
  <c r="O1169" i="20"/>
  <c r="I1169" i="20" s="1"/>
  <c r="C1169" i="20" s="1"/>
  <c r="J1428" i="20"/>
  <c r="D1543" i="20"/>
  <c r="O1606" i="20"/>
  <c r="I1606" i="20" s="1"/>
  <c r="C1606" i="20" s="1"/>
  <c r="P1629" i="20"/>
  <c r="O1652" i="20"/>
  <c r="I1652" i="20" s="1"/>
  <c r="C1652" i="20" s="1"/>
  <c r="Q1652" i="20"/>
  <c r="K1652" i="20" s="1"/>
  <c r="E1652" i="20" s="1"/>
  <c r="G1681" i="20"/>
  <c r="S1330" i="20"/>
  <c r="M1330" i="20" s="1"/>
  <c r="G1330" i="20" s="1"/>
  <c r="Q640" i="20"/>
  <c r="K640" i="20" s="1"/>
  <c r="E640" i="20" s="1"/>
  <c r="R1054" i="20"/>
  <c r="L1054" i="20" s="1"/>
  <c r="F1054" i="20" s="1"/>
  <c r="R916" i="20"/>
  <c r="L916" i="20" s="1"/>
  <c r="F916" i="20" s="1"/>
  <c r="O962" i="20"/>
  <c r="I962" i="20" s="1"/>
  <c r="C962" i="20" s="1"/>
  <c r="R1077" i="20"/>
  <c r="L1077" i="20" s="1"/>
  <c r="F1077" i="20" s="1"/>
  <c r="S1169" i="20"/>
  <c r="M1169" i="20" s="1"/>
  <c r="G1169" i="20" s="1"/>
  <c r="P1192" i="20"/>
  <c r="J1192" i="20" s="1"/>
  <c r="D1192" i="20" s="1"/>
  <c r="R571" i="20"/>
  <c r="P732" i="20"/>
  <c r="J732" i="20" s="1"/>
  <c r="D732" i="20" s="1"/>
  <c r="P939" i="20"/>
  <c r="J939" i="20" s="1"/>
  <c r="D939" i="20" s="1"/>
  <c r="Q962" i="20"/>
  <c r="K962" i="20" s="1"/>
  <c r="E962" i="20" s="1"/>
  <c r="R1169" i="20"/>
  <c r="L1169" i="20" s="1"/>
  <c r="F1169" i="20" s="1"/>
  <c r="O1146" i="20"/>
  <c r="I1146" i="20" s="1"/>
  <c r="C1146" i="20" s="1"/>
  <c r="R1192" i="20"/>
  <c r="L1192" i="20" s="1"/>
  <c r="F1192" i="20" s="1"/>
  <c r="Q1238" i="20"/>
  <c r="K1238" i="20" s="1"/>
  <c r="E1238" i="20" s="1"/>
  <c r="P1330" i="20"/>
  <c r="J1330" i="20" s="1"/>
  <c r="D1330" i="20" s="1"/>
  <c r="Q1376" i="20"/>
  <c r="K1376" i="20" s="1"/>
  <c r="E1376" i="20" s="1"/>
  <c r="S1491" i="20"/>
  <c r="M1491" i="20" s="1"/>
  <c r="G1491" i="20" s="1"/>
  <c r="R1629" i="20"/>
  <c r="L1629" i="20" s="1"/>
  <c r="F1629" i="20" s="1"/>
  <c r="S1767" i="20"/>
  <c r="M1767" i="20" s="1"/>
  <c r="G1767" i="20" s="1"/>
  <c r="R594" i="20"/>
  <c r="L594" i="20" s="1"/>
  <c r="F594" i="20" s="1"/>
  <c r="O686" i="20"/>
  <c r="I686" i="20" s="1"/>
  <c r="C686" i="20" s="1"/>
  <c r="P830" i="20"/>
  <c r="P962" i="20"/>
  <c r="J962" i="20" s="1"/>
  <c r="D962" i="20" s="1"/>
  <c r="P801" i="20"/>
  <c r="J801" i="20" s="1"/>
  <c r="D801" i="20" s="1"/>
  <c r="R1031" i="20"/>
  <c r="R1123" i="20"/>
  <c r="L1123" i="20" s="1"/>
  <c r="F1123" i="20" s="1"/>
  <c r="P1376" i="20"/>
  <c r="J1376" i="20" s="1"/>
  <c r="D1376" i="20" s="1"/>
  <c r="Q1445" i="20"/>
  <c r="K1445" i="20" s="1"/>
  <c r="E1445" i="20" s="1"/>
  <c r="R1399" i="20"/>
  <c r="L1399" i="20" s="1"/>
  <c r="F1399" i="20" s="1"/>
  <c r="O1560" i="20"/>
  <c r="I1560" i="20" s="1"/>
  <c r="C1560" i="20" s="1"/>
  <c r="P479" i="20"/>
  <c r="J479" i="20" s="1"/>
  <c r="D479" i="20" s="1"/>
  <c r="J968" i="20"/>
  <c r="R870" i="20"/>
  <c r="L870" i="20" s="1"/>
  <c r="F870" i="20" s="1"/>
  <c r="S1152" i="20"/>
  <c r="J1152" i="20"/>
  <c r="P1221" i="20"/>
  <c r="S1468" i="20"/>
  <c r="M1468" i="20" s="1"/>
  <c r="G1468" i="20" s="1"/>
  <c r="P1474" i="20"/>
  <c r="P1606" i="20"/>
  <c r="J1606" i="20" s="1"/>
  <c r="D1606" i="20" s="1"/>
  <c r="P1635" i="20"/>
  <c r="P1514" i="20"/>
  <c r="J1514" i="20" s="1"/>
  <c r="D1514" i="20" s="1"/>
  <c r="S1612" i="20"/>
  <c r="S1727" i="20"/>
  <c r="Q1790" i="20"/>
  <c r="K1790" i="20" s="1"/>
  <c r="E1790" i="20" s="1"/>
  <c r="O1813" i="20"/>
  <c r="I1813" i="20" s="1"/>
  <c r="C1813" i="20" s="1"/>
  <c r="S1583" i="20"/>
  <c r="M1583" i="20" s="1"/>
  <c r="G1583" i="20" s="1"/>
  <c r="P1100" i="20"/>
  <c r="J1100" i="20" s="1"/>
  <c r="D1100" i="20" s="1"/>
  <c r="J1359" i="20"/>
  <c r="S1359" i="20"/>
  <c r="G1566" i="20"/>
  <c r="P1543" i="20"/>
  <c r="O1629" i="20"/>
  <c r="I1629" i="20" s="1"/>
  <c r="C1629" i="20" s="1"/>
  <c r="G1750" i="20"/>
  <c r="R1537" i="20"/>
  <c r="L1537" i="20" s="1"/>
  <c r="F1537" i="20" s="1"/>
  <c r="M1635" i="20"/>
  <c r="S1445" i="20"/>
  <c r="M1445" i="20" s="1"/>
  <c r="G1445" i="20" s="1"/>
  <c r="S1514" i="20"/>
  <c r="M1514" i="20" s="1"/>
  <c r="G1514" i="20" s="1"/>
  <c r="P1790" i="20"/>
  <c r="J1790" i="20" s="1"/>
  <c r="D1790" i="20" s="1"/>
  <c r="O1767" i="20"/>
  <c r="I1767" i="20" s="1"/>
  <c r="C1767" i="20" s="1"/>
  <c r="R1813" i="20"/>
  <c r="L1813" i="20" s="1"/>
  <c r="F1813" i="20" s="1"/>
  <c r="P134" i="20"/>
  <c r="J134" i="20" s="1"/>
  <c r="D134" i="20" s="1"/>
  <c r="P180" i="20"/>
  <c r="J180" i="20" s="1"/>
  <c r="D180" i="20" s="1"/>
  <c r="G600" i="20"/>
  <c r="S732" i="20"/>
  <c r="M732" i="20" s="1"/>
  <c r="G732" i="20" s="1"/>
  <c r="R962" i="20"/>
  <c r="L962" i="20" s="1"/>
  <c r="F962" i="20" s="1"/>
  <c r="O1100" i="20"/>
  <c r="I1100" i="20" s="1"/>
  <c r="C1100" i="20" s="1"/>
  <c r="S1307" i="20"/>
  <c r="M1307" i="20" s="1"/>
  <c r="G1307" i="20" s="1"/>
  <c r="I1330" i="20"/>
  <c r="C1330" i="20" s="1"/>
  <c r="R778" i="20"/>
  <c r="L778" i="20" s="1"/>
  <c r="F778" i="20" s="1"/>
  <c r="G1428" i="20"/>
  <c r="P433" i="20"/>
  <c r="J433" i="20" s="1"/>
  <c r="D433" i="20" s="1"/>
  <c r="P1129" i="20"/>
  <c r="S364" i="20"/>
  <c r="M364" i="20" s="1"/>
  <c r="G364" i="20" s="1"/>
  <c r="J899" i="20"/>
  <c r="P876" i="20"/>
  <c r="J991" i="20"/>
  <c r="P899" i="20"/>
  <c r="I1261" i="20"/>
  <c r="C1261" i="20" s="1"/>
  <c r="R1146" i="20"/>
  <c r="L1146" i="20" s="1"/>
  <c r="F1146" i="20" s="1"/>
  <c r="Q1192" i="20"/>
  <c r="K1192" i="20" s="1"/>
  <c r="E1192" i="20" s="1"/>
  <c r="D1198" i="20"/>
  <c r="G1198" i="20"/>
  <c r="M1221" i="20"/>
  <c r="P1284" i="20"/>
  <c r="J1284" i="20" s="1"/>
  <c r="D1284" i="20" s="1"/>
  <c r="P1307" i="20"/>
  <c r="J1307" i="20" s="1"/>
  <c r="D1307" i="20" s="1"/>
  <c r="P1382" i="20"/>
  <c r="O1445" i="20"/>
  <c r="I1445" i="20" s="1"/>
  <c r="C1445" i="20" s="1"/>
  <c r="S1376" i="20"/>
  <c r="M1376" i="20" s="1"/>
  <c r="G1376" i="20" s="1"/>
  <c r="J1496" i="20"/>
  <c r="I1497" i="20"/>
  <c r="I1496" i="20"/>
  <c r="D1501" i="20"/>
  <c r="J1497" i="20"/>
  <c r="J1565" i="20"/>
  <c r="D1570" i="20"/>
  <c r="I1566" i="20"/>
  <c r="I1565" i="20"/>
  <c r="D1542" i="20"/>
  <c r="C1543" i="20"/>
  <c r="C1542" i="20"/>
  <c r="B1547" i="20"/>
  <c r="P1612" i="20"/>
  <c r="P1657" i="20"/>
  <c r="O1657" i="20"/>
  <c r="O1658" i="20"/>
  <c r="F1662" i="20"/>
  <c r="J1520" i="20"/>
  <c r="G1501" i="20"/>
  <c r="S1496" i="20"/>
  <c r="R1497" i="20"/>
  <c r="R1496" i="20"/>
  <c r="D1566" i="20"/>
  <c r="M1543" i="20"/>
  <c r="M1611" i="20"/>
  <c r="L1612" i="20"/>
  <c r="L1611" i="20"/>
  <c r="E1616" i="20"/>
  <c r="J1612" i="20"/>
  <c r="G1589" i="20"/>
  <c r="G1639" i="20"/>
  <c r="S1634" i="20"/>
  <c r="R1635" i="20"/>
  <c r="R1634" i="20"/>
  <c r="P1703" i="20"/>
  <c r="O1704" i="20"/>
  <c r="O1703" i="20"/>
  <c r="F1708" i="20"/>
  <c r="D1704" i="20"/>
  <c r="B1501" i="20"/>
  <c r="D1496" i="20"/>
  <c r="C1497" i="20"/>
  <c r="C1496" i="20"/>
  <c r="M1497" i="20"/>
  <c r="P1560" i="20"/>
  <c r="J1560" i="20" s="1"/>
  <c r="D1560" i="20" s="1"/>
  <c r="G1524" i="20"/>
  <c r="S1519" i="20"/>
  <c r="R1520" i="20"/>
  <c r="R1519" i="20"/>
  <c r="J1543" i="20"/>
  <c r="F1593" i="20"/>
  <c r="P1588" i="20"/>
  <c r="O1589" i="20"/>
  <c r="O1588" i="20"/>
  <c r="G1612" i="20"/>
  <c r="O1635" i="20"/>
  <c r="O1634" i="20"/>
  <c r="F1639" i="20"/>
  <c r="P1634" i="20"/>
  <c r="P1658" i="20"/>
  <c r="C1777" i="20"/>
  <c r="G1772" i="20"/>
  <c r="F1773" i="20"/>
  <c r="F1772" i="20"/>
  <c r="D1800" i="20"/>
  <c r="I1796" i="20"/>
  <c r="J1795" i="20"/>
  <c r="I1795" i="20"/>
  <c r="G1543" i="20"/>
  <c r="C1681" i="20"/>
  <c r="C1680" i="20"/>
  <c r="B1685" i="20"/>
  <c r="D1680" i="20"/>
  <c r="P1819" i="20"/>
  <c r="G1547" i="20"/>
  <c r="S1542" i="20"/>
  <c r="R1542" i="20"/>
  <c r="R1543" i="20"/>
  <c r="J1796" i="20"/>
  <c r="O1698" i="20"/>
  <c r="I1698" i="20" s="1"/>
  <c r="C1698" i="20" s="1"/>
  <c r="Q1744" i="20"/>
  <c r="K1744" i="20" s="1"/>
  <c r="E1744" i="20" s="1"/>
  <c r="P1750" i="20"/>
  <c r="R1796" i="20"/>
  <c r="R1795" i="20"/>
  <c r="S1795" i="20"/>
  <c r="G1800" i="20"/>
  <c r="D1819" i="20"/>
  <c r="S1842" i="20"/>
  <c r="O1514" i="20"/>
  <c r="I1514" i="20" s="1"/>
  <c r="C1514" i="20" s="1"/>
  <c r="B1846" i="20"/>
  <c r="D1841" i="20"/>
  <c r="C1841" i="20"/>
  <c r="C1842" i="20"/>
  <c r="P1842" i="20"/>
  <c r="E1570" i="20"/>
  <c r="L1565" i="20"/>
  <c r="M1565" i="20"/>
  <c r="L1566" i="20"/>
  <c r="S1543" i="20"/>
  <c r="S1681" i="20"/>
  <c r="D1658" i="20"/>
  <c r="P1675" i="20"/>
  <c r="J1675" i="20" s="1"/>
  <c r="D1675" i="20" s="1"/>
  <c r="F1750" i="20"/>
  <c r="F1749" i="20"/>
  <c r="G1749" i="20"/>
  <c r="C1754" i="20"/>
  <c r="F1731" i="20"/>
  <c r="P1726" i="20"/>
  <c r="O1727" i="20"/>
  <c r="O1726" i="20"/>
  <c r="S1721" i="20"/>
  <c r="M1721" i="20" s="1"/>
  <c r="G1721" i="20" s="1"/>
  <c r="L1767" i="20"/>
  <c r="F1767" i="20" s="1"/>
  <c r="F1819" i="20"/>
  <c r="F1818" i="20"/>
  <c r="C1823" i="20"/>
  <c r="G1818" i="20"/>
  <c r="G1773" i="20"/>
  <c r="O1790" i="20"/>
  <c r="I1790" i="20" s="1"/>
  <c r="C1790" i="20" s="1"/>
  <c r="G1842" i="20"/>
  <c r="F1823" i="20"/>
  <c r="P1818" i="20"/>
  <c r="O1819" i="20"/>
  <c r="O1818" i="20"/>
  <c r="S1813" i="20"/>
  <c r="M1813" i="20" s="1"/>
  <c r="G1813" i="20" s="1"/>
  <c r="P1353" i="20"/>
  <c r="J1353" i="20" s="1"/>
  <c r="D1353" i="20" s="1"/>
  <c r="D1221" i="20"/>
  <c r="S1497" i="20"/>
  <c r="F1616" i="20"/>
  <c r="P1611" i="20"/>
  <c r="O1611" i="20"/>
  <c r="O1612" i="20"/>
  <c r="D1657" i="20"/>
  <c r="C1657" i="20"/>
  <c r="B1662" i="20"/>
  <c r="C1658" i="20"/>
  <c r="C1501" i="20"/>
  <c r="G1496" i="20"/>
  <c r="F1497" i="20"/>
  <c r="F1496" i="20"/>
  <c r="D1497" i="20"/>
  <c r="E1547" i="20"/>
  <c r="M1542" i="20"/>
  <c r="L1542" i="20"/>
  <c r="L1543" i="20"/>
  <c r="M1519" i="20"/>
  <c r="L1520" i="20"/>
  <c r="L1519" i="20"/>
  <c r="E1524" i="20"/>
  <c r="J1588" i="20"/>
  <c r="D1593" i="20"/>
  <c r="I1589" i="20"/>
  <c r="I1588" i="20"/>
  <c r="M1657" i="20"/>
  <c r="E1662" i="20"/>
  <c r="L1657" i="20"/>
  <c r="L1658" i="20"/>
  <c r="M1681" i="20"/>
  <c r="M1796" i="20"/>
  <c r="D1703" i="20"/>
  <c r="C1704" i="20"/>
  <c r="C1703" i="20"/>
  <c r="B1708" i="20"/>
  <c r="S1520" i="20"/>
  <c r="P1491" i="20"/>
  <c r="J1491" i="20" s="1"/>
  <c r="D1491" i="20" s="1"/>
  <c r="G1497" i="20"/>
  <c r="P1565" i="20"/>
  <c r="O1566" i="20"/>
  <c r="O1565" i="20"/>
  <c r="F1570" i="20"/>
  <c r="M1560" i="20"/>
  <c r="G1560" i="20" s="1"/>
  <c r="M1566" i="20"/>
  <c r="C1520" i="20"/>
  <c r="C1519" i="20"/>
  <c r="B1524" i="20"/>
  <c r="D1519" i="20"/>
  <c r="J1611" i="20"/>
  <c r="D1616" i="20"/>
  <c r="I1612" i="20"/>
  <c r="I1611" i="20"/>
  <c r="P1583" i="20"/>
  <c r="J1583" i="20" s="1"/>
  <c r="D1583" i="20" s="1"/>
  <c r="M1589" i="20"/>
  <c r="Q1675" i="20"/>
  <c r="K1675" i="20" s="1"/>
  <c r="E1675" i="20" s="1"/>
  <c r="G1704" i="20"/>
  <c r="S1750" i="20"/>
  <c r="R1790" i="20"/>
  <c r="L1790" i="20" s="1"/>
  <c r="F1790" i="20" s="1"/>
  <c r="R1750" i="20"/>
  <c r="R1749" i="20"/>
  <c r="S1749" i="20"/>
  <c r="G1754" i="20"/>
  <c r="G1616" i="20"/>
  <c r="S1611" i="20"/>
  <c r="R1612" i="20"/>
  <c r="R1611" i="20"/>
  <c r="D1685" i="20"/>
  <c r="I1681" i="20"/>
  <c r="I1680" i="20"/>
  <c r="J1680" i="20"/>
  <c r="S1704" i="20"/>
  <c r="B1754" i="20"/>
  <c r="D1749" i="20"/>
  <c r="C1750" i="20"/>
  <c r="C1749" i="20"/>
  <c r="D1750" i="20"/>
  <c r="P1727" i="20"/>
  <c r="F1796" i="20"/>
  <c r="C1800" i="20"/>
  <c r="G1795" i="20"/>
  <c r="F1795" i="20"/>
  <c r="J1841" i="20"/>
  <c r="D1846" i="20"/>
  <c r="I1842" i="20"/>
  <c r="I1841" i="20"/>
  <c r="M1496" i="20"/>
  <c r="L1497" i="20"/>
  <c r="L1496" i="20"/>
  <c r="E1501" i="20"/>
  <c r="Q1606" i="20"/>
  <c r="K1606" i="20" s="1"/>
  <c r="E1606" i="20" s="1"/>
  <c r="M1634" i="20"/>
  <c r="L1635" i="20"/>
  <c r="L1634" i="20"/>
  <c r="E1639" i="20"/>
  <c r="B1823" i="20"/>
  <c r="D1818" i="20"/>
  <c r="C1819" i="20"/>
  <c r="C1818" i="20"/>
  <c r="D1520" i="20"/>
  <c r="C1616" i="20"/>
  <c r="G1611" i="20"/>
  <c r="F1612" i="20"/>
  <c r="F1611" i="20"/>
  <c r="J1703" i="20"/>
  <c r="D1708" i="20"/>
  <c r="I1704" i="20"/>
  <c r="I1703" i="20"/>
  <c r="B1731" i="20"/>
  <c r="D1726" i="20"/>
  <c r="C1727" i="20"/>
  <c r="C1726" i="20"/>
  <c r="M1750" i="20"/>
  <c r="Q1813" i="20"/>
  <c r="K1813" i="20" s="1"/>
  <c r="E1813" i="20" s="1"/>
  <c r="M1773" i="20"/>
  <c r="J1819" i="20"/>
  <c r="M1842" i="20"/>
  <c r="B1616" i="20"/>
  <c r="D1611" i="20"/>
  <c r="C1611" i="20"/>
  <c r="C1612" i="20"/>
  <c r="L1589" i="20"/>
  <c r="L1588" i="20"/>
  <c r="E1593" i="20"/>
  <c r="M1588" i="20"/>
  <c r="G1708" i="20"/>
  <c r="S1703" i="20"/>
  <c r="R1703" i="20"/>
  <c r="R1704" i="20"/>
  <c r="G1570" i="20"/>
  <c r="S1565" i="20"/>
  <c r="R1566" i="20"/>
  <c r="R1565" i="20"/>
  <c r="O1520" i="20"/>
  <c r="O1519" i="20"/>
  <c r="F1524" i="20"/>
  <c r="P1519" i="20"/>
  <c r="G1520" i="20"/>
  <c r="D1565" i="20"/>
  <c r="C1566" i="20"/>
  <c r="C1565" i="20"/>
  <c r="B1570" i="20"/>
  <c r="J1542" i="20"/>
  <c r="D1547" i="20"/>
  <c r="I1543" i="20"/>
  <c r="I1542" i="20"/>
  <c r="R1589" i="20"/>
  <c r="R1588" i="20"/>
  <c r="G1593" i="20"/>
  <c r="S1588" i="20"/>
  <c r="P1589" i="20"/>
  <c r="G1662" i="20"/>
  <c r="S1657" i="20"/>
  <c r="R1658" i="20"/>
  <c r="R1657" i="20"/>
  <c r="J1726" i="20"/>
  <c r="D1731" i="20"/>
  <c r="I1727" i="20"/>
  <c r="I1726" i="20"/>
  <c r="G1727" i="20"/>
  <c r="M1841" i="20"/>
  <c r="L1842" i="20"/>
  <c r="L1841" i="20"/>
  <c r="E1846" i="20"/>
  <c r="M1612" i="20"/>
  <c r="L1750" i="20"/>
  <c r="L1749" i="20"/>
  <c r="E1754" i="20"/>
  <c r="M1749" i="20"/>
  <c r="F1846" i="20"/>
  <c r="P1841" i="20"/>
  <c r="O1841" i="20"/>
  <c r="O1842" i="20"/>
  <c r="J1635" i="20"/>
  <c r="R1514" i="20"/>
  <c r="L1514" i="20" s="1"/>
  <c r="F1514" i="20" s="1"/>
  <c r="B1593" i="20"/>
  <c r="D1588" i="20"/>
  <c r="C1589" i="20"/>
  <c r="C1588" i="20"/>
  <c r="G1658" i="20"/>
  <c r="R1698" i="20"/>
  <c r="L1698" i="20" s="1"/>
  <c r="F1698" i="20" s="1"/>
  <c r="C1685" i="20"/>
  <c r="G1680" i="20"/>
  <c r="F1681" i="20"/>
  <c r="F1680" i="20"/>
  <c r="J1749" i="20"/>
  <c r="D1754" i="20"/>
  <c r="I1750" i="20"/>
  <c r="I1749" i="20"/>
  <c r="R1727" i="20"/>
  <c r="R1726" i="20"/>
  <c r="G1731" i="20"/>
  <c r="S1726" i="20"/>
  <c r="D1727" i="20"/>
  <c r="F1777" i="20"/>
  <c r="P1772" i="20"/>
  <c r="O1773" i="20"/>
  <c r="O1772" i="20"/>
  <c r="S1790" i="20"/>
  <c r="M1790" i="20" s="1"/>
  <c r="G1790" i="20" s="1"/>
  <c r="C1639" i="20"/>
  <c r="G1634" i="20"/>
  <c r="F1635" i="20"/>
  <c r="F1634" i="20"/>
  <c r="J1704" i="20"/>
  <c r="C1547" i="20"/>
  <c r="G1542" i="20"/>
  <c r="F1543" i="20"/>
  <c r="F1542" i="20"/>
  <c r="C1662" i="20"/>
  <c r="G1657" i="20"/>
  <c r="F1658" i="20"/>
  <c r="F1657" i="20"/>
  <c r="G1796" i="20"/>
  <c r="J1629" i="20"/>
  <c r="D1629" i="20" s="1"/>
  <c r="M1680" i="20"/>
  <c r="L1681" i="20"/>
  <c r="L1680" i="20"/>
  <c r="E1685" i="20"/>
  <c r="M1704" i="20"/>
  <c r="F1800" i="20"/>
  <c r="O1796" i="20"/>
  <c r="P1795" i="20"/>
  <c r="O1795" i="20"/>
  <c r="G1846" i="20"/>
  <c r="S1841" i="20"/>
  <c r="R1842" i="20"/>
  <c r="R1841" i="20"/>
  <c r="J1566" i="20"/>
  <c r="M1819" i="20"/>
  <c r="O1192" i="20"/>
  <c r="I1192" i="20" s="1"/>
  <c r="C1192" i="20" s="1"/>
  <c r="S1353" i="20"/>
  <c r="M1353" i="20" s="1"/>
  <c r="G1353" i="20" s="1"/>
  <c r="O1399" i="20"/>
  <c r="I1399" i="20" s="1"/>
  <c r="C1399" i="20" s="1"/>
  <c r="P1445" i="20"/>
  <c r="J1445" i="20" s="1"/>
  <c r="D1445" i="20" s="1"/>
  <c r="P1542" i="20"/>
  <c r="O1543" i="20"/>
  <c r="O1542" i="20"/>
  <c r="F1547" i="20"/>
  <c r="S1566" i="20"/>
  <c r="J1589" i="20"/>
  <c r="P1681" i="20"/>
  <c r="C1635" i="20"/>
  <c r="C1634" i="20"/>
  <c r="B1639" i="20"/>
  <c r="D1634" i="20"/>
  <c r="C1708" i="20"/>
  <c r="G1703" i="20"/>
  <c r="F1704" i="20"/>
  <c r="F1703" i="20"/>
  <c r="C1570" i="20"/>
  <c r="F1566" i="20"/>
  <c r="G1565" i="20"/>
  <c r="F1565" i="20"/>
  <c r="D1635" i="20"/>
  <c r="P1566" i="20"/>
  <c r="D1612" i="20"/>
  <c r="S1589" i="20"/>
  <c r="D1639" i="20"/>
  <c r="I1635" i="20"/>
  <c r="I1634" i="20"/>
  <c r="J1634" i="20"/>
  <c r="J1658" i="20"/>
  <c r="P1704" i="20"/>
  <c r="F1501" i="20"/>
  <c r="P1496" i="20"/>
  <c r="O1496" i="20"/>
  <c r="O1497" i="20"/>
  <c r="D1524" i="20"/>
  <c r="I1520" i="20"/>
  <c r="I1519" i="20"/>
  <c r="J1519" i="20"/>
  <c r="F1589" i="20"/>
  <c r="F1588" i="20"/>
  <c r="G1588" i="20"/>
  <c r="C1593" i="20"/>
  <c r="D1589" i="20"/>
  <c r="G1685" i="20"/>
  <c r="S1680" i="20"/>
  <c r="R1681" i="20"/>
  <c r="R1680" i="20"/>
  <c r="G1777" i="20"/>
  <c r="S1772" i="20"/>
  <c r="R1773" i="20"/>
  <c r="R1772" i="20"/>
  <c r="L1819" i="20"/>
  <c r="L1818" i="20"/>
  <c r="E1823" i="20"/>
  <c r="M1818" i="20"/>
  <c r="D1773" i="20"/>
  <c r="J1842" i="20"/>
  <c r="F1754" i="20"/>
  <c r="P1749" i="20"/>
  <c r="O1750" i="20"/>
  <c r="O1749" i="20"/>
  <c r="L1727" i="20"/>
  <c r="L1726" i="20"/>
  <c r="E1731" i="20"/>
  <c r="M1726" i="20"/>
  <c r="J1750" i="20"/>
  <c r="J1727" i="20"/>
  <c r="J1772" i="20"/>
  <c r="I1772" i="20"/>
  <c r="D1777" i="20"/>
  <c r="I1773" i="20"/>
  <c r="P1773" i="20"/>
  <c r="P1520" i="20"/>
  <c r="J1657" i="20"/>
  <c r="D1662" i="20"/>
  <c r="I1658" i="20"/>
  <c r="I1657" i="20"/>
  <c r="E1708" i="20"/>
  <c r="M1703" i="20"/>
  <c r="L1703" i="20"/>
  <c r="L1704" i="20"/>
  <c r="O1681" i="20"/>
  <c r="O1680" i="20"/>
  <c r="F1685" i="20"/>
  <c r="P1680" i="20"/>
  <c r="F1727" i="20"/>
  <c r="F1726" i="20"/>
  <c r="G1726" i="20"/>
  <c r="C1731" i="20"/>
  <c r="B1777" i="20"/>
  <c r="D1772" i="20"/>
  <c r="C1772" i="20"/>
  <c r="C1773" i="20"/>
  <c r="J1818" i="20"/>
  <c r="I1818" i="20"/>
  <c r="I1819" i="20"/>
  <c r="D1823" i="20"/>
  <c r="S1773" i="20"/>
  <c r="J1681" i="20"/>
  <c r="S1658" i="20"/>
  <c r="L1796" i="20"/>
  <c r="L1795" i="20"/>
  <c r="E1800" i="20"/>
  <c r="M1795" i="20"/>
  <c r="C1524" i="20"/>
  <c r="G1519" i="20"/>
  <c r="F1520" i="20"/>
  <c r="F1519" i="20"/>
  <c r="M1727" i="20"/>
  <c r="M1772" i="20"/>
  <c r="L1773" i="20"/>
  <c r="L1772" i="20"/>
  <c r="E1777" i="20"/>
  <c r="R1819" i="20"/>
  <c r="R1818" i="20"/>
  <c r="G1823" i="20"/>
  <c r="S1818" i="20"/>
  <c r="B1800" i="20"/>
  <c r="D1795" i="20"/>
  <c r="C1795" i="20"/>
  <c r="C1796" i="20"/>
  <c r="C1846" i="20"/>
  <c r="G1841" i="20"/>
  <c r="F1842" i="20"/>
  <c r="F1841" i="20"/>
  <c r="S1819" i="20"/>
  <c r="P301" i="20"/>
  <c r="O226" i="20"/>
  <c r="I226" i="20" s="1"/>
  <c r="C226" i="20" s="1"/>
  <c r="P318" i="20"/>
  <c r="J318" i="20" s="1"/>
  <c r="D318" i="20" s="1"/>
  <c r="S686" i="20"/>
  <c r="M686" i="20" s="1"/>
  <c r="G686" i="20" s="1"/>
  <c r="J646" i="20"/>
  <c r="S456" i="20"/>
  <c r="M456" i="20" s="1"/>
  <c r="G456" i="20" s="1"/>
  <c r="S433" i="20"/>
  <c r="M433" i="20" s="1"/>
  <c r="G433" i="20" s="1"/>
  <c r="D922" i="20"/>
  <c r="Q870" i="20"/>
  <c r="K870" i="20" s="1"/>
  <c r="E870" i="20" s="1"/>
  <c r="D1106" i="20"/>
  <c r="P755" i="20"/>
  <c r="J755" i="20" s="1"/>
  <c r="D755" i="20" s="1"/>
  <c r="G945" i="20"/>
  <c r="L1031" i="20"/>
  <c r="F1031" i="20" s="1"/>
  <c r="S1077" i="20"/>
  <c r="M1077" i="20" s="1"/>
  <c r="G1077" i="20" s="1"/>
  <c r="P847" i="20"/>
  <c r="J847" i="20" s="1"/>
  <c r="D847" i="20" s="1"/>
  <c r="B1271" i="20"/>
  <c r="C1267" i="20"/>
  <c r="D1266" i="20"/>
  <c r="C1266" i="20"/>
  <c r="S1123" i="20"/>
  <c r="M1123" i="20" s="1"/>
  <c r="G1123" i="20" s="1"/>
  <c r="P1151" i="20"/>
  <c r="O1152" i="20"/>
  <c r="O1151" i="20"/>
  <c r="F1156" i="20"/>
  <c r="M1267" i="20"/>
  <c r="P1198" i="20"/>
  <c r="F1271" i="20"/>
  <c r="O1267" i="20"/>
  <c r="P1266" i="20"/>
  <c r="O1266" i="20"/>
  <c r="S1261" i="20"/>
  <c r="M1261" i="20" s="1"/>
  <c r="G1261" i="20" s="1"/>
  <c r="P1169" i="20"/>
  <c r="J1169" i="20" s="1"/>
  <c r="D1169" i="20" s="1"/>
  <c r="R1129" i="20"/>
  <c r="R1128" i="20"/>
  <c r="G1133" i="20"/>
  <c r="S1128" i="20"/>
  <c r="E1156" i="20"/>
  <c r="L1151" i="20"/>
  <c r="M1151" i="20"/>
  <c r="L1152" i="20"/>
  <c r="P1152" i="20"/>
  <c r="D1428" i="20"/>
  <c r="Q1261" i="20"/>
  <c r="K1261" i="20" s="1"/>
  <c r="E1261" i="20" s="1"/>
  <c r="L1267" i="20"/>
  <c r="L1266" i="20"/>
  <c r="M1266" i="20"/>
  <c r="E1271" i="20"/>
  <c r="Q1169" i="20"/>
  <c r="K1169" i="20" s="1"/>
  <c r="E1169" i="20" s="1"/>
  <c r="F1133" i="20"/>
  <c r="P1128" i="20"/>
  <c r="O1128" i="20"/>
  <c r="O1129" i="20"/>
  <c r="J1151" i="20"/>
  <c r="D1156" i="20"/>
  <c r="I1152" i="20"/>
  <c r="I1151" i="20"/>
  <c r="D1129" i="20"/>
  <c r="R1290" i="20"/>
  <c r="S1289" i="20"/>
  <c r="R1289" i="20"/>
  <c r="G1294" i="20"/>
  <c r="P1243" i="20"/>
  <c r="O1244" i="20"/>
  <c r="F1248" i="20"/>
  <c r="O1243" i="20"/>
  <c r="D1175" i="20"/>
  <c r="M1335" i="20"/>
  <c r="L1336" i="20"/>
  <c r="L1335" i="20"/>
  <c r="E1340" i="20"/>
  <c r="S1129" i="20"/>
  <c r="P1290" i="20"/>
  <c r="R1313" i="20"/>
  <c r="R1312" i="20"/>
  <c r="G1317" i="20"/>
  <c r="S1312" i="20"/>
  <c r="R1307" i="20"/>
  <c r="L1307" i="20" s="1"/>
  <c r="F1307" i="20" s="1"/>
  <c r="M1428" i="20"/>
  <c r="J1289" i="20"/>
  <c r="D1294" i="20"/>
  <c r="I1290" i="20"/>
  <c r="I1289" i="20"/>
  <c r="S1238" i="20"/>
  <c r="M1238" i="20" s="1"/>
  <c r="G1238" i="20" s="1"/>
  <c r="F1202" i="20"/>
  <c r="O1197" i="20"/>
  <c r="O1198" i="20"/>
  <c r="P1197" i="20"/>
  <c r="S1221" i="20"/>
  <c r="I1312" i="20"/>
  <c r="D1317" i="20"/>
  <c r="J1312" i="20"/>
  <c r="I1313" i="20"/>
  <c r="J1313" i="20"/>
  <c r="D1336" i="20"/>
  <c r="S1244" i="20"/>
  <c r="G1363" i="20"/>
  <c r="S1358" i="20"/>
  <c r="R1359" i="20"/>
  <c r="R1358" i="20"/>
  <c r="D1382" i="20"/>
  <c r="L1428" i="20"/>
  <c r="E1432" i="20"/>
  <c r="M1427" i="20"/>
  <c r="L1427" i="20"/>
  <c r="J1422" i="20"/>
  <c r="D1422" i="20" s="1"/>
  <c r="R1451" i="20"/>
  <c r="R1450" i="20"/>
  <c r="G1455" i="20"/>
  <c r="S1450" i="20"/>
  <c r="F1478" i="20"/>
  <c r="P1473" i="20"/>
  <c r="O1473" i="20"/>
  <c r="O1474" i="20"/>
  <c r="J1129" i="20"/>
  <c r="P1313" i="20"/>
  <c r="G1336" i="20"/>
  <c r="K1215" i="20"/>
  <c r="E1215" i="20" s="1"/>
  <c r="M1244" i="20"/>
  <c r="J1404" i="20"/>
  <c r="I1404" i="20"/>
  <c r="D1409" i="20"/>
  <c r="I1405" i="20"/>
  <c r="O1353" i="20"/>
  <c r="I1353" i="20" s="1"/>
  <c r="C1353" i="20" s="1"/>
  <c r="M1358" i="20"/>
  <c r="L1358" i="20"/>
  <c r="L1359" i="20"/>
  <c r="E1363" i="20"/>
  <c r="L1451" i="20"/>
  <c r="L1450" i="20"/>
  <c r="E1455" i="20"/>
  <c r="M1450" i="20"/>
  <c r="J1474" i="20"/>
  <c r="D1313" i="20"/>
  <c r="F1220" i="20"/>
  <c r="C1225" i="20"/>
  <c r="G1220" i="20"/>
  <c r="F1221" i="20"/>
  <c r="G1244" i="20"/>
  <c r="Q1353" i="20"/>
  <c r="K1353" i="20" s="1"/>
  <c r="E1353" i="20" s="1"/>
  <c r="P1215" i="20"/>
  <c r="J1215" i="20" s="1"/>
  <c r="D1215" i="20" s="1"/>
  <c r="Q1399" i="20"/>
  <c r="K1399" i="20" s="1"/>
  <c r="E1399" i="20" s="1"/>
  <c r="J1382" i="20"/>
  <c r="S1405" i="20"/>
  <c r="S1422" i="20"/>
  <c r="M1422" i="20" s="1"/>
  <c r="G1422" i="20" s="1"/>
  <c r="S1192" i="20"/>
  <c r="M1192" i="20" s="1"/>
  <c r="G1192" i="20" s="1"/>
  <c r="G1382" i="20"/>
  <c r="Q1468" i="20"/>
  <c r="K1468" i="20" s="1"/>
  <c r="E1468" i="20" s="1"/>
  <c r="F1455" i="20"/>
  <c r="P1450" i="20"/>
  <c r="O1451" i="20"/>
  <c r="O1450" i="20"/>
  <c r="O1468" i="20"/>
  <c r="I1468" i="20" s="1"/>
  <c r="C1468" i="20" s="1"/>
  <c r="M991" i="20"/>
  <c r="I985" i="20"/>
  <c r="C985" i="20" s="1"/>
  <c r="G1060" i="20"/>
  <c r="D1151" i="20"/>
  <c r="C1151" i="20"/>
  <c r="B1156" i="20"/>
  <c r="C1152" i="20"/>
  <c r="G1359" i="20"/>
  <c r="G1202" i="20"/>
  <c r="S1197" i="20"/>
  <c r="R1197" i="20"/>
  <c r="R1198" i="20"/>
  <c r="J1335" i="20"/>
  <c r="I1335" i="20"/>
  <c r="D1340" i="20"/>
  <c r="I1336" i="20"/>
  <c r="M1198" i="20"/>
  <c r="P1261" i="20"/>
  <c r="J1261" i="20" s="1"/>
  <c r="D1261" i="20" s="1"/>
  <c r="F1129" i="20"/>
  <c r="F1128" i="20"/>
  <c r="C1133" i="20"/>
  <c r="G1128" i="20"/>
  <c r="P1359" i="20"/>
  <c r="F1267" i="20"/>
  <c r="F1266" i="20"/>
  <c r="C1271" i="20"/>
  <c r="G1266" i="20"/>
  <c r="F1175" i="20"/>
  <c r="F1174" i="20"/>
  <c r="C1179" i="20"/>
  <c r="G1174" i="20"/>
  <c r="B1133" i="20"/>
  <c r="D1128" i="20"/>
  <c r="C1128" i="20"/>
  <c r="C1129" i="20"/>
  <c r="S1146" i="20"/>
  <c r="M1146" i="20" s="1"/>
  <c r="G1146" i="20" s="1"/>
  <c r="G1152" i="20"/>
  <c r="M1359" i="20"/>
  <c r="D1289" i="20"/>
  <c r="C1289" i="20"/>
  <c r="C1290" i="20"/>
  <c r="B1294" i="20"/>
  <c r="F1313" i="20"/>
  <c r="F1312" i="20"/>
  <c r="C1317" i="20"/>
  <c r="G1312" i="20"/>
  <c r="D1243" i="20"/>
  <c r="C1243" i="20"/>
  <c r="C1244" i="20"/>
  <c r="B1248" i="20"/>
  <c r="G1175" i="20"/>
  <c r="S1267" i="20"/>
  <c r="B1340" i="20"/>
  <c r="C1336" i="20"/>
  <c r="D1335" i="20"/>
  <c r="C1335" i="20"/>
  <c r="E1248" i="20"/>
  <c r="L1243" i="20"/>
  <c r="M1243" i="20"/>
  <c r="L1244" i="20"/>
  <c r="B1317" i="20"/>
  <c r="C1313" i="20"/>
  <c r="D1312" i="20"/>
  <c r="C1312" i="20"/>
  <c r="M1313" i="20"/>
  <c r="S1336" i="20"/>
  <c r="J1244" i="20"/>
  <c r="B1478" i="20"/>
  <c r="D1473" i="20"/>
  <c r="C1473" i="20"/>
  <c r="C1474" i="20"/>
  <c r="R1215" i="20"/>
  <c r="L1215" i="20" s="1"/>
  <c r="F1215" i="20" s="1"/>
  <c r="R1353" i="20"/>
  <c r="L1353" i="20" s="1"/>
  <c r="F1353" i="20" s="1"/>
  <c r="O1359" i="20"/>
  <c r="O1358" i="20"/>
  <c r="P1358" i="20"/>
  <c r="F1363" i="20"/>
  <c r="M1382" i="20"/>
  <c r="R1422" i="20"/>
  <c r="L1422" i="20" s="1"/>
  <c r="F1422" i="20" s="1"/>
  <c r="J1450" i="20"/>
  <c r="I1450" i="20"/>
  <c r="D1455" i="20"/>
  <c r="I1451" i="20"/>
  <c r="M1336" i="20"/>
  <c r="L1382" i="20"/>
  <c r="L1381" i="20"/>
  <c r="E1386" i="20"/>
  <c r="M1381" i="20"/>
  <c r="B1409" i="20"/>
  <c r="D1404" i="20"/>
  <c r="C1404" i="20"/>
  <c r="C1405" i="20"/>
  <c r="C1294" i="20"/>
  <c r="G1289" i="20"/>
  <c r="F1289" i="20"/>
  <c r="F1290" i="20"/>
  <c r="L1221" i="20"/>
  <c r="M1220" i="20"/>
  <c r="E1225" i="20"/>
  <c r="L1220" i="20"/>
  <c r="F1386" i="20"/>
  <c r="P1381" i="20"/>
  <c r="O1382" i="20"/>
  <c r="O1381" i="20"/>
  <c r="P1405" i="20"/>
  <c r="S1451" i="20"/>
  <c r="R1445" i="20"/>
  <c r="L1445" i="20" s="1"/>
  <c r="F1445" i="20" s="1"/>
  <c r="P1244" i="20"/>
  <c r="M1405" i="20"/>
  <c r="P1451" i="20"/>
  <c r="G1478" i="20"/>
  <c r="S1473" i="20"/>
  <c r="R1474" i="20"/>
  <c r="R1473" i="20"/>
  <c r="M646" i="20"/>
  <c r="Q479" i="20"/>
  <c r="K479" i="20" s="1"/>
  <c r="E479" i="20" s="1"/>
  <c r="O548" i="20"/>
  <c r="I548" i="20" s="1"/>
  <c r="C548" i="20" s="1"/>
  <c r="R502" i="20"/>
  <c r="L502" i="20" s="1"/>
  <c r="F502" i="20" s="1"/>
  <c r="O410" i="20"/>
  <c r="I410" i="20" s="1"/>
  <c r="C410" i="20" s="1"/>
  <c r="P502" i="20"/>
  <c r="J502" i="20" s="1"/>
  <c r="D502" i="20" s="1"/>
  <c r="O525" i="20"/>
  <c r="I525" i="20" s="1"/>
  <c r="C525" i="20" s="1"/>
  <c r="R525" i="20"/>
  <c r="L525" i="20" s="1"/>
  <c r="F525" i="20" s="1"/>
  <c r="D876" i="20"/>
  <c r="I939" i="20"/>
  <c r="C939" i="20" s="1"/>
  <c r="P1054" i="20"/>
  <c r="J1054" i="20" s="1"/>
  <c r="D1054" i="20" s="1"/>
  <c r="S778" i="20"/>
  <c r="M778" i="20" s="1"/>
  <c r="G778" i="20" s="1"/>
  <c r="P985" i="20"/>
  <c r="J985" i="20" s="1"/>
  <c r="D985" i="20" s="1"/>
  <c r="O1054" i="20"/>
  <c r="I1054" i="20" s="1"/>
  <c r="C1054" i="20" s="1"/>
  <c r="P778" i="20"/>
  <c r="J778" i="20" s="1"/>
  <c r="D778" i="20" s="1"/>
  <c r="O893" i="20"/>
  <c r="I893" i="20" s="1"/>
  <c r="C893" i="20" s="1"/>
  <c r="Q824" i="20"/>
  <c r="K824" i="20" s="1"/>
  <c r="E824" i="20" s="1"/>
  <c r="J945" i="20"/>
  <c r="O1077" i="20"/>
  <c r="I1077" i="20" s="1"/>
  <c r="C1077" i="20" s="1"/>
  <c r="L1175" i="20"/>
  <c r="L1174" i="20"/>
  <c r="E1179" i="20"/>
  <c r="M1174" i="20"/>
  <c r="R1152" i="20"/>
  <c r="S1151" i="20"/>
  <c r="R1151" i="20"/>
  <c r="G1156" i="20"/>
  <c r="I1174" i="20"/>
  <c r="I1175" i="20"/>
  <c r="D1179" i="20"/>
  <c r="J1174" i="20"/>
  <c r="S1428" i="20"/>
  <c r="M1197" i="20"/>
  <c r="L1198" i="20"/>
  <c r="E1202" i="20"/>
  <c r="L1197" i="20"/>
  <c r="S1198" i="20"/>
  <c r="E1294" i="20"/>
  <c r="L1289" i="20"/>
  <c r="L1290" i="20"/>
  <c r="M1289" i="20"/>
  <c r="K1123" i="20"/>
  <c r="E1123" i="20" s="1"/>
  <c r="D1359" i="20"/>
  <c r="P1123" i="20"/>
  <c r="J1123" i="20" s="1"/>
  <c r="D1123" i="20" s="1"/>
  <c r="O1123" i="20"/>
  <c r="I1123" i="20" s="1"/>
  <c r="C1123" i="20" s="1"/>
  <c r="M1152" i="20"/>
  <c r="J1197" i="20"/>
  <c r="I1197" i="20"/>
  <c r="I1198" i="20"/>
  <c r="D1202" i="20"/>
  <c r="P1267" i="20"/>
  <c r="J1267" i="20"/>
  <c r="L1313" i="20"/>
  <c r="L1312" i="20"/>
  <c r="E1317" i="20"/>
  <c r="M1312" i="20"/>
  <c r="D1290" i="20"/>
  <c r="O1238" i="20"/>
  <c r="I1238" i="20" s="1"/>
  <c r="C1238" i="20" s="1"/>
  <c r="R1221" i="20"/>
  <c r="S1220" i="20"/>
  <c r="R1220" i="20"/>
  <c r="G1225" i="20"/>
  <c r="O1221" i="20"/>
  <c r="O1220" i="20"/>
  <c r="F1225" i="20"/>
  <c r="P1220" i="20"/>
  <c r="B1386" i="20"/>
  <c r="D1381" i="20"/>
  <c r="C1382" i="20"/>
  <c r="C1381" i="20"/>
  <c r="M1404" i="20"/>
  <c r="L1405" i="20"/>
  <c r="L1404" i="20"/>
  <c r="E1409" i="20"/>
  <c r="K1422" i="20"/>
  <c r="E1422" i="20" s="1"/>
  <c r="M1451" i="20"/>
  <c r="P1468" i="20"/>
  <c r="J1468" i="20" s="1"/>
  <c r="D1468" i="20" s="1"/>
  <c r="G1267" i="20"/>
  <c r="G1313" i="20"/>
  <c r="D1244" i="20"/>
  <c r="F1409" i="20"/>
  <c r="P1404" i="20"/>
  <c r="O1405" i="20"/>
  <c r="O1404" i="20"/>
  <c r="D1363" i="20"/>
  <c r="I1359" i="20"/>
  <c r="I1358" i="20"/>
  <c r="J1358" i="20"/>
  <c r="G1405" i="20"/>
  <c r="P1175" i="20"/>
  <c r="P1336" i="20"/>
  <c r="D1225" i="20"/>
  <c r="I1221" i="20"/>
  <c r="I1220" i="20"/>
  <c r="J1220" i="20"/>
  <c r="J1405" i="20"/>
  <c r="J1451" i="20"/>
  <c r="F1451" i="20"/>
  <c r="F1450" i="20"/>
  <c r="G1450" i="20"/>
  <c r="C1455" i="20"/>
  <c r="F1382" i="20"/>
  <c r="F1381" i="20"/>
  <c r="G1381" i="20"/>
  <c r="C1386" i="20"/>
  <c r="O1428" i="20"/>
  <c r="P1427" i="20"/>
  <c r="F1432" i="20"/>
  <c r="O1427" i="20"/>
  <c r="J1290" i="20"/>
  <c r="C1221" i="20"/>
  <c r="C1220" i="20"/>
  <c r="D1220" i="20"/>
  <c r="B1225" i="20"/>
  <c r="R1382" i="20"/>
  <c r="R1381" i="20"/>
  <c r="S1381" i="20"/>
  <c r="G1386" i="20"/>
  <c r="G1409" i="20"/>
  <c r="S1404" i="20"/>
  <c r="R1405" i="20"/>
  <c r="R1404" i="20"/>
  <c r="C1363" i="20"/>
  <c r="G1358" i="20"/>
  <c r="F1359" i="20"/>
  <c r="F1358" i="20"/>
  <c r="G1432" i="20"/>
  <c r="S1427" i="20"/>
  <c r="R1428" i="20"/>
  <c r="R1427" i="20"/>
  <c r="G1451" i="20"/>
  <c r="S1474" i="20"/>
  <c r="R1244" i="20"/>
  <c r="S1243" i="20"/>
  <c r="R1243" i="20"/>
  <c r="G1248" i="20"/>
  <c r="B1432" i="20"/>
  <c r="D1427" i="20"/>
  <c r="C1427" i="20"/>
  <c r="C1428" i="20"/>
  <c r="C1478" i="20"/>
  <c r="G1473" i="20"/>
  <c r="F1474" i="20"/>
  <c r="F1473" i="20"/>
  <c r="M1474" i="20"/>
  <c r="O111" i="20"/>
  <c r="I111" i="20" s="1"/>
  <c r="C111" i="20" s="1"/>
  <c r="R249" i="20"/>
  <c r="L249" i="20" s="1"/>
  <c r="F249" i="20" s="1"/>
  <c r="P364" i="20"/>
  <c r="J364" i="20" s="1"/>
  <c r="D364" i="20" s="1"/>
  <c r="R709" i="20"/>
  <c r="L709" i="20" s="1"/>
  <c r="F709" i="20" s="1"/>
  <c r="Q548" i="20"/>
  <c r="K548" i="20" s="1"/>
  <c r="E548" i="20" s="1"/>
  <c r="O640" i="20"/>
  <c r="I640" i="20" s="1"/>
  <c r="C640" i="20" s="1"/>
  <c r="D531" i="20"/>
  <c r="Q686" i="20"/>
  <c r="K686" i="20" s="1"/>
  <c r="E686" i="20" s="1"/>
  <c r="O594" i="20"/>
  <c r="I594" i="20" s="1"/>
  <c r="C594" i="20" s="1"/>
  <c r="K502" i="20"/>
  <c r="E502" i="20" s="1"/>
  <c r="S939" i="20"/>
  <c r="M939" i="20" s="1"/>
  <c r="G939" i="20" s="1"/>
  <c r="M1060" i="20"/>
  <c r="O778" i="20"/>
  <c r="I778" i="20" s="1"/>
  <c r="C778" i="20" s="1"/>
  <c r="S916" i="20"/>
  <c r="M916" i="20" s="1"/>
  <c r="G916" i="20" s="1"/>
  <c r="M1008" i="20"/>
  <c r="G1008" i="20" s="1"/>
  <c r="J1037" i="20"/>
  <c r="R893" i="20"/>
  <c r="L893" i="20" s="1"/>
  <c r="F893" i="20" s="1"/>
  <c r="R1267" i="20"/>
  <c r="R1266" i="20"/>
  <c r="G1271" i="20"/>
  <c r="S1266" i="20"/>
  <c r="R1175" i="20"/>
  <c r="R1174" i="20"/>
  <c r="G1179" i="20"/>
  <c r="S1174" i="20"/>
  <c r="L1129" i="20"/>
  <c r="L1128" i="20"/>
  <c r="E1133" i="20"/>
  <c r="M1128" i="20"/>
  <c r="C1156" i="20"/>
  <c r="F1152" i="20"/>
  <c r="G1151" i="20"/>
  <c r="F1151" i="20"/>
  <c r="I1266" i="20"/>
  <c r="I1267" i="20"/>
  <c r="J1266" i="20"/>
  <c r="D1271" i="20"/>
  <c r="B1179" i="20"/>
  <c r="C1175" i="20"/>
  <c r="D1174" i="20"/>
  <c r="C1174" i="20"/>
  <c r="J1128" i="20"/>
  <c r="D1133" i="20"/>
  <c r="I1129" i="20"/>
  <c r="I1128" i="20"/>
  <c r="M1129" i="20"/>
  <c r="F1179" i="20"/>
  <c r="O1175" i="20"/>
  <c r="P1174" i="20"/>
  <c r="O1174" i="20"/>
  <c r="D1152" i="20"/>
  <c r="P1428" i="20"/>
  <c r="J1175" i="20"/>
  <c r="S1175" i="20"/>
  <c r="C1340" i="20"/>
  <c r="G1335" i="20"/>
  <c r="F1336" i="20"/>
  <c r="F1335" i="20"/>
  <c r="M1175" i="20"/>
  <c r="B1202" i="20"/>
  <c r="C1198" i="20"/>
  <c r="D1197" i="20"/>
  <c r="C1197" i="20"/>
  <c r="P1289" i="20"/>
  <c r="F1294" i="20"/>
  <c r="O1289" i="20"/>
  <c r="O1290" i="20"/>
  <c r="M1290" i="20"/>
  <c r="G1340" i="20"/>
  <c r="S1335" i="20"/>
  <c r="R1336" i="20"/>
  <c r="R1335" i="20"/>
  <c r="F1340" i="20"/>
  <c r="O1336" i="20"/>
  <c r="P1335" i="20"/>
  <c r="O1335" i="20"/>
  <c r="G1129" i="20"/>
  <c r="J1198" i="20"/>
  <c r="G1221" i="20"/>
  <c r="G1290" i="20"/>
  <c r="J1243" i="20"/>
  <c r="D1248" i="20"/>
  <c r="I1244" i="20"/>
  <c r="I1243" i="20"/>
  <c r="F1317" i="20"/>
  <c r="O1313" i="20"/>
  <c r="P1312" i="20"/>
  <c r="O1312" i="20"/>
  <c r="C1248" i="20"/>
  <c r="F1244" i="20"/>
  <c r="G1243" i="20"/>
  <c r="F1243" i="20"/>
  <c r="S1313" i="20"/>
  <c r="S1382" i="20"/>
  <c r="C1202" i="20"/>
  <c r="G1197" i="20"/>
  <c r="F1197" i="20"/>
  <c r="F1198" i="20"/>
  <c r="J1381" i="20"/>
  <c r="D1386" i="20"/>
  <c r="I1382" i="20"/>
  <c r="I1381" i="20"/>
  <c r="J1427" i="20"/>
  <c r="I1427" i="20"/>
  <c r="D1432" i="20"/>
  <c r="I1428" i="20"/>
  <c r="B1455" i="20"/>
  <c r="D1450" i="20"/>
  <c r="C1451" i="20"/>
  <c r="C1450" i="20"/>
  <c r="M1473" i="20"/>
  <c r="L1474" i="20"/>
  <c r="L1473" i="20"/>
  <c r="E1478" i="20"/>
  <c r="D1474" i="20"/>
  <c r="S1290" i="20"/>
  <c r="D1451" i="20"/>
  <c r="D1267" i="20"/>
  <c r="J1336" i="20"/>
  <c r="C1409" i="20"/>
  <c r="G1404" i="20"/>
  <c r="F1405" i="20"/>
  <c r="F1404" i="20"/>
  <c r="C1359" i="20"/>
  <c r="C1358" i="20"/>
  <c r="B1363" i="20"/>
  <c r="D1358" i="20"/>
  <c r="C1432" i="20"/>
  <c r="F1428" i="20"/>
  <c r="G1427" i="20"/>
  <c r="F1427" i="20"/>
  <c r="J1473" i="20"/>
  <c r="D1478" i="20"/>
  <c r="I1474" i="20"/>
  <c r="I1473" i="20"/>
  <c r="G1474" i="20"/>
  <c r="B765" i="20"/>
  <c r="D760" i="20"/>
  <c r="C760" i="20"/>
  <c r="C761" i="20"/>
  <c r="J829" i="20"/>
  <c r="D834" i="20"/>
  <c r="I830" i="20"/>
  <c r="I829" i="20"/>
  <c r="E811" i="20"/>
  <c r="M806" i="20"/>
  <c r="L807" i="20"/>
  <c r="L806" i="20"/>
  <c r="G788" i="20"/>
  <c r="S783" i="20"/>
  <c r="R784" i="20"/>
  <c r="R783" i="20"/>
  <c r="G949" i="20"/>
  <c r="S944" i="20"/>
  <c r="R945" i="20"/>
  <c r="R944" i="20"/>
  <c r="C1014" i="20"/>
  <c r="C1013" i="20"/>
  <c r="B1018" i="20"/>
  <c r="D1013" i="20"/>
  <c r="D1014" i="20"/>
  <c r="O1060" i="20"/>
  <c r="O1059" i="20"/>
  <c r="F1064" i="20"/>
  <c r="P1059" i="20"/>
  <c r="E1041" i="20"/>
  <c r="M1036" i="20"/>
  <c r="L1036" i="20"/>
  <c r="L1037" i="20"/>
  <c r="B1087" i="20"/>
  <c r="C1083" i="20"/>
  <c r="D1082" i="20"/>
  <c r="C1082" i="20"/>
  <c r="C1110" i="20"/>
  <c r="G1105" i="20"/>
  <c r="F1106" i="20"/>
  <c r="F1105" i="20"/>
  <c r="L899" i="20"/>
  <c r="L898" i="20"/>
  <c r="E903" i="20"/>
  <c r="M898" i="20"/>
  <c r="C991" i="20"/>
  <c r="C990" i="20"/>
  <c r="B995" i="20"/>
  <c r="D990" i="20"/>
  <c r="C788" i="20"/>
  <c r="G783" i="20"/>
  <c r="F784" i="20"/>
  <c r="F783" i="20"/>
  <c r="C926" i="20"/>
  <c r="G921" i="20"/>
  <c r="F922" i="20"/>
  <c r="F921" i="20"/>
  <c r="F899" i="20"/>
  <c r="F898" i="20"/>
  <c r="G898" i="20"/>
  <c r="C903" i="20"/>
  <c r="D899" i="20"/>
  <c r="M944" i="20"/>
  <c r="L944" i="20"/>
  <c r="L945" i="20"/>
  <c r="E949" i="20"/>
  <c r="M1013" i="20"/>
  <c r="L1013" i="20"/>
  <c r="L1014" i="20"/>
  <c r="E1018" i="20"/>
  <c r="D1083" i="20"/>
  <c r="G784" i="20"/>
  <c r="C857" i="20"/>
  <c r="G852" i="20"/>
  <c r="F852" i="20"/>
  <c r="F853" i="20"/>
  <c r="L824" i="20"/>
  <c r="F824" i="20" s="1"/>
  <c r="G811" i="20"/>
  <c r="S806" i="20"/>
  <c r="R806" i="20"/>
  <c r="R807" i="20"/>
  <c r="S922" i="20"/>
  <c r="M899" i="20"/>
  <c r="P967" i="20"/>
  <c r="O968" i="20"/>
  <c r="O967" i="20"/>
  <c r="F972" i="20"/>
  <c r="C945" i="20"/>
  <c r="C944" i="20"/>
  <c r="B949" i="20"/>
  <c r="D944" i="20"/>
  <c r="P968" i="20"/>
  <c r="R1037" i="20"/>
  <c r="G1041" i="20"/>
  <c r="S1036" i="20"/>
  <c r="R1036" i="20"/>
  <c r="R1083" i="20"/>
  <c r="R1082" i="20"/>
  <c r="G1087" i="20"/>
  <c r="S1082" i="20"/>
  <c r="G1110" i="20"/>
  <c r="S1105" i="20"/>
  <c r="R1106" i="20"/>
  <c r="R1105" i="20"/>
  <c r="S1106" i="20"/>
  <c r="Q755" i="20"/>
  <c r="K755" i="20" s="1"/>
  <c r="E755" i="20" s="1"/>
  <c r="R755" i="20"/>
  <c r="L755" i="20" s="1"/>
  <c r="F755" i="20" s="1"/>
  <c r="P806" i="20"/>
  <c r="O807" i="20"/>
  <c r="O806" i="20"/>
  <c r="F811" i="20"/>
  <c r="M801" i="20"/>
  <c r="G801" i="20" s="1"/>
  <c r="O784" i="20"/>
  <c r="O783" i="20"/>
  <c r="F788" i="20"/>
  <c r="P783" i="20"/>
  <c r="P807" i="20"/>
  <c r="S1031" i="20"/>
  <c r="M1031" i="20" s="1"/>
  <c r="G1031" i="20" s="1"/>
  <c r="M1054" i="20"/>
  <c r="G1054" i="20" s="1"/>
  <c r="Q1054" i="20"/>
  <c r="K1054" i="20" s="1"/>
  <c r="E1054" i="20" s="1"/>
  <c r="D1036" i="20"/>
  <c r="C1037" i="20"/>
  <c r="C1036" i="20"/>
  <c r="B1041" i="20"/>
  <c r="Q1008" i="20"/>
  <c r="K1008" i="20" s="1"/>
  <c r="E1008" i="20" s="1"/>
  <c r="P1036" i="20"/>
  <c r="O1037" i="20"/>
  <c r="O1036" i="20"/>
  <c r="F1041" i="20"/>
  <c r="R1100" i="20"/>
  <c r="L1100" i="20" s="1"/>
  <c r="F1100" i="20" s="1"/>
  <c r="S272" i="20"/>
  <c r="M272" i="20" s="1"/>
  <c r="G272" i="20" s="1"/>
  <c r="M692" i="20"/>
  <c r="G692" i="20"/>
  <c r="G669" i="20"/>
  <c r="P410" i="20"/>
  <c r="J410" i="20" s="1"/>
  <c r="D410" i="20" s="1"/>
  <c r="I732" i="20"/>
  <c r="C732" i="20" s="1"/>
  <c r="M761" i="20"/>
  <c r="M852" i="20"/>
  <c r="L853" i="20"/>
  <c r="L852" i="20"/>
  <c r="E857" i="20"/>
  <c r="M853" i="20"/>
  <c r="O801" i="20"/>
  <c r="I801" i="20" s="1"/>
  <c r="C801" i="20" s="1"/>
  <c r="Q778" i="20"/>
  <c r="K778" i="20" s="1"/>
  <c r="E778" i="20" s="1"/>
  <c r="M783" i="20"/>
  <c r="L784" i="20"/>
  <c r="L783" i="20"/>
  <c r="E788" i="20"/>
  <c r="C1060" i="20"/>
  <c r="C1059" i="20"/>
  <c r="B1064" i="20"/>
  <c r="D1059" i="20"/>
  <c r="F876" i="20"/>
  <c r="G875" i="20"/>
  <c r="F875" i="20"/>
  <c r="C880" i="20"/>
  <c r="S853" i="20"/>
  <c r="M830" i="20"/>
  <c r="I916" i="20"/>
  <c r="C916" i="20" s="1"/>
  <c r="E880" i="20"/>
  <c r="L875" i="20"/>
  <c r="M875" i="20"/>
  <c r="L876" i="20"/>
  <c r="D995" i="20"/>
  <c r="I991" i="20"/>
  <c r="I990" i="20"/>
  <c r="J990" i="20"/>
  <c r="S991" i="20"/>
  <c r="R939" i="20"/>
  <c r="L939" i="20" s="1"/>
  <c r="F939" i="20" s="1"/>
  <c r="O945" i="20"/>
  <c r="O944" i="20"/>
  <c r="P944" i="20"/>
  <c r="F949" i="20"/>
  <c r="J1036" i="20"/>
  <c r="D1041" i="20"/>
  <c r="I1037" i="20"/>
  <c r="I1036" i="20"/>
  <c r="L1083" i="20"/>
  <c r="L1082" i="20"/>
  <c r="E1087" i="20"/>
  <c r="M1082" i="20"/>
  <c r="L830" i="20"/>
  <c r="L829" i="20"/>
  <c r="E834" i="20"/>
  <c r="M829" i="20"/>
  <c r="D807" i="20"/>
  <c r="S761" i="20"/>
  <c r="Q847" i="20"/>
  <c r="K847" i="20" s="1"/>
  <c r="E847" i="20" s="1"/>
  <c r="M847" i="20"/>
  <c r="G847" i="20" s="1"/>
  <c r="C811" i="20"/>
  <c r="G806" i="20"/>
  <c r="F806" i="20"/>
  <c r="F807" i="20"/>
  <c r="J830" i="20"/>
  <c r="S807" i="20"/>
  <c r="Q916" i="20"/>
  <c r="K916" i="20" s="1"/>
  <c r="E916" i="20" s="1"/>
  <c r="M922" i="20"/>
  <c r="C995" i="20"/>
  <c r="G990" i="20"/>
  <c r="F991" i="20"/>
  <c r="F990" i="20"/>
  <c r="D967" i="20"/>
  <c r="C968" i="20"/>
  <c r="C967" i="20"/>
  <c r="B972" i="20"/>
  <c r="P991" i="20"/>
  <c r="D968" i="20"/>
  <c r="C1041" i="20"/>
  <c r="F1037" i="20"/>
  <c r="G1036" i="20"/>
  <c r="F1036" i="20"/>
  <c r="S1037" i="20"/>
  <c r="P1106" i="20"/>
  <c r="R761" i="20"/>
  <c r="R760" i="20"/>
  <c r="G765" i="20"/>
  <c r="S760" i="20"/>
  <c r="P784" i="20"/>
  <c r="O824" i="20"/>
  <c r="I824" i="20" s="1"/>
  <c r="C824" i="20" s="1"/>
  <c r="S945" i="20"/>
  <c r="Q939" i="20"/>
  <c r="K939" i="20" s="1"/>
  <c r="E939" i="20" s="1"/>
  <c r="M1105" i="20"/>
  <c r="L1106" i="20"/>
  <c r="L1105" i="20"/>
  <c r="E1110" i="20"/>
  <c r="M968" i="20"/>
  <c r="P1060" i="20"/>
  <c r="J1083" i="20"/>
  <c r="D1110" i="20"/>
  <c r="I1106" i="20"/>
  <c r="J1105" i="20"/>
  <c r="I1105" i="20"/>
  <c r="G1018" i="20"/>
  <c r="S1013" i="20"/>
  <c r="R1014" i="20"/>
  <c r="R1013" i="20"/>
  <c r="P203" i="20"/>
  <c r="J203" i="20" s="1"/>
  <c r="D203" i="20" s="1"/>
  <c r="R203" i="20"/>
  <c r="L203" i="20" s="1"/>
  <c r="F203" i="20" s="1"/>
  <c r="G232" i="20"/>
  <c r="P278" i="20"/>
  <c r="G301" i="20"/>
  <c r="O249" i="20"/>
  <c r="I249" i="20" s="1"/>
  <c r="C249" i="20" s="1"/>
  <c r="Q410" i="20"/>
  <c r="K410" i="20" s="1"/>
  <c r="E410" i="20" s="1"/>
  <c r="K387" i="20"/>
  <c r="E387" i="20" s="1"/>
  <c r="D393" i="20"/>
  <c r="J577" i="20"/>
  <c r="M531" i="20"/>
  <c r="R617" i="20"/>
  <c r="L617" i="20" s="1"/>
  <c r="F617" i="20" s="1"/>
  <c r="S738" i="20"/>
  <c r="S594" i="20"/>
  <c r="M594" i="20" s="1"/>
  <c r="G594" i="20" s="1"/>
  <c r="J623" i="20"/>
  <c r="P715" i="20"/>
  <c r="R548" i="20"/>
  <c r="L548" i="20" s="1"/>
  <c r="F548" i="20" s="1"/>
  <c r="S640" i="20"/>
  <c r="M640" i="20" s="1"/>
  <c r="G640" i="20" s="1"/>
  <c r="G623" i="20"/>
  <c r="M738" i="20"/>
  <c r="G853" i="20"/>
  <c r="D945" i="20"/>
  <c r="J921" i="20"/>
  <c r="I921" i="20"/>
  <c r="D926" i="20"/>
  <c r="I922" i="20"/>
  <c r="J898" i="20"/>
  <c r="I898" i="20"/>
  <c r="D903" i="20"/>
  <c r="I899" i="20"/>
  <c r="P875" i="20"/>
  <c r="O876" i="20"/>
  <c r="O875" i="20"/>
  <c r="F880" i="20"/>
  <c r="S870" i="20"/>
  <c r="M870" i="20" s="1"/>
  <c r="G870" i="20" s="1"/>
  <c r="M990" i="20"/>
  <c r="L990" i="20"/>
  <c r="E995" i="20"/>
  <c r="L991" i="20"/>
  <c r="M1037" i="20"/>
  <c r="L761" i="20"/>
  <c r="L760" i="20"/>
  <c r="E765" i="20"/>
  <c r="M760" i="20"/>
  <c r="J761" i="20"/>
  <c r="R830" i="20"/>
  <c r="R829" i="20"/>
  <c r="S829" i="20"/>
  <c r="G834" i="20"/>
  <c r="M945" i="20"/>
  <c r="O870" i="20"/>
  <c r="I870" i="20" s="1"/>
  <c r="C870" i="20" s="1"/>
  <c r="M876" i="20"/>
  <c r="R968" i="20"/>
  <c r="G972" i="20"/>
  <c r="S967" i="20"/>
  <c r="R967" i="20"/>
  <c r="G991" i="20"/>
  <c r="S968" i="20"/>
  <c r="M1059" i="20"/>
  <c r="L1060" i="20"/>
  <c r="L1059" i="20"/>
  <c r="E1064" i="20"/>
  <c r="D784" i="20"/>
  <c r="P761" i="20"/>
  <c r="G926" i="20"/>
  <c r="S921" i="20"/>
  <c r="R922" i="20"/>
  <c r="R921" i="20"/>
  <c r="J760" i="20"/>
  <c r="D765" i="20"/>
  <c r="I761" i="20"/>
  <c r="I760" i="20"/>
  <c r="G761" i="20"/>
  <c r="F834" i="20"/>
  <c r="P829" i="20"/>
  <c r="O830" i="20"/>
  <c r="O829" i="20"/>
  <c r="S824" i="20"/>
  <c r="M824" i="20" s="1"/>
  <c r="G824" i="20" s="1"/>
  <c r="D853" i="20"/>
  <c r="G807" i="20"/>
  <c r="F903" i="20"/>
  <c r="P898" i="20"/>
  <c r="O899" i="20"/>
  <c r="O898" i="20"/>
  <c r="J875" i="20"/>
  <c r="D880" i="20"/>
  <c r="I876" i="20"/>
  <c r="I875" i="20"/>
  <c r="O991" i="20"/>
  <c r="O990" i="20"/>
  <c r="P990" i="20"/>
  <c r="F995" i="20"/>
  <c r="R985" i="20"/>
  <c r="L985" i="20" s="1"/>
  <c r="F985" i="20" s="1"/>
  <c r="D991" i="20"/>
  <c r="D1018" i="20"/>
  <c r="I1014" i="20"/>
  <c r="I1013" i="20"/>
  <c r="J1013" i="20"/>
  <c r="J1014" i="20"/>
  <c r="G1037" i="20"/>
  <c r="F761" i="20"/>
  <c r="F760" i="20"/>
  <c r="G760" i="20"/>
  <c r="C765" i="20"/>
  <c r="D761" i="20"/>
  <c r="O853" i="20"/>
  <c r="O852" i="20"/>
  <c r="F857" i="20"/>
  <c r="P852" i="20"/>
  <c r="G830" i="20"/>
  <c r="P916" i="20"/>
  <c r="J916" i="20" s="1"/>
  <c r="D916" i="20" s="1"/>
  <c r="G922" i="20"/>
  <c r="G876" i="20"/>
  <c r="S1014" i="20"/>
  <c r="D1060" i="20"/>
  <c r="F1083" i="20"/>
  <c r="F1082" i="20"/>
  <c r="G1082" i="20"/>
  <c r="C1087" i="20"/>
  <c r="G1014" i="20"/>
  <c r="M1106" i="20"/>
  <c r="O42" i="20"/>
  <c r="I42" i="20" s="1"/>
  <c r="C42" i="20" s="1"/>
  <c r="P249" i="20"/>
  <c r="J249" i="20" s="1"/>
  <c r="D249" i="20" s="1"/>
  <c r="Q203" i="20"/>
  <c r="K203" i="20" s="1"/>
  <c r="E203" i="20" s="1"/>
  <c r="G255" i="20"/>
  <c r="O341" i="20"/>
  <c r="I341" i="20" s="1"/>
  <c r="C341" i="20" s="1"/>
  <c r="G324" i="20"/>
  <c r="O364" i="20"/>
  <c r="I364" i="20" s="1"/>
  <c r="C364" i="20" s="1"/>
  <c r="Q364" i="20"/>
  <c r="K364" i="20" s="1"/>
  <c r="E364" i="20" s="1"/>
  <c r="J439" i="20"/>
  <c r="S600" i="20"/>
  <c r="O709" i="20"/>
  <c r="I709" i="20" s="1"/>
  <c r="C709" i="20" s="1"/>
  <c r="O479" i="20"/>
  <c r="I479" i="20" s="1"/>
  <c r="C479" i="20" s="1"/>
  <c r="S485" i="20"/>
  <c r="S548" i="20"/>
  <c r="M548" i="20" s="1"/>
  <c r="G548" i="20" s="1"/>
  <c r="P548" i="20"/>
  <c r="J548" i="20" s="1"/>
  <c r="D548" i="20" s="1"/>
  <c r="D600" i="20"/>
  <c r="P686" i="20"/>
  <c r="J686" i="20" s="1"/>
  <c r="D686" i="20" s="1"/>
  <c r="J692" i="20"/>
  <c r="O433" i="20"/>
  <c r="I433" i="20" s="1"/>
  <c r="C433" i="20" s="1"/>
  <c r="Q663" i="20"/>
  <c r="K663" i="20" s="1"/>
  <c r="E663" i="20" s="1"/>
  <c r="R732" i="20"/>
  <c r="L732" i="20" s="1"/>
  <c r="F732" i="20" s="1"/>
  <c r="F765" i="20"/>
  <c r="P760" i="20"/>
  <c r="O760" i="20"/>
  <c r="O761" i="20"/>
  <c r="M784" i="20"/>
  <c r="C784" i="20"/>
  <c r="C783" i="20"/>
  <c r="B788" i="20"/>
  <c r="D783" i="20"/>
  <c r="M807" i="20"/>
  <c r="M921" i="20"/>
  <c r="L922" i="20"/>
  <c r="L921" i="20"/>
  <c r="E926" i="20"/>
  <c r="B926" i="20"/>
  <c r="C922" i="20"/>
  <c r="D921" i="20"/>
  <c r="C921" i="20"/>
  <c r="D875" i="20"/>
  <c r="C876" i="20"/>
  <c r="C875" i="20"/>
  <c r="B880" i="20"/>
  <c r="G995" i="20"/>
  <c r="S990" i="20"/>
  <c r="R991" i="20"/>
  <c r="R990" i="20"/>
  <c r="J967" i="20"/>
  <c r="D972" i="20"/>
  <c r="I968" i="20"/>
  <c r="I967" i="20"/>
  <c r="D949" i="20"/>
  <c r="I945" i="20"/>
  <c r="I944" i="20"/>
  <c r="J944" i="20"/>
  <c r="O1014" i="20"/>
  <c r="O1013" i="20"/>
  <c r="P1013" i="20"/>
  <c r="F1018" i="20"/>
  <c r="P1014" i="20"/>
  <c r="F1087" i="20"/>
  <c r="O1082" i="20"/>
  <c r="P1082" i="20"/>
  <c r="O1083" i="20"/>
  <c r="B1110" i="20"/>
  <c r="D1105" i="20"/>
  <c r="C1105" i="20"/>
  <c r="C1106" i="20"/>
  <c r="G1106" i="20"/>
  <c r="G899" i="20"/>
  <c r="D857" i="20"/>
  <c r="I853" i="20"/>
  <c r="J852" i="20"/>
  <c r="I852" i="20"/>
  <c r="F830" i="20"/>
  <c r="F829" i="20"/>
  <c r="C834" i="20"/>
  <c r="G829" i="20"/>
  <c r="J806" i="20"/>
  <c r="D811" i="20"/>
  <c r="I807" i="20"/>
  <c r="I806" i="20"/>
  <c r="D788" i="20"/>
  <c r="I784" i="20"/>
  <c r="I783" i="20"/>
  <c r="J783" i="20"/>
  <c r="J807" i="20"/>
  <c r="R899" i="20"/>
  <c r="R898" i="20"/>
  <c r="G903" i="20"/>
  <c r="S898" i="20"/>
  <c r="S899" i="20"/>
  <c r="C972" i="20"/>
  <c r="F968" i="20"/>
  <c r="G967" i="20"/>
  <c r="F967" i="20"/>
  <c r="G968" i="20"/>
  <c r="M1014" i="20"/>
  <c r="J1060" i="20"/>
  <c r="P1083" i="20"/>
  <c r="C853" i="20"/>
  <c r="D852" i="20"/>
  <c r="B857" i="20"/>
  <c r="C852" i="20"/>
  <c r="D806" i="20"/>
  <c r="C807" i="20"/>
  <c r="C806" i="20"/>
  <c r="B811" i="20"/>
  <c r="S830" i="20"/>
  <c r="F926" i="20"/>
  <c r="O922" i="20"/>
  <c r="P921" i="20"/>
  <c r="O921" i="20"/>
  <c r="J922" i="20"/>
  <c r="E972" i="20"/>
  <c r="M967" i="20"/>
  <c r="L967" i="20"/>
  <c r="L968" i="20"/>
  <c r="S784" i="20"/>
  <c r="G857" i="20"/>
  <c r="S852" i="20"/>
  <c r="R852" i="20"/>
  <c r="R853" i="20"/>
  <c r="B834" i="20"/>
  <c r="D829" i="20"/>
  <c r="C830" i="20"/>
  <c r="C829" i="20"/>
  <c r="J853" i="20"/>
  <c r="B903" i="20"/>
  <c r="D898" i="20"/>
  <c r="C899" i="20"/>
  <c r="C898" i="20"/>
  <c r="P922" i="20"/>
  <c r="J876" i="20"/>
  <c r="C949" i="20"/>
  <c r="G944" i="20"/>
  <c r="F945" i="20"/>
  <c r="F944" i="20"/>
  <c r="D1064" i="20"/>
  <c r="I1060" i="20"/>
  <c r="I1059" i="20"/>
  <c r="J1059" i="20"/>
  <c r="S1060" i="20"/>
  <c r="D1087" i="20"/>
  <c r="I1083" i="20"/>
  <c r="J1082" i="20"/>
  <c r="I1082" i="20"/>
  <c r="M1083" i="20"/>
  <c r="F1110" i="20"/>
  <c r="P1105" i="20"/>
  <c r="O1105" i="20"/>
  <c r="O1106" i="20"/>
  <c r="P853" i="20"/>
  <c r="R876" i="20"/>
  <c r="G880" i="20"/>
  <c r="S875" i="20"/>
  <c r="R875" i="20"/>
  <c r="C1018" i="20"/>
  <c r="G1013" i="20"/>
  <c r="F1014" i="20"/>
  <c r="F1013" i="20"/>
  <c r="C1064" i="20"/>
  <c r="G1059" i="20"/>
  <c r="F1060" i="20"/>
  <c r="F1059" i="20"/>
  <c r="G1064" i="20"/>
  <c r="S1059" i="20"/>
  <c r="R1060" i="20"/>
  <c r="R1059" i="20"/>
  <c r="P1037" i="20"/>
  <c r="J1106" i="20"/>
  <c r="D1037" i="20"/>
  <c r="S117" i="20"/>
  <c r="S180" i="20"/>
  <c r="M180" i="20" s="1"/>
  <c r="G180" i="20" s="1"/>
  <c r="P186" i="20"/>
  <c r="O157" i="20"/>
  <c r="I157" i="20" s="1"/>
  <c r="C157" i="20" s="1"/>
  <c r="S255" i="20"/>
  <c r="J209" i="20"/>
  <c r="R295" i="20"/>
  <c r="L295" i="20" s="1"/>
  <c r="F295" i="20" s="1"/>
  <c r="R364" i="20"/>
  <c r="L364" i="20" s="1"/>
  <c r="F364" i="20" s="1"/>
  <c r="G420" i="20"/>
  <c r="S415" i="20"/>
  <c r="R416" i="20"/>
  <c r="R415" i="20"/>
  <c r="J392" i="20"/>
  <c r="D397" i="20"/>
  <c r="I393" i="20"/>
  <c r="I392" i="20"/>
  <c r="D461" i="20"/>
  <c r="C462" i="20"/>
  <c r="C461" i="20"/>
  <c r="B466" i="20"/>
  <c r="G443" i="20"/>
  <c r="S438" i="20"/>
  <c r="R439" i="20"/>
  <c r="R438" i="20"/>
  <c r="D462" i="20"/>
  <c r="C581" i="20"/>
  <c r="G576" i="20"/>
  <c r="F577" i="20"/>
  <c r="F576" i="20"/>
  <c r="P622" i="20"/>
  <c r="O623" i="20"/>
  <c r="F627" i="20"/>
  <c r="O622" i="20"/>
  <c r="L600" i="20"/>
  <c r="M599" i="20"/>
  <c r="E604" i="20"/>
  <c r="L599" i="20"/>
  <c r="F715" i="20"/>
  <c r="F714" i="20"/>
  <c r="C719" i="20"/>
  <c r="G714" i="20"/>
  <c r="J737" i="20"/>
  <c r="D742" i="20"/>
  <c r="I738" i="20"/>
  <c r="I737" i="20"/>
  <c r="J387" i="20"/>
  <c r="D387" i="20" s="1"/>
  <c r="E466" i="20"/>
  <c r="M461" i="20"/>
  <c r="L461" i="20"/>
  <c r="L462" i="20"/>
  <c r="P485" i="20"/>
  <c r="R554" i="20"/>
  <c r="R553" i="20"/>
  <c r="S553" i="20"/>
  <c r="G558" i="20"/>
  <c r="Q433" i="20"/>
  <c r="K433" i="20" s="1"/>
  <c r="E433" i="20" s="1"/>
  <c r="M438" i="20"/>
  <c r="L439" i="20"/>
  <c r="L438" i="20"/>
  <c r="E443" i="20"/>
  <c r="G581" i="20"/>
  <c r="S576" i="20"/>
  <c r="R577" i="20"/>
  <c r="R576" i="20"/>
  <c r="M577" i="20"/>
  <c r="G577" i="20"/>
  <c r="G507" i="20"/>
  <c r="F507" i="20"/>
  <c r="C512" i="20"/>
  <c r="F508" i="20"/>
  <c r="P600" i="20"/>
  <c r="R686" i="20"/>
  <c r="L686" i="20" s="1"/>
  <c r="F686" i="20" s="1"/>
  <c r="Q709" i="20"/>
  <c r="K709" i="20" s="1"/>
  <c r="E709" i="20" s="1"/>
  <c r="P709" i="20"/>
  <c r="J709" i="20" s="1"/>
  <c r="D709" i="20" s="1"/>
  <c r="J715" i="20"/>
  <c r="M415" i="20"/>
  <c r="L416" i="20"/>
  <c r="L415" i="20"/>
  <c r="E420" i="20"/>
  <c r="O387" i="20"/>
  <c r="I387" i="20" s="1"/>
  <c r="C387" i="20" s="1"/>
  <c r="R387" i="20"/>
  <c r="L387" i="20" s="1"/>
  <c r="F387" i="20" s="1"/>
  <c r="P439" i="20"/>
  <c r="R531" i="20"/>
  <c r="R530" i="20"/>
  <c r="G535" i="20"/>
  <c r="S530" i="20"/>
  <c r="M554" i="20"/>
  <c r="D508" i="20"/>
  <c r="O571" i="20"/>
  <c r="I571" i="20" s="1"/>
  <c r="C571" i="20" s="1"/>
  <c r="G646" i="20"/>
  <c r="M600" i="20"/>
  <c r="Q617" i="20"/>
  <c r="K617" i="20" s="1"/>
  <c r="E617" i="20" s="1"/>
  <c r="S623" i="20"/>
  <c r="O692" i="20"/>
  <c r="O691" i="20"/>
  <c r="F696" i="20"/>
  <c r="P691" i="20"/>
  <c r="G393" i="20"/>
  <c r="D416" i="20"/>
  <c r="J554" i="20"/>
  <c r="R623" i="20"/>
  <c r="S622" i="20"/>
  <c r="R622" i="20"/>
  <c r="G627" i="20"/>
  <c r="P663" i="20"/>
  <c r="J663" i="20" s="1"/>
  <c r="D663" i="20" s="1"/>
  <c r="S577" i="20"/>
  <c r="D692" i="20"/>
  <c r="D715" i="20"/>
  <c r="D485" i="20"/>
  <c r="F535" i="20"/>
  <c r="P530" i="20"/>
  <c r="O531" i="20"/>
  <c r="O530" i="20"/>
  <c r="G554" i="20"/>
  <c r="O617" i="20"/>
  <c r="I617" i="20" s="1"/>
  <c r="C617" i="20" s="1"/>
  <c r="Q594" i="20"/>
  <c r="K594" i="20" s="1"/>
  <c r="E594" i="20" s="1"/>
  <c r="P692" i="20"/>
  <c r="M737" i="20"/>
  <c r="L738" i="20"/>
  <c r="L737" i="20"/>
  <c r="E742" i="20"/>
  <c r="R111" i="20"/>
  <c r="L111" i="20" s="1"/>
  <c r="F111" i="20" s="1"/>
  <c r="G347" i="20"/>
  <c r="S249" i="20"/>
  <c r="M249" i="20" s="1"/>
  <c r="G249" i="20" s="1"/>
  <c r="S203" i="20"/>
  <c r="M203" i="20" s="1"/>
  <c r="G203" i="20" s="1"/>
  <c r="Q226" i="20"/>
  <c r="K226" i="20" s="1"/>
  <c r="E226" i="20" s="1"/>
  <c r="S295" i="20"/>
  <c r="M295" i="20" s="1"/>
  <c r="G295" i="20" s="1"/>
  <c r="G278" i="20"/>
  <c r="C420" i="20"/>
  <c r="G415" i="20"/>
  <c r="F416" i="20"/>
  <c r="F415" i="20"/>
  <c r="O439" i="20"/>
  <c r="O438" i="20"/>
  <c r="F443" i="20"/>
  <c r="P438" i="20"/>
  <c r="J508" i="20"/>
  <c r="M576" i="20"/>
  <c r="L577" i="20"/>
  <c r="L576" i="20"/>
  <c r="E581" i="20"/>
  <c r="D622" i="20"/>
  <c r="C622" i="20"/>
  <c r="C623" i="20"/>
  <c r="B627" i="20"/>
  <c r="C692" i="20"/>
  <c r="C691" i="20"/>
  <c r="B696" i="20"/>
  <c r="D691" i="20"/>
  <c r="M691" i="20"/>
  <c r="L692" i="20"/>
  <c r="L691" i="20"/>
  <c r="E696" i="20"/>
  <c r="L715" i="20"/>
  <c r="L714" i="20"/>
  <c r="E719" i="20"/>
  <c r="M714" i="20"/>
  <c r="B742" i="20"/>
  <c r="D737" i="20"/>
  <c r="C737" i="20"/>
  <c r="C738" i="20"/>
  <c r="F420" i="20"/>
  <c r="P415" i="20"/>
  <c r="O415" i="20"/>
  <c r="O416" i="20"/>
  <c r="R393" i="20"/>
  <c r="R392" i="20"/>
  <c r="S392" i="20"/>
  <c r="G397" i="20"/>
  <c r="M393" i="20"/>
  <c r="D489" i="20"/>
  <c r="I485" i="20"/>
  <c r="J484" i="20"/>
  <c r="I484" i="20"/>
  <c r="O456" i="20"/>
  <c r="I456" i="20" s="1"/>
  <c r="C456" i="20" s="1"/>
  <c r="B558" i="20"/>
  <c r="C553" i="20"/>
  <c r="C554" i="20"/>
  <c r="D553" i="20"/>
  <c r="C439" i="20"/>
  <c r="C438" i="20"/>
  <c r="B443" i="20"/>
  <c r="D438" i="20"/>
  <c r="S508" i="20"/>
  <c r="G742" i="20"/>
  <c r="S737" i="20"/>
  <c r="R738" i="20"/>
  <c r="R737" i="20"/>
  <c r="L410" i="20"/>
  <c r="F410" i="20" s="1"/>
  <c r="F397" i="20"/>
  <c r="P392" i="20"/>
  <c r="O393" i="20"/>
  <c r="O392" i="20"/>
  <c r="D439" i="20"/>
  <c r="G489" i="20"/>
  <c r="S484" i="20"/>
  <c r="R484" i="20"/>
  <c r="R485" i="20"/>
  <c r="J461" i="20"/>
  <c r="D466" i="20"/>
  <c r="I462" i="20"/>
  <c r="I461" i="20"/>
  <c r="F531" i="20"/>
  <c r="F530" i="20"/>
  <c r="G530" i="20"/>
  <c r="C535" i="20"/>
  <c r="O646" i="20"/>
  <c r="O645" i="20"/>
  <c r="P645" i="20"/>
  <c r="F650" i="20"/>
  <c r="I576" i="20"/>
  <c r="I577" i="20"/>
  <c r="J576" i="20"/>
  <c r="D581" i="20"/>
  <c r="P507" i="20"/>
  <c r="O508" i="20"/>
  <c r="O507" i="20"/>
  <c r="F512" i="20"/>
  <c r="J622" i="20"/>
  <c r="D627" i="20"/>
  <c r="I623" i="20"/>
  <c r="I622" i="20"/>
  <c r="O600" i="20"/>
  <c r="O599" i="20"/>
  <c r="F604" i="20"/>
  <c r="P599" i="20"/>
  <c r="C673" i="20"/>
  <c r="F669" i="20"/>
  <c r="G668" i="20"/>
  <c r="F668" i="20"/>
  <c r="S669" i="20"/>
  <c r="M439" i="20"/>
  <c r="J416" i="20"/>
  <c r="D554" i="20"/>
  <c r="G466" i="20"/>
  <c r="S461" i="20"/>
  <c r="R461" i="20"/>
  <c r="R462" i="20"/>
  <c r="B535" i="20"/>
  <c r="D530" i="20"/>
  <c r="C531" i="20"/>
  <c r="C530" i="20"/>
  <c r="S462" i="20"/>
  <c r="M508" i="20"/>
  <c r="P646" i="20"/>
  <c r="D604" i="20"/>
  <c r="I600" i="20"/>
  <c r="I599" i="20"/>
  <c r="J599" i="20"/>
  <c r="D696" i="20"/>
  <c r="I692" i="20"/>
  <c r="I691" i="20"/>
  <c r="J691" i="20"/>
  <c r="P669" i="20"/>
  <c r="G715" i="20"/>
  <c r="C696" i="20"/>
  <c r="G691" i="20"/>
  <c r="F692" i="20"/>
  <c r="F691" i="20"/>
  <c r="D738" i="20"/>
  <c r="P525" i="20"/>
  <c r="J525" i="20" s="1"/>
  <c r="D525" i="20" s="1"/>
  <c r="E512" i="20"/>
  <c r="L508" i="20"/>
  <c r="M507" i="20"/>
  <c r="L507" i="20"/>
  <c r="C627" i="20"/>
  <c r="F623" i="20"/>
  <c r="G622" i="20"/>
  <c r="F622" i="20"/>
  <c r="P88" i="20"/>
  <c r="J88" i="20" s="1"/>
  <c r="D88" i="20" s="1"/>
  <c r="O88" i="20"/>
  <c r="I88" i="20" s="1"/>
  <c r="C88" i="20" s="1"/>
  <c r="P117" i="20"/>
  <c r="R134" i="20"/>
  <c r="L134" i="20" s="1"/>
  <c r="F134" i="20" s="1"/>
  <c r="Q134" i="20"/>
  <c r="K134" i="20" s="1"/>
  <c r="E134" i="20" s="1"/>
  <c r="S134" i="20"/>
  <c r="M134" i="20" s="1"/>
  <c r="G134" i="20" s="1"/>
  <c r="Q180" i="20"/>
  <c r="K180" i="20" s="1"/>
  <c r="E180" i="20" s="1"/>
  <c r="M209" i="20"/>
  <c r="M324" i="20"/>
  <c r="O318" i="20"/>
  <c r="I318" i="20" s="1"/>
  <c r="C318" i="20" s="1"/>
  <c r="P226" i="20"/>
  <c r="J226" i="20" s="1"/>
  <c r="D226" i="20" s="1"/>
  <c r="D209" i="20"/>
  <c r="S209" i="20"/>
  <c r="Q272" i="20"/>
  <c r="K272" i="20" s="1"/>
  <c r="E272" i="20" s="1"/>
  <c r="M484" i="20"/>
  <c r="L485" i="20"/>
  <c r="E489" i="20"/>
  <c r="L484" i="20"/>
  <c r="L531" i="20"/>
  <c r="L530" i="20"/>
  <c r="E535" i="20"/>
  <c r="M530" i="20"/>
  <c r="G650" i="20"/>
  <c r="S645" i="20"/>
  <c r="R646" i="20"/>
  <c r="R645" i="20"/>
  <c r="J531" i="20"/>
  <c r="E673" i="20"/>
  <c r="M668" i="20"/>
  <c r="L668" i="20"/>
  <c r="L669" i="20"/>
  <c r="M669" i="20"/>
  <c r="R669" i="20"/>
  <c r="G673" i="20"/>
  <c r="S668" i="20"/>
  <c r="R668" i="20"/>
  <c r="B420" i="20"/>
  <c r="D415" i="20"/>
  <c r="C416" i="20"/>
  <c r="C415" i="20"/>
  <c r="F393" i="20"/>
  <c r="F392" i="20"/>
  <c r="C397" i="20"/>
  <c r="G392" i="20"/>
  <c r="S387" i="20"/>
  <c r="M387" i="20" s="1"/>
  <c r="G387" i="20" s="1"/>
  <c r="S439" i="20"/>
  <c r="D443" i="20"/>
  <c r="I439" i="20"/>
  <c r="I438" i="20"/>
  <c r="J438" i="20"/>
  <c r="J530" i="20"/>
  <c r="I530" i="20"/>
  <c r="D535" i="20"/>
  <c r="I531" i="20"/>
  <c r="D650" i="20"/>
  <c r="I646" i="20"/>
  <c r="I645" i="20"/>
  <c r="J645" i="20"/>
  <c r="G508" i="20"/>
  <c r="D577" i="20"/>
  <c r="F599" i="20"/>
  <c r="C604" i="20"/>
  <c r="G599" i="20"/>
  <c r="F600" i="20"/>
  <c r="J668" i="20"/>
  <c r="D673" i="20"/>
  <c r="I669" i="20"/>
  <c r="I668" i="20"/>
  <c r="F719" i="20"/>
  <c r="O715" i="20"/>
  <c r="P714" i="20"/>
  <c r="O714" i="20"/>
  <c r="C742" i="20"/>
  <c r="G737" i="20"/>
  <c r="F738" i="20"/>
  <c r="F737" i="20"/>
  <c r="B397" i="20"/>
  <c r="D392" i="20"/>
  <c r="C393" i="20"/>
  <c r="C392" i="20"/>
  <c r="M416" i="20"/>
  <c r="C489" i="20"/>
  <c r="G484" i="20"/>
  <c r="F484" i="20"/>
  <c r="F485" i="20"/>
  <c r="M485" i="20"/>
  <c r="S554" i="20"/>
  <c r="B581" i="20"/>
  <c r="C577" i="20"/>
  <c r="D576" i="20"/>
  <c r="C576" i="20"/>
  <c r="P577" i="20"/>
  <c r="D507" i="20"/>
  <c r="C508" i="20"/>
  <c r="C507" i="20"/>
  <c r="B512" i="20"/>
  <c r="S617" i="20"/>
  <c r="M617" i="20" s="1"/>
  <c r="G617" i="20" s="1"/>
  <c r="L393" i="20"/>
  <c r="L392" i="20"/>
  <c r="E397" i="20"/>
  <c r="M392" i="20"/>
  <c r="G416" i="20"/>
  <c r="C466" i="20"/>
  <c r="G461" i="20"/>
  <c r="F462" i="20"/>
  <c r="F461" i="20"/>
  <c r="R433" i="20"/>
  <c r="L433" i="20" s="1"/>
  <c r="F433" i="20" s="1"/>
  <c r="G485" i="20"/>
  <c r="L571" i="20"/>
  <c r="F571" i="20" s="1"/>
  <c r="P531" i="20"/>
  <c r="F554" i="20"/>
  <c r="F553" i="20"/>
  <c r="C558" i="20"/>
  <c r="G553" i="20"/>
  <c r="O577" i="20"/>
  <c r="P576" i="20"/>
  <c r="F581" i="20"/>
  <c r="O576" i="20"/>
  <c r="S531" i="20"/>
  <c r="C600" i="20"/>
  <c r="C599" i="20"/>
  <c r="D599" i="20"/>
  <c r="B604" i="20"/>
  <c r="P668" i="20"/>
  <c r="O669" i="20"/>
  <c r="O668" i="20"/>
  <c r="F673" i="20"/>
  <c r="S663" i="20"/>
  <c r="M663" i="20" s="1"/>
  <c r="G663" i="20" s="1"/>
  <c r="J738" i="20"/>
  <c r="M623" i="20"/>
  <c r="D669" i="20"/>
  <c r="S226" i="20"/>
  <c r="M226" i="20" s="1"/>
  <c r="G226" i="20" s="1"/>
  <c r="P461" i="20"/>
  <c r="O462" i="20"/>
  <c r="O461" i="20"/>
  <c r="F466" i="20"/>
  <c r="D558" i="20"/>
  <c r="I554" i="20"/>
  <c r="J553" i="20"/>
  <c r="I553" i="20"/>
  <c r="P462" i="20"/>
  <c r="J507" i="20"/>
  <c r="D512" i="20"/>
  <c r="I508" i="20"/>
  <c r="I507" i="20"/>
  <c r="R715" i="20"/>
  <c r="R714" i="20"/>
  <c r="G719" i="20"/>
  <c r="S714" i="20"/>
  <c r="S715" i="20"/>
  <c r="G439" i="20"/>
  <c r="C443" i="20"/>
  <c r="G438" i="20"/>
  <c r="F439" i="20"/>
  <c r="F438" i="20"/>
  <c r="M462" i="20"/>
  <c r="C650" i="20"/>
  <c r="G645" i="20"/>
  <c r="F646" i="20"/>
  <c r="F645" i="20"/>
  <c r="G512" i="20"/>
  <c r="S507" i="20"/>
  <c r="R507" i="20"/>
  <c r="R508" i="20"/>
  <c r="G531" i="20"/>
  <c r="E627" i="20"/>
  <c r="L622" i="20"/>
  <c r="M622" i="20"/>
  <c r="L623" i="20"/>
  <c r="P623" i="20"/>
  <c r="G696" i="20"/>
  <c r="S691" i="20"/>
  <c r="R692" i="20"/>
  <c r="R691" i="20"/>
  <c r="J669" i="20"/>
  <c r="B719" i="20"/>
  <c r="C715" i="20"/>
  <c r="D714" i="20"/>
  <c r="C714" i="20"/>
  <c r="G738" i="20"/>
  <c r="J393" i="20"/>
  <c r="S416" i="20"/>
  <c r="J485" i="20"/>
  <c r="L554" i="20"/>
  <c r="L553" i="20"/>
  <c r="E558" i="20"/>
  <c r="M553" i="20"/>
  <c r="J462" i="20"/>
  <c r="P554" i="20"/>
  <c r="C646" i="20"/>
  <c r="C645" i="20"/>
  <c r="B650" i="20"/>
  <c r="D645" i="20"/>
  <c r="P508" i="20"/>
  <c r="S646" i="20"/>
  <c r="R600" i="20"/>
  <c r="S599" i="20"/>
  <c r="R599" i="20"/>
  <c r="G604" i="20"/>
  <c r="S692" i="20"/>
  <c r="M715" i="20"/>
  <c r="F742" i="20"/>
  <c r="P737" i="20"/>
  <c r="O737" i="20"/>
  <c r="O738" i="20"/>
  <c r="J415" i="20"/>
  <c r="I415" i="20"/>
  <c r="D420" i="20"/>
  <c r="I416" i="20"/>
  <c r="S393" i="20"/>
  <c r="P416" i="20"/>
  <c r="J714" i="20"/>
  <c r="D719" i="20"/>
  <c r="I715" i="20"/>
  <c r="I714" i="20"/>
  <c r="F558" i="20"/>
  <c r="O554" i="20"/>
  <c r="P553" i="20"/>
  <c r="O553" i="20"/>
  <c r="F489" i="20"/>
  <c r="O484" i="20"/>
  <c r="O485" i="20"/>
  <c r="P484" i="20"/>
  <c r="M645" i="20"/>
  <c r="L645" i="20"/>
  <c r="E650" i="20"/>
  <c r="L646" i="20"/>
  <c r="J600" i="20"/>
  <c r="D623" i="20"/>
  <c r="C484" i="20"/>
  <c r="C485" i="20"/>
  <c r="D484" i="20"/>
  <c r="B489" i="20"/>
  <c r="G462" i="20"/>
  <c r="D646" i="20"/>
  <c r="D668" i="20"/>
  <c r="C669" i="20"/>
  <c r="C668" i="20"/>
  <c r="B673" i="20"/>
  <c r="P738" i="20"/>
  <c r="L278" i="20"/>
  <c r="L277" i="20"/>
  <c r="E282" i="20"/>
  <c r="M277" i="20"/>
  <c r="M278" i="20"/>
  <c r="P346" i="20"/>
  <c r="F351" i="20"/>
  <c r="O347" i="20"/>
  <c r="O346" i="20"/>
  <c r="O255" i="20"/>
  <c r="O254" i="20"/>
  <c r="F259" i="20"/>
  <c r="P254" i="20"/>
  <c r="M254" i="20"/>
  <c r="L255" i="20"/>
  <c r="E259" i="20"/>
  <c r="L254" i="20"/>
  <c r="D255" i="20"/>
  <c r="D282" i="20"/>
  <c r="I278" i="20"/>
  <c r="I277" i="20"/>
  <c r="J277" i="20"/>
  <c r="C324" i="20"/>
  <c r="C323" i="20"/>
  <c r="B328" i="20"/>
  <c r="D323" i="20"/>
  <c r="J346" i="20"/>
  <c r="D351" i="20"/>
  <c r="I347" i="20"/>
  <c r="I346" i="20"/>
  <c r="J255" i="20"/>
  <c r="O203" i="20"/>
  <c r="I203" i="20" s="1"/>
  <c r="C203" i="20" s="1"/>
  <c r="L209" i="20"/>
  <c r="M208" i="20"/>
  <c r="L208" i="20"/>
  <c r="E213" i="20"/>
  <c r="S318" i="20"/>
  <c r="M318" i="20" s="1"/>
  <c r="G318" i="20" s="1"/>
  <c r="M301" i="20"/>
  <c r="G374" i="20"/>
  <c r="S369" i="20"/>
  <c r="R370" i="20"/>
  <c r="R369" i="20"/>
  <c r="S370" i="20"/>
  <c r="D231" i="20"/>
  <c r="C232" i="20"/>
  <c r="C231" i="20"/>
  <c r="B236" i="20"/>
  <c r="J232" i="20"/>
  <c r="D346" i="20"/>
  <c r="C347" i="20"/>
  <c r="C346" i="20"/>
  <c r="B351" i="20"/>
  <c r="M370" i="20"/>
  <c r="Q249" i="20"/>
  <c r="K249" i="20" s="1"/>
  <c r="E249" i="20" s="1"/>
  <c r="E236" i="20"/>
  <c r="L231" i="20"/>
  <c r="L232" i="20"/>
  <c r="M231" i="20"/>
  <c r="O272" i="20"/>
  <c r="I272" i="20" s="1"/>
  <c r="C272" i="20" s="1"/>
  <c r="E351" i="20"/>
  <c r="L347" i="20"/>
  <c r="M346" i="20"/>
  <c r="L346" i="20"/>
  <c r="B374" i="20"/>
  <c r="D369" i="20"/>
  <c r="C369" i="20"/>
  <c r="C370" i="20"/>
  <c r="G370" i="20"/>
  <c r="J231" i="20"/>
  <c r="D236" i="20"/>
  <c r="I232" i="20"/>
  <c r="I231" i="20"/>
  <c r="P232" i="20"/>
  <c r="R272" i="20"/>
  <c r="L272" i="20" s="1"/>
  <c r="F272" i="20" s="1"/>
  <c r="J278" i="20"/>
  <c r="M323" i="20"/>
  <c r="L324" i="20"/>
  <c r="L323" i="20"/>
  <c r="E328" i="20"/>
  <c r="S341" i="20"/>
  <c r="M341" i="20" s="1"/>
  <c r="G341" i="20" s="1"/>
  <c r="M347" i="20"/>
  <c r="D300" i="20"/>
  <c r="C301" i="20"/>
  <c r="C300" i="20"/>
  <c r="B305" i="20"/>
  <c r="D259" i="20"/>
  <c r="I255" i="20"/>
  <c r="I254" i="20"/>
  <c r="J254" i="20"/>
  <c r="G209" i="20"/>
  <c r="P324" i="20"/>
  <c r="M232" i="20"/>
  <c r="R278" i="20"/>
  <c r="R277" i="20"/>
  <c r="G282" i="20"/>
  <c r="S277" i="20"/>
  <c r="Q318" i="20"/>
  <c r="K318" i="20" s="1"/>
  <c r="E318" i="20" s="1"/>
  <c r="C328" i="20"/>
  <c r="G323" i="20"/>
  <c r="F324" i="20"/>
  <c r="F323" i="20"/>
  <c r="R347" i="20"/>
  <c r="S346" i="20"/>
  <c r="R346" i="20"/>
  <c r="G351" i="20"/>
  <c r="P370" i="20"/>
  <c r="F208" i="20"/>
  <c r="C213" i="20"/>
  <c r="G208" i="20"/>
  <c r="F209" i="20"/>
  <c r="P300" i="20"/>
  <c r="O301" i="20"/>
  <c r="F305" i="20"/>
  <c r="O300" i="20"/>
  <c r="D278" i="20"/>
  <c r="P341" i="20"/>
  <c r="J341" i="20" s="1"/>
  <c r="D341" i="20" s="1"/>
  <c r="J370" i="20"/>
  <c r="S140" i="20"/>
  <c r="R180" i="20"/>
  <c r="L180" i="20" s="1"/>
  <c r="F180" i="20" s="1"/>
  <c r="P157" i="20"/>
  <c r="J157" i="20" s="1"/>
  <c r="D157" i="20" s="1"/>
  <c r="R226" i="20"/>
  <c r="L226" i="20" s="1"/>
  <c r="F226" i="20" s="1"/>
  <c r="O209" i="20"/>
  <c r="O208" i="20"/>
  <c r="F213" i="20"/>
  <c r="P208" i="20"/>
  <c r="E305" i="20"/>
  <c r="M300" i="20"/>
  <c r="L301" i="20"/>
  <c r="L300" i="20"/>
  <c r="G328" i="20"/>
  <c r="S323" i="20"/>
  <c r="R324" i="20"/>
  <c r="R323" i="20"/>
  <c r="D328" i="20"/>
  <c r="I324" i="20"/>
  <c r="I323" i="20"/>
  <c r="J323" i="20"/>
  <c r="P347" i="20"/>
  <c r="C374" i="20"/>
  <c r="G369" i="20"/>
  <c r="F370" i="20"/>
  <c r="F369" i="20"/>
  <c r="G259" i="20"/>
  <c r="S254" i="20"/>
  <c r="R254" i="20"/>
  <c r="R255" i="20"/>
  <c r="C278" i="20"/>
  <c r="C277" i="20"/>
  <c r="B282" i="20"/>
  <c r="D277" i="20"/>
  <c r="D213" i="20"/>
  <c r="I209" i="20"/>
  <c r="I208" i="20"/>
  <c r="J208" i="20"/>
  <c r="R209" i="20"/>
  <c r="R208" i="20"/>
  <c r="G213" i="20"/>
  <c r="S208" i="20"/>
  <c r="D232" i="20"/>
  <c r="O295" i="20"/>
  <c r="I295" i="20" s="1"/>
  <c r="C295" i="20" s="1"/>
  <c r="R318" i="20"/>
  <c r="L318" i="20" s="1"/>
  <c r="F318" i="20" s="1"/>
  <c r="D370" i="20"/>
  <c r="P295" i="20"/>
  <c r="J295" i="20" s="1"/>
  <c r="D295" i="20" s="1"/>
  <c r="G236" i="20"/>
  <c r="S231" i="20"/>
  <c r="R231" i="20"/>
  <c r="R232" i="20"/>
  <c r="C209" i="20"/>
  <c r="C208" i="20"/>
  <c r="D208" i="20"/>
  <c r="B213" i="20"/>
  <c r="D324" i="20"/>
  <c r="M255" i="20"/>
  <c r="G305" i="20"/>
  <c r="S300" i="20"/>
  <c r="R300" i="20"/>
  <c r="R301" i="20"/>
  <c r="F278" i="20"/>
  <c r="F277" i="20"/>
  <c r="G277" i="20"/>
  <c r="C282" i="20"/>
  <c r="D301" i="20"/>
  <c r="F346" i="20"/>
  <c r="C351" i="20"/>
  <c r="F347" i="20"/>
  <c r="G346" i="20"/>
  <c r="P209" i="20"/>
  <c r="M369" i="20"/>
  <c r="L370" i="20"/>
  <c r="L369" i="20"/>
  <c r="E374" i="20"/>
  <c r="D94" i="20"/>
  <c r="J163" i="20"/>
  <c r="Q111" i="20"/>
  <c r="K111" i="20" s="1"/>
  <c r="E111" i="20" s="1"/>
  <c r="G140" i="20"/>
  <c r="P163" i="20"/>
  <c r="G186" i="20"/>
  <c r="C255" i="20"/>
  <c r="C254" i="20"/>
  <c r="D254" i="20"/>
  <c r="B259" i="20"/>
  <c r="J324" i="20"/>
  <c r="O324" i="20"/>
  <c r="O323" i="20"/>
  <c r="F328" i="20"/>
  <c r="P323" i="20"/>
  <c r="D347" i="20"/>
  <c r="C259" i="20"/>
  <c r="G254" i="20"/>
  <c r="F254" i="20"/>
  <c r="F255" i="20"/>
  <c r="P231" i="20"/>
  <c r="O232" i="20"/>
  <c r="O231" i="20"/>
  <c r="F236" i="20"/>
  <c r="S324" i="20"/>
  <c r="P255" i="20"/>
  <c r="J300" i="20"/>
  <c r="I300" i="20"/>
  <c r="D305" i="20"/>
  <c r="I301" i="20"/>
  <c r="J301" i="20"/>
  <c r="O278" i="20"/>
  <c r="O277" i="20"/>
  <c r="F282" i="20"/>
  <c r="P277" i="20"/>
  <c r="S347" i="20"/>
  <c r="G231" i="20"/>
  <c r="C236" i="20"/>
  <c r="F231" i="20"/>
  <c r="F232" i="20"/>
  <c r="C305" i="20"/>
  <c r="G300" i="20"/>
  <c r="F300" i="20"/>
  <c r="F301" i="20"/>
  <c r="S278" i="20"/>
  <c r="S301" i="20"/>
  <c r="J347" i="20"/>
  <c r="F374" i="20"/>
  <c r="P369" i="20"/>
  <c r="O369" i="20"/>
  <c r="O370" i="20"/>
  <c r="D374" i="20"/>
  <c r="I370" i="20"/>
  <c r="J369" i="20"/>
  <c r="I369" i="20"/>
  <c r="P65" i="20"/>
  <c r="J65" i="20" s="1"/>
  <c r="D65" i="20" s="1"/>
  <c r="J71" i="20"/>
  <c r="F144" i="20"/>
  <c r="O140" i="20"/>
  <c r="P139" i="20"/>
  <c r="O139" i="20"/>
  <c r="F121" i="20"/>
  <c r="P116" i="20"/>
  <c r="O117" i="20"/>
  <c r="O116" i="20"/>
  <c r="S139" i="20"/>
  <c r="R140" i="20"/>
  <c r="R139" i="20"/>
  <c r="G144" i="20"/>
  <c r="R117" i="20"/>
  <c r="R116" i="20"/>
  <c r="G121" i="20"/>
  <c r="S116" i="20"/>
  <c r="D117" i="20"/>
  <c r="P111" i="20"/>
  <c r="J111" i="20" s="1"/>
  <c r="D111" i="20" s="1"/>
  <c r="S157" i="20"/>
  <c r="M157" i="20" s="1"/>
  <c r="G157" i="20" s="1"/>
  <c r="B190" i="20"/>
  <c r="D185" i="20"/>
  <c r="C185" i="20"/>
  <c r="C186" i="20"/>
  <c r="D163" i="20"/>
  <c r="R157" i="20"/>
  <c r="L157" i="20" s="1"/>
  <c r="F157" i="20" s="1"/>
  <c r="M185" i="20"/>
  <c r="L186" i="20"/>
  <c r="L185" i="20"/>
  <c r="E190" i="20"/>
  <c r="O180" i="20"/>
  <c r="I180" i="20" s="1"/>
  <c r="C180" i="20" s="1"/>
  <c r="B121" i="20"/>
  <c r="D116" i="20"/>
  <c r="C117" i="20"/>
  <c r="C116" i="20"/>
  <c r="B167" i="20"/>
  <c r="C162" i="20"/>
  <c r="C163" i="20"/>
  <c r="D162" i="20"/>
  <c r="S111" i="20"/>
  <c r="M111" i="20" s="1"/>
  <c r="G111" i="20" s="1"/>
  <c r="Q157" i="20"/>
  <c r="K157" i="20" s="1"/>
  <c r="E157" i="20" s="1"/>
  <c r="Q65" i="20"/>
  <c r="K65" i="20" s="1"/>
  <c r="E65" i="20" s="1"/>
  <c r="P94" i="20"/>
  <c r="S71" i="20"/>
  <c r="J94" i="20"/>
  <c r="D144" i="20"/>
  <c r="J139" i="20"/>
  <c r="I139" i="20"/>
  <c r="I140" i="20"/>
  <c r="J116" i="20"/>
  <c r="I116" i="20"/>
  <c r="D121" i="20"/>
  <c r="I117" i="20"/>
  <c r="B144" i="20"/>
  <c r="C140" i="20"/>
  <c r="D139" i="20"/>
  <c r="C139" i="20"/>
  <c r="J117" i="20"/>
  <c r="E144" i="20"/>
  <c r="M139" i="20"/>
  <c r="L140" i="20"/>
  <c r="L139" i="20"/>
  <c r="G117" i="20"/>
  <c r="P140" i="20"/>
  <c r="S163" i="20"/>
  <c r="M117" i="20"/>
  <c r="G139" i="20"/>
  <c r="F140" i="20"/>
  <c r="F139" i="20"/>
  <c r="C144" i="20"/>
  <c r="J140" i="20"/>
  <c r="G190" i="20"/>
  <c r="S185" i="20"/>
  <c r="R186" i="20"/>
  <c r="R185" i="20"/>
  <c r="R163" i="20"/>
  <c r="R162" i="20"/>
  <c r="S162" i="20"/>
  <c r="G167" i="20"/>
  <c r="F117" i="20"/>
  <c r="F116" i="20"/>
  <c r="G116" i="20"/>
  <c r="C121" i="20"/>
  <c r="I134" i="20"/>
  <c r="C134" i="20" s="1"/>
  <c r="D167" i="20"/>
  <c r="I163" i="20"/>
  <c r="J162" i="20"/>
  <c r="I162" i="20"/>
  <c r="D186" i="20"/>
  <c r="M163" i="20"/>
  <c r="C190" i="20"/>
  <c r="G185" i="20"/>
  <c r="F186" i="20"/>
  <c r="F185" i="20"/>
  <c r="F163" i="20"/>
  <c r="F162" i="20"/>
  <c r="C167" i="20"/>
  <c r="G162" i="20"/>
  <c r="S186" i="20"/>
  <c r="S42" i="20"/>
  <c r="M42" i="20" s="1"/>
  <c r="G42" i="20" s="1"/>
  <c r="R88" i="20"/>
  <c r="L88" i="20" s="1"/>
  <c r="F88" i="20" s="1"/>
  <c r="D140" i="20"/>
  <c r="G163" i="20"/>
  <c r="L117" i="20"/>
  <c r="L116" i="20"/>
  <c r="E121" i="20"/>
  <c r="M116" i="20"/>
  <c r="L163" i="20"/>
  <c r="L162" i="20"/>
  <c r="E167" i="20"/>
  <c r="M162" i="20"/>
  <c r="F190" i="20"/>
  <c r="P185" i="20"/>
  <c r="O186" i="20"/>
  <c r="O185" i="20"/>
  <c r="M140" i="20"/>
  <c r="M186" i="20"/>
  <c r="F167" i="20"/>
  <c r="O163" i="20"/>
  <c r="P162" i="20"/>
  <c r="O162" i="20"/>
  <c r="J185" i="20"/>
  <c r="D190" i="20"/>
  <c r="I186" i="20"/>
  <c r="I185" i="20"/>
  <c r="J186" i="20"/>
  <c r="F71" i="20"/>
  <c r="F70" i="20"/>
  <c r="C75" i="20"/>
  <c r="G70" i="20"/>
  <c r="G71" i="20"/>
  <c r="C98" i="20"/>
  <c r="G93" i="20"/>
  <c r="F93" i="20"/>
  <c r="F94" i="20"/>
  <c r="F75" i="20"/>
  <c r="O71" i="20"/>
  <c r="P70" i="20"/>
  <c r="O70" i="20"/>
  <c r="S88" i="20"/>
  <c r="M88" i="20" s="1"/>
  <c r="G88" i="20" s="1"/>
  <c r="L71" i="20"/>
  <c r="L70" i="20"/>
  <c r="E75" i="20"/>
  <c r="M70" i="20"/>
  <c r="F98" i="20"/>
  <c r="O93" i="20"/>
  <c r="O94" i="20"/>
  <c r="P93" i="20"/>
  <c r="R65" i="20"/>
  <c r="L65" i="20" s="1"/>
  <c r="F65" i="20" s="1"/>
  <c r="M71" i="20"/>
  <c r="G94" i="20"/>
  <c r="B75" i="20"/>
  <c r="C71" i="20"/>
  <c r="D70" i="20"/>
  <c r="C70" i="20"/>
  <c r="P71" i="20"/>
  <c r="M93" i="20"/>
  <c r="E98" i="20"/>
  <c r="L94" i="20"/>
  <c r="L93" i="20"/>
  <c r="S65" i="20"/>
  <c r="M65" i="20" s="1"/>
  <c r="G65" i="20" s="1"/>
  <c r="B98" i="20"/>
  <c r="C94" i="20"/>
  <c r="D93" i="20"/>
  <c r="C93" i="20"/>
  <c r="S48" i="20"/>
  <c r="P42" i="20"/>
  <c r="J42" i="20" s="1"/>
  <c r="D42" i="20" s="1"/>
  <c r="D71" i="20"/>
  <c r="D98" i="20"/>
  <c r="I94" i="20"/>
  <c r="J93" i="20"/>
  <c r="I93" i="20"/>
  <c r="S94" i="20"/>
  <c r="O65" i="20"/>
  <c r="I65" i="20" s="1"/>
  <c r="C65" i="20" s="1"/>
  <c r="Q88" i="20"/>
  <c r="K88" i="20" s="1"/>
  <c r="E88" i="20" s="1"/>
  <c r="M94" i="20"/>
  <c r="R71" i="20"/>
  <c r="R70" i="20"/>
  <c r="G75" i="20"/>
  <c r="S70" i="20"/>
  <c r="G98" i="20"/>
  <c r="S93" i="20"/>
  <c r="R94" i="20"/>
  <c r="R93" i="20"/>
  <c r="I70" i="20"/>
  <c r="I71" i="20"/>
  <c r="J70" i="20"/>
  <c r="D75" i="20"/>
  <c r="L42" i="20"/>
  <c r="F42" i="20" s="1"/>
  <c r="G52" i="20"/>
  <c r="S47" i="20"/>
  <c r="R48" i="20"/>
  <c r="R47" i="20"/>
  <c r="M47" i="20"/>
  <c r="L48" i="20"/>
  <c r="L47" i="20"/>
  <c r="E52" i="20"/>
  <c r="B52" i="20"/>
  <c r="D47" i="20"/>
  <c r="C48" i="20"/>
  <c r="C47" i="20"/>
  <c r="C52" i="20"/>
  <c r="G47" i="20"/>
  <c r="F48" i="20"/>
  <c r="F47" i="20"/>
  <c r="D48" i="20"/>
  <c r="J47" i="20"/>
  <c r="D52" i="20"/>
  <c r="I48" i="20"/>
  <c r="I47" i="20"/>
  <c r="G48" i="20"/>
  <c r="Q42" i="20"/>
  <c r="K42" i="20" s="1"/>
  <c r="E42" i="20" s="1"/>
  <c r="M48" i="20"/>
  <c r="J48" i="20"/>
  <c r="P48" i="20"/>
  <c r="F52" i="20"/>
  <c r="P47" i="20"/>
  <c r="O48" i="20"/>
  <c r="O47" i="20"/>
  <c r="G25" i="20"/>
  <c r="M25" i="20"/>
  <c r="S25" i="20"/>
  <c r="D25" i="20"/>
  <c r="J25" i="20"/>
  <c r="P25" i="20"/>
  <c r="C29" i="20"/>
  <c r="F25" i="20"/>
  <c r="G24" i="20"/>
  <c r="F24" i="20"/>
  <c r="L25" i="20"/>
  <c r="M24" i="20"/>
  <c r="L24" i="20"/>
  <c r="E29" i="20"/>
  <c r="R25" i="20"/>
  <c r="S24" i="20"/>
  <c r="R24" i="20"/>
  <c r="G29" i="20"/>
  <c r="B29" i="20"/>
  <c r="D29" i="20"/>
  <c r="U19" i="20"/>
  <c r="AD19" i="20"/>
  <c r="C24" i="20"/>
  <c r="I24" i="20"/>
  <c r="O24" i="20"/>
  <c r="V19" i="20"/>
  <c r="AE19" i="20"/>
  <c r="C25" i="20"/>
  <c r="J24" i="20"/>
  <c r="P24" i="20"/>
  <c r="F29" i="20"/>
  <c r="W19" i="20"/>
  <c r="D24" i="20"/>
  <c r="I25" i="20"/>
  <c r="O25" i="20"/>
  <c r="X19" i="20"/>
  <c r="Y19" i="20"/>
  <c r="AA19" i="20"/>
  <c r="AB19" i="20"/>
  <c r="AC19" i="20"/>
  <c r="F1" i="20"/>
  <c r="T65" i="20" s="1"/>
  <c r="CE200" i="20"/>
  <c r="CE752" i="20"/>
  <c r="CE1303" i="20"/>
  <c r="CE1487" i="20"/>
  <c r="CI200" i="20"/>
  <c r="CI752" i="20"/>
  <c r="CI1303" i="20"/>
  <c r="CI1487" i="20"/>
  <c r="BY200" i="20"/>
  <c r="BY752" i="20"/>
  <c r="BY1303" i="20"/>
  <c r="BY1487" i="20"/>
  <c r="CN269" i="20"/>
  <c r="CN821" i="20"/>
  <c r="CN1372" i="20"/>
  <c r="CN1556" i="20"/>
  <c r="BZ269" i="20"/>
  <c r="BZ821" i="20"/>
  <c r="BZ1372" i="20"/>
  <c r="BZ1556" i="20"/>
  <c r="CG361" i="20"/>
  <c r="CG913" i="20"/>
  <c r="CG1464" i="20"/>
  <c r="CG1648" i="20"/>
  <c r="CJ223" i="20"/>
  <c r="CJ775" i="20"/>
  <c r="CJ1326" i="20"/>
  <c r="CJ1510" i="20"/>
  <c r="CS269" i="20"/>
  <c r="CS1372" i="20"/>
  <c r="CS821" i="20"/>
  <c r="CS1556" i="20"/>
  <c r="CB269" i="20"/>
  <c r="CB821" i="20"/>
  <c r="CB1372" i="20"/>
  <c r="CB1556" i="20"/>
  <c r="CE361" i="20"/>
  <c r="CE913" i="20"/>
  <c r="CE1464" i="20"/>
  <c r="CE1648" i="20"/>
  <c r="CI223" i="20"/>
  <c r="CI775" i="20"/>
  <c r="CI1326" i="20"/>
  <c r="CI1510" i="20"/>
  <c r="CP200" i="20"/>
  <c r="CP752" i="20"/>
  <c r="CP1303" i="20"/>
  <c r="CP1487" i="20"/>
  <c r="BZ200" i="20"/>
  <c r="BZ752" i="20"/>
  <c r="BZ1303" i="20"/>
  <c r="BZ1487" i="20"/>
  <c r="CH223" i="20"/>
  <c r="CH775" i="20"/>
  <c r="CH1326" i="20"/>
  <c r="CH1510" i="20"/>
  <c r="CO200" i="20"/>
  <c r="CO1303" i="20"/>
  <c r="CO752" i="20"/>
  <c r="CO1487" i="20"/>
  <c r="CR246" i="20"/>
  <c r="CR798" i="20"/>
  <c r="CR1349" i="20"/>
  <c r="CR1533" i="20"/>
  <c r="CB246" i="20"/>
  <c r="CB798" i="20"/>
  <c r="CB1349" i="20"/>
  <c r="CB1533" i="20"/>
  <c r="CF338" i="20"/>
  <c r="CF890" i="20"/>
  <c r="CF1441" i="20"/>
  <c r="CF1625" i="20"/>
  <c r="CM269" i="20"/>
  <c r="CM821" i="20"/>
  <c r="CM1372" i="20"/>
  <c r="CM1556" i="20"/>
  <c r="CP361" i="20"/>
  <c r="CP1464" i="20"/>
  <c r="CP913" i="20"/>
  <c r="CP1648" i="20"/>
  <c r="BZ361" i="20"/>
  <c r="BZ913" i="20"/>
  <c r="BZ1464" i="20"/>
  <c r="BZ1648" i="20"/>
  <c r="CG223" i="20"/>
  <c r="CG775" i="20"/>
  <c r="CG1326" i="20"/>
  <c r="CG1510" i="20"/>
  <c r="CJ200" i="20"/>
  <c r="CJ752" i="20"/>
  <c r="CJ1303" i="20"/>
  <c r="CJ1487" i="20"/>
  <c r="CM246" i="20"/>
  <c r="CM1349" i="20"/>
  <c r="CM798" i="20"/>
  <c r="CM1533" i="20"/>
  <c r="CJ292" i="20"/>
  <c r="CJ844" i="20"/>
  <c r="CJ1395" i="20"/>
  <c r="CJ1579" i="20"/>
  <c r="CM338" i="20"/>
  <c r="CM890" i="20"/>
  <c r="CM1441" i="20"/>
  <c r="CM1625" i="20"/>
  <c r="CR315" i="20"/>
  <c r="CR867" i="20"/>
  <c r="CR1418" i="20"/>
  <c r="CR1602" i="20"/>
  <c r="CB315" i="20"/>
  <c r="CB867" i="20"/>
  <c r="CB1418" i="20"/>
  <c r="CB1602" i="20"/>
  <c r="CT338" i="20"/>
  <c r="CT890" i="20"/>
  <c r="CT1441" i="20"/>
  <c r="CT1625" i="20"/>
  <c r="CD338" i="20"/>
  <c r="CD890" i="20"/>
  <c r="CD1441" i="20"/>
  <c r="CD1625" i="20"/>
  <c r="CK315" i="20"/>
  <c r="CK867" i="20"/>
  <c r="CK1418" i="20"/>
  <c r="CK1602" i="20"/>
  <c r="CC246" i="20"/>
  <c r="CC798" i="20"/>
  <c r="CC1349" i="20"/>
  <c r="CC1533" i="20"/>
  <c r="CS292" i="20"/>
  <c r="CS844" i="20"/>
  <c r="CS1395" i="20"/>
  <c r="CS1579" i="20"/>
  <c r="CK338" i="20"/>
  <c r="CK890" i="20"/>
  <c r="CK1441" i="20"/>
  <c r="CK1625" i="20"/>
  <c r="AA269" i="20"/>
  <c r="AA821" i="20"/>
  <c r="AA1372" i="20"/>
  <c r="AA1556" i="20"/>
  <c r="Z200" i="20"/>
  <c r="Z752" i="20"/>
  <c r="Z1303" i="20"/>
  <c r="Z1487" i="20"/>
  <c r="W338" i="20"/>
  <c r="W890" i="20"/>
  <c r="W1441" i="20"/>
  <c r="W1625" i="20"/>
  <c r="CT361" i="20"/>
  <c r="CT913" i="20"/>
  <c r="CT1464" i="20"/>
  <c r="CT1648" i="20"/>
  <c r="X223" i="20"/>
  <c r="X775" i="20"/>
  <c r="X1326" i="20"/>
  <c r="X1510" i="20"/>
  <c r="AA246" i="20"/>
  <c r="AA798" i="20"/>
  <c r="AA1349" i="20"/>
  <c r="AA1533" i="20"/>
  <c r="CC292" i="20"/>
  <c r="CC844" i="20"/>
  <c r="CC1395" i="20"/>
  <c r="CC1579" i="20"/>
  <c r="CE315" i="20"/>
  <c r="CE867" i="20"/>
  <c r="CE1418" i="20"/>
  <c r="CE1602" i="20"/>
  <c r="CL315" i="20"/>
  <c r="CL867" i="20"/>
  <c r="CL1418" i="20"/>
  <c r="CL1602" i="20"/>
  <c r="CR361" i="20"/>
  <c r="CR913" i="20"/>
  <c r="CR1464" i="20"/>
  <c r="CR1648" i="20"/>
  <c r="CB361" i="20"/>
  <c r="CB913" i="20"/>
  <c r="CB1464" i="20"/>
  <c r="CB1648" i="20"/>
  <c r="CI292" i="20"/>
  <c r="CI844" i="20"/>
  <c r="CI1395" i="20"/>
  <c r="CI1579" i="20"/>
  <c r="AL315" i="20"/>
  <c r="AL867" i="20"/>
  <c r="AL1418" i="20"/>
  <c r="AL1602" i="20"/>
  <c r="AO315" i="20"/>
  <c r="AO867" i="20"/>
  <c r="AO1418" i="20"/>
  <c r="AO1602" i="20"/>
  <c r="AV315" i="20"/>
  <c r="AV1418" i="20"/>
  <c r="AV867" i="20"/>
  <c r="AV1602" i="20"/>
  <c r="AF315" i="20"/>
  <c r="AF867" i="20"/>
  <c r="AF1418" i="20"/>
  <c r="AF1602" i="20"/>
  <c r="AM315" i="20"/>
  <c r="AM867" i="20"/>
  <c r="AM1418" i="20"/>
  <c r="AM1602" i="20"/>
  <c r="AT338" i="20"/>
  <c r="AT890" i="20"/>
  <c r="AT1441" i="20"/>
  <c r="AT1625" i="20"/>
  <c r="AW338" i="20"/>
  <c r="AW890" i="20"/>
  <c r="AW1441" i="20"/>
  <c r="AW1625" i="20"/>
  <c r="AG338" i="20"/>
  <c r="AG890" i="20"/>
  <c r="AG1441" i="20"/>
  <c r="AG1625" i="20"/>
  <c r="AN338" i="20"/>
  <c r="AN890" i="20"/>
  <c r="AN1441" i="20"/>
  <c r="AN1625" i="20"/>
  <c r="AU338" i="20"/>
  <c r="AU890" i="20"/>
  <c r="AU1441" i="20"/>
  <c r="AU1625" i="20"/>
  <c r="AE338" i="20"/>
  <c r="AE890" i="20"/>
  <c r="AE1441" i="20"/>
  <c r="AE1625" i="20"/>
  <c r="AL292" i="20"/>
  <c r="AL1395" i="20"/>
  <c r="AL844" i="20"/>
  <c r="AL1579" i="20"/>
  <c r="AO292" i="20"/>
  <c r="AO844" i="20"/>
  <c r="AO1395" i="20"/>
  <c r="AO1579" i="20"/>
  <c r="AV292" i="20"/>
  <c r="AV844" i="20"/>
  <c r="AV1395" i="20"/>
  <c r="AV1579" i="20"/>
  <c r="AF292" i="20"/>
  <c r="AF844" i="20"/>
  <c r="AF1395" i="20"/>
  <c r="AF1579" i="20"/>
  <c r="AM292" i="20"/>
  <c r="AM844" i="20"/>
  <c r="AM1395" i="20"/>
  <c r="AM1579" i="20"/>
  <c r="AT246" i="20"/>
  <c r="AT798" i="20"/>
  <c r="AT1349" i="20"/>
  <c r="AT1533" i="20"/>
  <c r="AW246" i="20"/>
  <c r="AW798" i="20"/>
  <c r="AW1349" i="20"/>
  <c r="AW1533" i="20"/>
  <c r="AG246" i="20"/>
  <c r="AG798" i="20"/>
  <c r="AG1349" i="20"/>
  <c r="AG1533" i="20"/>
  <c r="AN246" i="20"/>
  <c r="AN798" i="20"/>
  <c r="AN1349" i="20"/>
  <c r="AN1533" i="20"/>
  <c r="AU246" i="20"/>
  <c r="AU798" i="20"/>
  <c r="AU1349" i="20"/>
  <c r="AU1533" i="20"/>
  <c r="AE246" i="20"/>
  <c r="AE798" i="20"/>
  <c r="AE1349" i="20"/>
  <c r="AE1533" i="20"/>
  <c r="AL200" i="20"/>
  <c r="AL752" i="20"/>
  <c r="AL1303" i="20"/>
  <c r="AL1487" i="20"/>
  <c r="AO200" i="20"/>
  <c r="AO752" i="20"/>
  <c r="AO1303" i="20"/>
  <c r="AO1487" i="20"/>
  <c r="AV200" i="20"/>
  <c r="AV752" i="20"/>
  <c r="AV1303" i="20"/>
  <c r="AV1487" i="20"/>
  <c r="AF200" i="20"/>
  <c r="AF752" i="20"/>
  <c r="AF1303" i="20"/>
  <c r="AF1487" i="20"/>
  <c r="AM200" i="20"/>
  <c r="AM752" i="20"/>
  <c r="AM1303" i="20"/>
  <c r="AM1487" i="20"/>
  <c r="AT223" i="20"/>
  <c r="AT775" i="20"/>
  <c r="AT1326" i="20"/>
  <c r="AT1510" i="20"/>
  <c r="AW223" i="20"/>
  <c r="AW775" i="20"/>
  <c r="AW1326" i="20"/>
  <c r="AW1510" i="20"/>
  <c r="AG223" i="20"/>
  <c r="AG775" i="20"/>
  <c r="AG1326" i="20"/>
  <c r="AG1510" i="20"/>
  <c r="AN223" i="20"/>
  <c r="AN775" i="20"/>
  <c r="AN1326" i="20"/>
  <c r="AN1510" i="20"/>
  <c r="AU223" i="20"/>
  <c r="AU775" i="20"/>
  <c r="AU1326" i="20"/>
  <c r="AU1510" i="20"/>
  <c r="AE223" i="20"/>
  <c r="AE775" i="20"/>
  <c r="AE1326" i="20"/>
  <c r="AE1510" i="20"/>
  <c r="AL361" i="20"/>
  <c r="AL913" i="20"/>
  <c r="AL1464" i="20"/>
  <c r="AL1648" i="20"/>
  <c r="AO361" i="20"/>
  <c r="AO913" i="20"/>
  <c r="AO1464" i="20"/>
  <c r="AO1648" i="20"/>
  <c r="AV361" i="20"/>
  <c r="AV913" i="20"/>
  <c r="AV1464" i="20"/>
  <c r="AV1648" i="20"/>
  <c r="AF361" i="20"/>
  <c r="AF913" i="20"/>
  <c r="AF1464" i="20"/>
  <c r="AF1648" i="20"/>
  <c r="AM361" i="20"/>
  <c r="AM913" i="20"/>
  <c r="AM1464" i="20"/>
  <c r="AM1648" i="20"/>
  <c r="AT269" i="20"/>
  <c r="AT821" i="20"/>
  <c r="AT1372" i="20"/>
  <c r="AT1556" i="20"/>
  <c r="AW269" i="20"/>
  <c r="AW821" i="20"/>
  <c r="AW1372" i="20"/>
  <c r="AW1556" i="20"/>
  <c r="AG269" i="20"/>
  <c r="AG821" i="20"/>
  <c r="AG1372" i="20"/>
  <c r="AG1556" i="20"/>
  <c r="AN269" i="20"/>
  <c r="AN821" i="20"/>
  <c r="AN1372" i="20"/>
  <c r="AN1556" i="20"/>
  <c r="AU269" i="20"/>
  <c r="AU821" i="20"/>
  <c r="AU1372" i="20"/>
  <c r="AU1556" i="20"/>
  <c r="AE269" i="20"/>
  <c r="AE821" i="20"/>
  <c r="AE1372" i="20"/>
  <c r="AE1556" i="20"/>
  <c r="CV338" i="20"/>
  <c r="CV890" i="20"/>
  <c r="CV1441" i="20"/>
  <c r="CV1625" i="20"/>
  <c r="CL246" i="20"/>
  <c r="CL798" i="20"/>
  <c r="CL1349" i="20"/>
  <c r="CL1533" i="20"/>
  <c r="CP292" i="20"/>
  <c r="CP844" i="20"/>
  <c r="CP1395" i="20"/>
  <c r="CP1579" i="20"/>
  <c r="BY269" i="20"/>
  <c r="BY821" i="20"/>
  <c r="BY1372" i="20"/>
  <c r="BY1556" i="20"/>
  <c r="CP246" i="20"/>
  <c r="CP798" i="20"/>
  <c r="CP1349" i="20"/>
  <c r="CP1533" i="20"/>
  <c r="CL292" i="20"/>
  <c r="CL1395" i="20"/>
  <c r="CL844" i="20"/>
  <c r="CL1579" i="20"/>
  <c r="CJ269" i="20"/>
  <c r="CJ821" i="20"/>
  <c r="CJ1372" i="20"/>
  <c r="CJ1556" i="20"/>
  <c r="CS361" i="20"/>
  <c r="CS913" i="20"/>
  <c r="CS1464" i="20"/>
  <c r="CS1648" i="20"/>
  <c r="CC361" i="20"/>
  <c r="CC913" i="20"/>
  <c r="CC1464" i="20"/>
  <c r="CC1648" i="20"/>
  <c r="CF223" i="20"/>
  <c r="CF775" i="20"/>
  <c r="CF1326" i="20"/>
  <c r="CF1510" i="20"/>
  <c r="CO269" i="20"/>
  <c r="CO821" i="20"/>
  <c r="CO1372" i="20"/>
  <c r="CO1556" i="20"/>
  <c r="CQ361" i="20"/>
  <c r="CQ913" i="20"/>
  <c r="CQ1464" i="20"/>
  <c r="CQ1648" i="20"/>
  <c r="CA361" i="20"/>
  <c r="CA913" i="20"/>
  <c r="CA1464" i="20"/>
  <c r="CA1648" i="20"/>
  <c r="CE223" i="20"/>
  <c r="CE775" i="20"/>
  <c r="CE1326" i="20"/>
  <c r="CE1510" i="20"/>
  <c r="CL200" i="20"/>
  <c r="CL752" i="20"/>
  <c r="CL1303" i="20"/>
  <c r="CL1487" i="20"/>
  <c r="CS246" i="20"/>
  <c r="CS798" i="20"/>
  <c r="CS1349" i="20"/>
  <c r="CS1533" i="20"/>
  <c r="CD223" i="20"/>
  <c r="CD775" i="20"/>
  <c r="CD1326" i="20"/>
  <c r="CD1510" i="20"/>
  <c r="CK200" i="20"/>
  <c r="CK752" i="20"/>
  <c r="CK1303" i="20"/>
  <c r="CK1487" i="20"/>
  <c r="CN246" i="20"/>
  <c r="CN798" i="20"/>
  <c r="CN1349" i="20"/>
  <c r="CN1533" i="20"/>
  <c r="CR338" i="20"/>
  <c r="CR890" i="20"/>
  <c r="CR1441" i="20"/>
  <c r="CR1625" i="20"/>
  <c r="CB338" i="20"/>
  <c r="CB890" i="20"/>
  <c r="CB1441" i="20"/>
  <c r="CB1625" i="20"/>
  <c r="CI269" i="20"/>
  <c r="CI821" i="20"/>
  <c r="CI1372" i="20"/>
  <c r="CI1556" i="20"/>
  <c r="CL361" i="20"/>
  <c r="CL913" i="20"/>
  <c r="CL1464" i="20"/>
  <c r="CL1648" i="20"/>
  <c r="CS223" i="20"/>
  <c r="CS775" i="20"/>
  <c r="CS1326" i="20"/>
  <c r="CS1510" i="20"/>
  <c r="CC223" i="20"/>
  <c r="CC775" i="20"/>
  <c r="CC1326" i="20"/>
  <c r="CC1510" i="20"/>
  <c r="CF200" i="20"/>
  <c r="CF752" i="20"/>
  <c r="CF1303" i="20"/>
  <c r="CF1487" i="20"/>
  <c r="CI246" i="20"/>
  <c r="CI798" i="20"/>
  <c r="CI1349" i="20"/>
  <c r="CI1533" i="20"/>
  <c r="CF292" i="20"/>
  <c r="CF844" i="20"/>
  <c r="CF1395" i="20"/>
  <c r="CF1579" i="20"/>
  <c r="CI338" i="20"/>
  <c r="CI890" i="20"/>
  <c r="CI1441" i="20"/>
  <c r="CI1625" i="20"/>
  <c r="CN315" i="20"/>
  <c r="CN867" i="20"/>
  <c r="CN1418" i="20"/>
  <c r="CN1602" i="20"/>
  <c r="BZ315" i="20"/>
  <c r="BZ867" i="20"/>
  <c r="BZ1418" i="20"/>
  <c r="BZ1602" i="20"/>
  <c r="CP338" i="20"/>
  <c r="CP890" i="20"/>
  <c r="CP1441" i="20"/>
  <c r="CP1625" i="20"/>
  <c r="BZ338" i="20"/>
  <c r="BZ890" i="20"/>
  <c r="BZ1441" i="20"/>
  <c r="BZ1625" i="20"/>
  <c r="CG315" i="20"/>
  <c r="CG867" i="20"/>
  <c r="CG1418" i="20"/>
  <c r="CG1602" i="20"/>
  <c r="CO246" i="20"/>
  <c r="CO798" i="20"/>
  <c r="CO1349" i="20"/>
  <c r="CO1533" i="20"/>
  <c r="CO292" i="20"/>
  <c r="CO844" i="20"/>
  <c r="CO1395" i="20"/>
  <c r="CO1579" i="20"/>
  <c r="CG338" i="20"/>
  <c r="CG890" i="20"/>
  <c r="CG1441" i="20"/>
  <c r="CG1625" i="20"/>
  <c r="CT223" i="20"/>
  <c r="CT775" i="20"/>
  <c r="CT1326" i="20"/>
  <c r="CT1510" i="20"/>
  <c r="Y200" i="20"/>
  <c r="Y752" i="20"/>
  <c r="Y1303" i="20"/>
  <c r="Y1487" i="20"/>
  <c r="X246" i="20"/>
  <c r="X798" i="20"/>
  <c r="X1349" i="20"/>
  <c r="X1533" i="20"/>
  <c r="AA223" i="20"/>
  <c r="AA775" i="20"/>
  <c r="AA1326" i="20"/>
  <c r="AA1510" i="20"/>
  <c r="CV200" i="20"/>
  <c r="CV752" i="20"/>
  <c r="CV1303" i="20"/>
  <c r="CV1487" i="20"/>
  <c r="CU315" i="20"/>
  <c r="CU867" i="20"/>
  <c r="CU1418" i="20"/>
  <c r="CU1602" i="20"/>
  <c r="Y246" i="20"/>
  <c r="Y798" i="20"/>
  <c r="Y1349" i="20"/>
  <c r="Y1533" i="20"/>
  <c r="CG269" i="20"/>
  <c r="CG821" i="20"/>
  <c r="CG1372" i="20"/>
  <c r="CG1556" i="20"/>
  <c r="CQ315" i="20"/>
  <c r="CQ867" i="20"/>
  <c r="CQ1418" i="20"/>
  <c r="CQ1602" i="20"/>
  <c r="CA315" i="20"/>
  <c r="CA867" i="20"/>
  <c r="CA1418" i="20"/>
  <c r="CA1602" i="20"/>
  <c r="CH315" i="20"/>
  <c r="CH867" i="20"/>
  <c r="CH1418" i="20"/>
  <c r="CH1602" i="20"/>
  <c r="CN361" i="20"/>
  <c r="CN913" i="20"/>
  <c r="CN1464" i="20"/>
  <c r="CN1648" i="20"/>
  <c r="CU292" i="20"/>
  <c r="CU844" i="20"/>
  <c r="CU1395" i="20"/>
  <c r="CU1579" i="20"/>
  <c r="CE292" i="20"/>
  <c r="CE844" i="20"/>
  <c r="CE1395" i="20"/>
  <c r="CE1579" i="20"/>
  <c r="AX315" i="20"/>
  <c r="AX867" i="20"/>
  <c r="AX1418" i="20"/>
  <c r="AX1602" i="20"/>
  <c r="AH315" i="20"/>
  <c r="AH867" i="20"/>
  <c r="AH1418" i="20"/>
  <c r="AH1602" i="20"/>
  <c r="AK315" i="20"/>
  <c r="AK867" i="20"/>
  <c r="AK1418" i="20"/>
  <c r="AK1602" i="20"/>
  <c r="AR315" i="20"/>
  <c r="AR867" i="20"/>
  <c r="AR1418" i="20"/>
  <c r="AR1602" i="20"/>
  <c r="AY315" i="20"/>
  <c r="AY867" i="20"/>
  <c r="AY1418" i="20"/>
  <c r="AY1602" i="20"/>
  <c r="AI315" i="20"/>
  <c r="AI867" i="20"/>
  <c r="AI1418" i="20"/>
  <c r="AI1602" i="20"/>
  <c r="AP338" i="20"/>
  <c r="AP890" i="20"/>
  <c r="AP1441" i="20"/>
  <c r="AP1625" i="20"/>
  <c r="AS338" i="20"/>
  <c r="AS890" i="20"/>
  <c r="AS1441" i="20"/>
  <c r="AS1625" i="20"/>
  <c r="AZ338" i="20"/>
  <c r="AZ890" i="20"/>
  <c r="AZ1441" i="20"/>
  <c r="AZ1625" i="20"/>
  <c r="AJ338" i="20"/>
  <c r="AJ890" i="20"/>
  <c r="AJ1441" i="20"/>
  <c r="AJ1625" i="20"/>
  <c r="AQ338" i="20"/>
  <c r="AQ890" i="20"/>
  <c r="AQ1441" i="20"/>
  <c r="AQ1625" i="20"/>
  <c r="AX292" i="20"/>
  <c r="AX844" i="20"/>
  <c r="AX1395" i="20"/>
  <c r="AX1579" i="20"/>
  <c r="AH292" i="20"/>
  <c r="AH844" i="20"/>
  <c r="AH1395" i="20"/>
  <c r="AH1579" i="20"/>
  <c r="AK292" i="20"/>
  <c r="AK1395" i="20"/>
  <c r="AK844" i="20"/>
  <c r="AK1579" i="20"/>
  <c r="AR292" i="20"/>
  <c r="AR844" i="20"/>
  <c r="AR1395" i="20"/>
  <c r="AR1579" i="20"/>
  <c r="AY292" i="20"/>
  <c r="AY844" i="20"/>
  <c r="AY1395" i="20"/>
  <c r="AY1579" i="20"/>
  <c r="AI292" i="20"/>
  <c r="AI844" i="20"/>
  <c r="AI1395" i="20"/>
  <c r="AI1579" i="20"/>
  <c r="AP246" i="20"/>
  <c r="AP798" i="20"/>
  <c r="AP1349" i="20"/>
  <c r="AP1533" i="20"/>
  <c r="AS246" i="20"/>
  <c r="AS798" i="20"/>
  <c r="AS1349" i="20"/>
  <c r="AS1533" i="20"/>
  <c r="AZ246" i="20"/>
  <c r="AZ798" i="20"/>
  <c r="AZ1349" i="20"/>
  <c r="AZ1533" i="20"/>
  <c r="AJ246" i="20"/>
  <c r="AJ798" i="20"/>
  <c r="AJ1349" i="20"/>
  <c r="AJ1533" i="20"/>
  <c r="AQ246" i="20"/>
  <c r="AQ798" i="20"/>
  <c r="AQ1349" i="20"/>
  <c r="AQ1533" i="20"/>
  <c r="AX200" i="20"/>
  <c r="AX752" i="20"/>
  <c r="AX1303" i="20"/>
  <c r="AX1487" i="20"/>
  <c r="AH200" i="20"/>
  <c r="AH752" i="20"/>
  <c r="AH1303" i="20"/>
  <c r="AH1487" i="20"/>
  <c r="AK200" i="20"/>
  <c r="AK752" i="20"/>
  <c r="AK1303" i="20"/>
  <c r="AK1487" i="20"/>
  <c r="AR200" i="20"/>
  <c r="AR752" i="20"/>
  <c r="AR1303" i="20"/>
  <c r="AR1487" i="20"/>
  <c r="AY200" i="20"/>
  <c r="AY752" i="20"/>
  <c r="AY1303" i="20"/>
  <c r="AY1487" i="20"/>
  <c r="AI200" i="20"/>
  <c r="AI1303" i="20"/>
  <c r="AI752" i="20"/>
  <c r="AI1487" i="20"/>
  <c r="AP223" i="20"/>
  <c r="AP775" i="20"/>
  <c r="AP1326" i="20"/>
  <c r="AP1510" i="20"/>
  <c r="AS223" i="20"/>
  <c r="AS775" i="20"/>
  <c r="AS1326" i="20"/>
  <c r="AS1510" i="20"/>
  <c r="AZ223" i="20"/>
  <c r="AZ775" i="20"/>
  <c r="AZ1326" i="20"/>
  <c r="AZ1510" i="20"/>
  <c r="AJ223" i="20"/>
  <c r="AJ775" i="20"/>
  <c r="AJ1326" i="20"/>
  <c r="AJ1510" i="20"/>
  <c r="AQ223" i="20"/>
  <c r="AQ775" i="20"/>
  <c r="AQ1326" i="20"/>
  <c r="AQ1510" i="20"/>
  <c r="AX361" i="20"/>
  <c r="AX913" i="20"/>
  <c r="AX1464" i="20"/>
  <c r="AX1648" i="20"/>
  <c r="AH361" i="20"/>
  <c r="AH913" i="20"/>
  <c r="AH1464" i="20"/>
  <c r="AH1648" i="20"/>
  <c r="AK361" i="20"/>
  <c r="AK913" i="20"/>
  <c r="AK1464" i="20"/>
  <c r="AK1648" i="20"/>
  <c r="AR361" i="20"/>
  <c r="AR913" i="20"/>
  <c r="AR1464" i="20"/>
  <c r="AR1648" i="20"/>
  <c r="AY361" i="20"/>
  <c r="AY913" i="20"/>
  <c r="AY1464" i="20"/>
  <c r="AY1648" i="20"/>
  <c r="AI361" i="20"/>
  <c r="AI913" i="20"/>
  <c r="AI1464" i="20"/>
  <c r="AI1648" i="20"/>
  <c r="AP269" i="20"/>
  <c r="AP821" i="20"/>
  <c r="AP1372" i="20"/>
  <c r="AP1556" i="20"/>
  <c r="AS269" i="20"/>
  <c r="AS821" i="20"/>
  <c r="AS1372" i="20"/>
  <c r="AS1556" i="20"/>
  <c r="AZ269" i="20"/>
  <c r="AZ821" i="20"/>
  <c r="AZ1372" i="20"/>
  <c r="AZ1556" i="20"/>
  <c r="AJ269" i="20"/>
  <c r="AJ821" i="20"/>
  <c r="AJ1372" i="20"/>
  <c r="AJ1556" i="20"/>
  <c r="AQ269" i="20"/>
  <c r="AQ821" i="20"/>
  <c r="AQ1372" i="20"/>
  <c r="AQ1556" i="20"/>
  <c r="CV361" i="20"/>
  <c r="CV913" i="20"/>
  <c r="CV1464" i="20"/>
  <c r="CV1648" i="20"/>
  <c r="BY246" i="20"/>
  <c r="BY798" i="20"/>
  <c r="BY1349" i="20"/>
  <c r="BY1533" i="20"/>
  <c r="CD246" i="20"/>
  <c r="CD798" i="20"/>
  <c r="CD1349" i="20"/>
  <c r="CD1533" i="20"/>
  <c r="CH292" i="20"/>
  <c r="CH844" i="20"/>
  <c r="CH1395" i="20"/>
  <c r="CH1579" i="20"/>
  <c r="CB223" i="20"/>
  <c r="CB775" i="20"/>
  <c r="CB1326" i="20"/>
  <c r="CB1510" i="20"/>
  <c r="CH246" i="20"/>
  <c r="CH798" i="20"/>
  <c r="CH1349" i="20"/>
  <c r="CH1533" i="20"/>
  <c r="CD292" i="20"/>
  <c r="CD844" i="20"/>
  <c r="CD1395" i="20"/>
  <c r="CD1579" i="20"/>
  <c r="BY223" i="20"/>
  <c r="BY775" i="20"/>
  <c r="BY1326" i="20"/>
  <c r="BY1510" i="20"/>
  <c r="CO361" i="20"/>
  <c r="CO1464" i="20"/>
  <c r="CO913" i="20"/>
  <c r="CO1648" i="20"/>
  <c r="CR223" i="20"/>
  <c r="CR775" i="20"/>
  <c r="CR1326" i="20"/>
  <c r="CR1510" i="20"/>
  <c r="CA200" i="20"/>
  <c r="CA752" i="20"/>
  <c r="CA1303" i="20"/>
  <c r="CA1487" i="20"/>
  <c r="CK269" i="20"/>
  <c r="CK821" i="20"/>
  <c r="CK1372" i="20"/>
  <c r="CK1556" i="20"/>
  <c r="CM361" i="20"/>
  <c r="CM913" i="20"/>
  <c r="CM1464" i="20"/>
  <c r="CM1648" i="20"/>
  <c r="CQ223" i="20"/>
  <c r="CQ775" i="20"/>
  <c r="CQ1326" i="20"/>
  <c r="CQ1510" i="20"/>
  <c r="CA223" i="20"/>
  <c r="CA775" i="20"/>
  <c r="CA1326" i="20"/>
  <c r="CA1510" i="20"/>
  <c r="CH200" i="20"/>
  <c r="CH752" i="20"/>
  <c r="CH1303" i="20"/>
  <c r="CH1487" i="20"/>
  <c r="CP223" i="20"/>
  <c r="CP775" i="20"/>
  <c r="CP1326" i="20"/>
  <c r="CP1510" i="20"/>
  <c r="BZ223" i="20"/>
  <c r="BZ775" i="20"/>
  <c r="BZ1326" i="20"/>
  <c r="BZ1510" i="20"/>
  <c r="CG200" i="20"/>
  <c r="CG752" i="20"/>
  <c r="CG1303" i="20"/>
  <c r="CG1487" i="20"/>
  <c r="CJ246" i="20"/>
  <c r="CJ798" i="20"/>
  <c r="CJ1349" i="20"/>
  <c r="CJ1533" i="20"/>
  <c r="CN338" i="20"/>
  <c r="CN890" i="20"/>
  <c r="CN1441" i="20"/>
  <c r="CN1625" i="20"/>
  <c r="CE269" i="20"/>
  <c r="CE821" i="20"/>
  <c r="CE1372" i="20"/>
  <c r="CE1556" i="20"/>
  <c r="CH361" i="20"/>
  <c r="CH913" i="20"/>
  <c r="CH1464" i="20"/>
  <c r="CH1648" i="20"/>
  <c r="CO223" i="20"/>
  <c r="CO775" i="20"/>
  <c r="CO1326" i="20"/>
  <c r="CO1510" i="20"/>
  <c r="CR200" i="20"/>
  <c r="CR752" i="20"/>
  <c r="CR1303" i="20"/>
  <c r="CR1487" i="20"/>
  <c r="CB200" i="20"/>
  <c r="CB752" i="20"/>
  <c r="CB1303" i="20"/>
  <c r="CB1487" i="20"/>
  <c r="CE246" i="20"/>
  <c r="CE798" i="20"/>
  <c r="CE1349" i="20"/>
  <c r="CE1533" i="20"/>
  <c r="CR292" i="20"/>
  <c r="CR844" i="20"/>
  <c r="CR1395" i="20"/>
  <c r="CR1579" i="20"/>
  <c r="CB292" i="20"/>
  <c r="CB844" i="20"/>
  <c r="CB1395" i="20"/>
  <c r="CB1579" i="20"/>
  <c r="CE338" i="20"/>
  <c r="CE890" i="20"/>
  <c r="CE1441" i="20"/>
  <c r="CE1625" i="20"/>
  <c r="CJ315" i="20"/>
  <c r="CJ867" i="20"/>
  <c r="CJ1418" i="20"/>
  <c r="CJ1602" i="20"/>
  <c r="CL338" i="20"/>
  <c r="CL890" i="20"/>
  <c r="CL1441" i="20"/>
  <c r="CL1625" i="20"/>
  <c r="CS315" i="20"/>
  <c r="CS867" i="20"/>
  <c r="CS1418" i="20"/>
  <c r="CS1602" i="20"/>
  <c r="CC315" i="20"/>
  <c r="CC867" i="20"/>
  <c r="CC1418" i="20"/>
  <c r="CC1602" i="20"/>
  <c r="CK246" i="20"/>
  <c r="CK798" i="20"/>
  <c r="CK1349" i="20"/>
  <c r="CK1533" i="20"/>
  <c r="CS338" i="20"/>
  <c r="CS890" i="20"/>
  <c r="CS1441" i="20"/>
  <c r="CS1625" i="20"/>
  <c r="CC338" i="20"/>
  <c r="CC890" i="20"/>
  <c r="CC1441" i="20"/>
  <c r="CC1625" i="20"/>
  <c r="CU223" i="20"/>
  <c r="CU775" i="20"/>
  <c r="CU1326" i="20"/>
  <c r="CU1510" i="20"/>
  <c r="Z223" i="20"/>
  <c r="Z775" i="20"/>
  <c r="Z1326" i="20"/>
  <c r="Z1510" i="20"/>
  <c r="CU246" i="20"/>
  <c r="CU798" i="20"/>
  <c r="CU1349" i="20"/>
  <c r="CU1533" i="20"/>
  <c r="W246" i="20"/>
  <c r="W798" i="20"/>
  <c r="W1349" i="20"/>
  <c r="W1533" i="20"/>
  <c r="AA338" i="20"/>
  <c r="AA890" i="20"/>
  <c r="AA1441" i="20"/>
  <c r="AA1625" i="20"/>
  <c r="CC269" i="20"/>
  <c r="CC821" i="20"/>
  <c r="CC1372" i="20"/>
  <c r="CC1556" i="20"/>
  <c r="CK292" i="20"/>
  <c r="CK844" i="20"/>
  <c r="CK1395" i="20"/>
  <c r="CK1579" i="20"/>
  <c r="CM315" i="20"/>
  <c r="CM867" i="20"/>
  <c r="CM1418" i="20"/>
  <c r="CM1602" i="20"/>
  <c r="CT315" i="20"/>
  <c r="CT867" i="20"/>
  <c r="CT1418" i="20"/>
  <c r="CT1602" i="20"/>
  <c r="CD315" i="20"/>
  <c r="CD867" i="20"/>
  <c r="CD1418" i="20"/>
  <c r="CD1602" i="20"/>
  <c r="CJ361" i="20"/>
  <c r="CJ913" i="20"/>
  <c r="CJ1464" i="20"/>
  <c r="CJ1648" i="20"/>
  <c r="CQ292" i="20"/>
  <c r="CQ1395" i="20"/>
  <c r="CQ844" i="20"/>
  <c r="CQ1579" i="20"/>
  <c r="CA292" i="20"/>
  <c r="CA844" i="20"/>
  <c r="CA1395" i="20"/>
  <c r="CA1579" i="20"/>
  <c r="AT315" i="20"/>
  <c r="AT867" i="20"/>
  <c r="AT1418" i="20"/>
  <c r="AT1602" i="20"/>
  <c r="AW315" i="20"/>
  <c r="AW867" i="20"/>
  <c r="AW1418" i="20"/>
  <c r="AW1602" i="20"/>
  <c r="AG315" i="20"/>
  <c r="AG867" i="20"/>
  <c r="AG1418" i="20"/>
  <c r="AG1602" i="20"/>
  <c r="AN315" i="20"/>
  <c r="AN867" i="20"/>
  <c r="AN1418" i="20"/>
  <c r="AN1602" i="20"/>
  <c r="AU315" i="20"/>
  <c r="AU867" i="20"/>
  <c r="AU1418" i="20"/>
  <c r="AU1602" i="20"/>
  <c r="AE315" i="20"/>
  <c r="AE867" i="20"/>
  <c r="AE1418" i="20"/>
  <c r="AE1602" i="20"/>
  <c r="AL338" i="20"/>
  <c r="AL890" i="20"/>
  <c r="AL1441" i="20"/>
  <c r="AL1625" i="20"/>
  <c r="AO338" i="20"/>
  <c r="AO890" i="20"/>
  <c r="AO1441" i="20"/>
  <c r="AO1625" i="20"/>
  <c r="AV338" i="20"/>
  <c r="AV890" i="20"/>
  <c r="AV1441" i="20"/>
  <c r="AV1625" i="20"/>
  <c r="AF338" i="20"/>
  <c r="AF890" i="20"/>
  <c r="AF1441" i="20"/>
  <c r="AF1625" i="20"/>
  <c r="AM338" i="20"/>
  <c r="AM890" i="20"/>
  <c r="AM1441" i="20"/>
  <c r="AM1625" i="20"/>
  <c r="AT292" i="20"/>
  <c r="AT844" i="20"/>
  <c r="AT1395" i="20"/>
  <c r="AT1579" i="20"/>
  <c r="AW292" i="20"/>
  <c r="AW844" i="20"/>
  <c r="AW1395" i="20"/>
  <c r="AW1579" i="20"/>
  <c r="AG292" i="20"/>
  <c r="AG844" i="20"/>
  <c r="AG1395" i="20"/>
  <c r="AG1579" i="20"/>
  <c r="AN292" i="20"/>
  <c r="AN844" i="20"/>
  <c r="AN1395" i="20"/>
  <c r="AN1579" i="20"/>
  <c r="AU292" i="20"/>
  <c r="AU1395" i="20"/>
  <c r="AU844" i="20"/>
  <c r="AU1579" i="20"/>
  <c r="AE292" i="20"/>
  <c r="AE844" i="20"/>
  <c r="AE1395" i="20"/>
  <c r="AE1579" i="20"/>
  <c r="AL246" i="20"/>
  <c r="AL1349" i="20"/>
  <c r="AL798" i="20"/>
  <c r="AL1533" i="20"/>
  <c r="AO246" i="20"/>
  <c r="AO798" i="20"/>
  <c r="AO1349" i="20"/>
  <c r="AO1533" i="20"/>
  <c r="AV246" i="20"/>
  <c r="AV798" i="20"/>
  <c r="AV1349" i="20"/>
  <c r="AV1533" i="20"/>
  <c r="AF246" i="20"/>
  <c r="AF1349" i="20"/>
  <c r="AF798" i="20"/>
  <c r="AF1533" i="20"/>
  <c r="AM246" i="20"/>
  <c r="AM798" i="20"/>
  <c r="AM1349" i="20"/>
  <c r="AM1533" i="20"/>
  <c r="AT200" i="20"/>
  <c r="AT752" i="20"/>
  <c r="AT1303" i="20"/>
  <c r="AT1487" i="20"/>
  <c r="AW200" i="20"/>
  <c r="AW752" i="20"/>
  <c r="AW1303" i="20"/>
  <c r="AW1487" i="20"/>
  <c r="AG200" i="20"/>
  <c r="AG752" i="20"/>
  <c r="AG1303" i="20"/>
  <c r="AG1487" i="20"/>
  <c r="AN200" i="20"/>
  <c r="AN752" i="20"/>
  <c r="AN1303" i="20"/>
  <c r="AN1487" i="20"/>
  <c r="AU200" i="20"/>
  <c r="AU752" i="20"/>
  <c r="AU1303" i="20"/>
  <c r="AU1487" i="20"/>
  <c r="AE200" i="20"/>
  <c r="AE752" i="20"/>
  <c r="AE1303" i="20"/>
  <c r="AE1487" i="20"/>
  <c r="AL223" i="20"/>
  <c r="AL775" i="20"/>
  <c r="AL1326" i="20"/>
  <c r="AL1510" i="20"/>
  <c r="AO223" i="20"/>
  <c r="AO775" i="20"/>
  <c r="AO1326" i="20"/>
  <c r="AO1510" i="20"/>
  <c r="AV223" i="20"/>
  <c r="AV775" i="20"/>
  <c r="AV1326" i="20"/>
  <c r="AV1510" i="20"/>
  <c r="AF223" i="20"/>
  <c r="AF775" i="20"/>
  <c r="AF1326" i="20"/>
  <c r="AF1510" i="20"/>
  <c r="AM223" i="20"/>
  <c r="AM775" i="20"/>
  <c r="AM1326" i="20"/>
  <c r="AM1510" i="20"/>
  <c r="AT361" i="20"/>
  <c r="AT913" i="20"/>
  <c r="AT1464" i="20"/>
  <c r="AT1648" i="20"/>
  <c r="AW361" i="20"/>
  <c r="AW913" i="20"/>
  <c r="AW1464" i="20"/>
  <c r="AW1648" i="20"/>
  <c r="AG361" i="20"/>
  <c r="AG913" i="20"/>
  <c r="AG1464" i="20"/>
  <c r="AG1648" i="20"/>
  <c r="AN361" i="20"/>
  <c r="AN913" i="20"/>
  <c r="AN1464" i="20"/>
  <c r="AN1648" i="20"/>
  <c r="AU361" i="20"/>
  <c r="AU913" i="20"/>
  <c r="AU1464" i="20"/>
  <c r="AU1648" i="20"/>
  <c r="AE361" i="20"/>
  <c r="AE913" i="20"/>
  <c r="AE1464" i="20"/>
  <c r="AE1648" i="20"/>
  <c r="AL269" i="20"/>
  <c r="AL821" i="20"/>
  <c r="AL1372" i="20"/>
  <c r="AL1556" i="20"/>
  <c r="AO269" i="20"/>
  <c r="AO821" i="20"/>
  <c r="AO1372" i="20"/>
  <c r="AO1556" i="20"/>
  <c r="AV269" i="20"/>
  <c r="AV821" i="20"/>
  <c r="AV1372" i="20"/>
  <c r="AV1556" i="20"/>
  <c r="AF269" i="20"/>
  <c r="AF821" i="20"/>
  <c r="AF1372" i="20"/>
  <c r="AF1556" i="20"/>
  <c r="AM269" i="20"/>
  <c r="AM821" i="20"/>
  <c r="AM1372" i="20"/>
  <c r="AM1556" i="20"/>
  <c r="CV315" i="20"/>
  <c r="CV867" i="20"/>
  <c r="CV1418" i="20"/>
  <c r="CV1602" i="20"/>
  <c r="CM200" i="20"/>
  <c r="CM752" i="20"/>
  <c r="CM1303" i="20"/>
  <c r="CM1487" i="20"/>
  <c r="BZ292" i="20"/>
  <c r="BZ844" i="20"/>
  <c r="BZ1395" i="20"/>
  <c r="BZ1579" i="20"/>
  <c r="CQ200" i="20"/>
  <c r="CQ752" i="20"/>
  <c r="CQ1303" i="20"/>
  <c r="CQ1487" i="20"/>
  <c r="BZ246" i="20"/>
  <c r="BZ798" i="20"/>
  <c r="BZ1349" i="20"/>
  <c r="BZ1533" i="20"/>
  <c r="BY292" i="20"/>
  <c r="BY844" i="20"/>
  <c r="BY1395" i="20"/>
  <c r="BY1579" i="20"/>
  <c r="CR269" i="20"/>
  <c r="CR821" i="20"/>
  <c r="CR1372" i="20"/>
  <c r="CR1556" i="20"/>
  <c r="CD269" i="20"/>
  <c r="CD821" i="20"/>
  <c r="CD1372" i="20"/>
  <c r="CD1556" i="20"/>
  <c r="CK361" i="20"/>
  <c r="CK913" i="20"/>
  <c r="CK1464" i="20"/>
  <c r="CK1648" i="20"/>
  <c r="CN223" i="20"/>
  <c r="CN775" i="20"/>
  <c r="CN1326" i="20"/>
  <c r="CN1510" i="20"/>
  <c r="CT246" i="20"/>
  <c r="CT1349" i="20"/>
  <c r="CT798" i="20"/>
  <c r="CT1533" i="20"/>
  <c r="CF269" i="20"/>
  <c r="CF1372" i="20"/>
  <c r="CF821" i="20"/>
  <c r="CF1556" i="20"/>
  <c r="CI361" i="20"/>
  <c r="CI913" i="20"/>
  <c r="CI1464" i="20"/>
  <c r="CI1648" i="20"/>
  <c r="CM223" i="20"/>
  <c r="CM775" i="20"/>
  <c r="CM1326" i="20"/>
  <c r="CM1510" i="20"/>
  <c r="CD200" i="20"/>
  <c r="CD752" i="20"/>
  <c r="CD1303" i="20"/>
  <c r="CD1487" i="20"/>
  <c r="CL223" i="20"/>
  <c r="CL775" i="20"/>
  <c r="CL1326" i="20"/>
  <c r="CL1510" i="20"/>
  <c r="CS200" i="20"/>
  <c r="CS752" i="20"/>
  <c r="CS1303" i="20"/>
  <c r="CS1487" i="20"/>
  <c r="CC200" i="20"/>
  <c r="CC752" i="20"/>
  <c r="CC1303" i="20"/>
  <c r="CC1487" i="20"/>
  <c r="CF246" i="20"/>
  <c r="CF798" i="20"/>
  <c r="CF1349" i="20"/>
  <c r="CF1533" i="20"/>
  <c r="CJ338" i="20"/>
  <c r="CJ890" i="20"/>
  <c r="CJ1441" i="20"/>
  <c r="CJ1625" i="20"/>
  <c r="CQ269" i="20"/>
  <c r="CQ821" i="20"/>
  <c r="CQ1372" i="20"/>
  <c r="CQ1556" i="20"/>
  <c r="CA269" i="20"/>
  <c r="CA821" i="20"/>
  <c r="CA1372" i="20"/>
  <c r="CA1556" i="20"/>
  <c r="CD361" i="20"/>
  <c r="CD913" i="20"/>
  <c r="CD1464" i="20"/>
  <c r="CD1648" i="20"/>
  <c r="CK223" i="20"/>
  <c r="CK775" i="20"/>
  <c r="CK1326" i="20"/>
  <c r="CK1510" i="20"/>
  <c r="CN200" i="20"/>
  <c r="CN752" i="20"/>
  <c r="CN1303" i="20"/>
  <c r="CN1487" i="20"/>
  <c r="CQ246" i="20"/>
  <c r="CQ798" i="20"/>
  <c r="CQ1349" i="20"/>
  <c r="CQ1533" i="20"/>
  <c r="CA246" i="20"/>
  <c r="CA798" i="20"/>
  <c r="CA1349" i="20"/>
  <c r="CA1533" i="20"/>
  <c r="CN292" i="20"/>
  <c r="CN844" i="20"/>
  <c r="CN1395" i="20"/>
  <c r="CN1579" i="20"/>
  <c r="CQ338" i="20"/>
  <c r="CQ890" i="20"/>
  <c r="CQ1441" i="20"/>
  <c r="CQ1625" i="20"/>
  <c r="CA338" i="20"/>
  <c r="CA890" i="20"/>
  <c r="CA1441" i="20"/>
  <c r="CA1625" i="20"/>
  <c r="CF315" i="20"/>
  <c r="CF867" i="20"/>
  <c r="CF1418" i="20"/>
  <c r="CF1602" i="20"/>
  <c r="CT292" i="20"/>
  <c r="CT844" i="20"/>
  <c r="CT1395" i="20"/>
  <c r="CT1579" i="20"/>
  <c r="CH338" i="20"/>
  <c r="CH890" i="20"/>
  <c r="CH1441" i="20"/>
  <c r="CH1625" i="20"/>
  <c r="CO315" i="20"/>
  <c r="CO867" i="20"/>
  <c r="CO1418" i="20"/>
  <c r="CO1602" i="20"/>
  <c r="CG246" i="20"/>
  <c r="CG798" i="20"/>
  <c r="CG1349" i="20"/>
  <c r="CG1533" i="20"/>
  <c r="CO338" i="20"/>
  <c r="CO890" i="20"/>
  <c r="CO1441" i="20"/>
  <c r="CO1625" i="20"/>
  <c r="W269" i="20"/>
  <c r="W821" i="20"/>
  <c r="W1372" i="20"/>
  <c r="W1556" i="20"/>
  <c r="W200" i="20"/>
  <c r="W752" i="20"/>
  <c r="W1303" i="20"/>
  <c r="W1487" i="20"/>
  <c r="AA200" i="20"/>
  <c r="AA752" i="20"/>
  <c r="AA1303" i="20"/>
  <c r="AA1487" i="20"/>
  <c r="CV246" i="20"/>
  <c r="CV798" i="20"/>
  <c r="CV1349" i="20"/>
  <c r="CV1533" i="20"/>
  <c r="W223" i="20"/>
  <c r="W775" i="20"/>
  <c r="W1326" i="20"/>
  <c r="W1510" i="20"/>
  <c r="Y223" i="20"/>
  <c r="Y775" i="20"/>
  <c r="Y1326" i="20"/>
  <c r="Y1510" i="20"/>
  <c r="Z269" i="20"/>
  <c r="Z821" i="20"/>
  <c r="Z1372" i="20"/>
  <c r="Z1556" i="20"/>
  <c r="X338" i="20"/>
  <c r="X890" i="20"/>
  <c r="X1441" i="20"/>
  <c r="X1625" i="20"/>
  <c r="CG292" i="20"/>
  <c r="CG844" i="20"/>
  <c r="CG1395" i="20"/>
  <c r="CG1579" i="20"/>
  <c r="CI315" i="20"/>
  <c r="CI867" i="20"/>
  <c r="CI1418" i="20"/>
  <c r="CI1602" i="20"/>
  <c r="CP315" i="20"/>
  <c r="CP867" i="20"/>
  <c r="CP1418" i="20"/>
  <c r="CP1602" i="20"/>
  <c r="CF361" i="20"/>
  <c r="CF913" i="20"/>
  <c r="CF1464" i="20"/>
  <c r="CF1648" i="20"/>
  <c r="CM292" i="20"/>
  <c r="CM1395" i="20"/>
  <c r="CM844" i="20"/>
  <c r="CM1579" i="20"/>
  <c r="AP315" i="20"/>
  <c r="AP867" i="20"/>
  <c r="AP1418" i="20"/>
  <c r="AP1602" i="20"/>
  <c r="AS315" i="20"/>
  <c r="AS867" i="20"/>
  <c r="AS1418" i="20"/>
  <c r="AS1602" i="20"/>
  <c r="AZ315" i="20"/>
  <c r="AZ867" i="20"/>
  <c r="AZ1418" i="20"/>
  <c r="AZ1602" i="20"/>
  <c r="AJ315" i="20"/>
  <c r="AJ867" i="20"/>
  <c r="AJ1418" i="20"/>
  <c r="AJ1602" i="20"/>
  <c r="AQ315" i="20"/>
  <c r="AQ867" i="20"/>
  <c r="AQ1418" i="20"/>
  <c r="AQ1602" i="20"/>
  <c r="AX338" i="20"/>
  <c r="AX890" i="20"/>
  <c r="AX1441" i="20"/>
  <c r="AX1625" i="20"/>
  <c r="AH338" i="20"/>
  <c r="AH890" i="20"/>
  <c r="AH1441" i="20"/>
  <c r="AH1625" i="20"/>
  <c r="AK338" i="20"/>
  <c r="AK890" i="20"/>
  <c r="AK1441" i="20"/>
  <c r="AK1625" i="20"/>
  <c r="AR338" i="20"/>
  <c r="AR890" i="20"/>
  <c r="AR1441" i="20"/>
  <c r="AR1625" i="20"/>
  <c r="AY338" i="20"/>
  <c r="AY890" i="20"/>
  <c r="AY1441" i="20"/>
  <c r="AY1625" i="20"/>
  <c r="AI338" i="20"/>
  <c r="AI890" i="20"/>
  <c r="AI1441" i="20"/>
  <c r="AI1625" i="20"/>
  <c r="AP292" i="20"/>
  <c r="AP844" i="20"/>
  <c r="AP1395" i="20"/>
  <c r="AP1579" i="20"/>
  <c r="AS292" i="20"/>
  <c r="AS1395" i="20"/>
  <c r="AS844" i="20"/>
  <c r="AS1579" i="20"/>
  <c r="AZ292" i="20"/>
  <c r="AZ844" i="20"/>
  <c r="AZ1395" i="20"/>
  <c r="AZ1579" i="20"/>
  <c r="AJ292" i="20"/>
  <c r="AJ844" i="20"/>
  <c r="AJ1395" i="20"/>
  <c r="AJ1579" i="20"/>
  <c r="AQ292" i="20"/>
  <c r="AQ844" i="20"/>
  <c r="AQ1395" i="20"/>
  <c r="AQ1579" i="20"/>
  <c r="AX246" i="20"/>
  <c r="AX798" i="20"/>
  <c r="AX1349" i="20"/>
  <c r="AX1533" i="20"/>
  <c r="AH246" i="20"/>
  <c r="AH798" i="20"/>
  <c r="AH1349" i="20"/>
  <c r="AH1533" i="20"/>
  <c r="AK246" i="20"/>
  <c r="AK798" i="20"/>
  <c r="AK1349" i="20"/>
  <c r="AK1533" i="20"/>
  <c r="AR246" i="20"/>
  <c r="AR798" i="20"/>
  <c r="AR1349" i="20"/>
  <c r="AR1533" i="20"/>
  <c r="AY246" i="20"/>
  <c r="AY798" i="20"/>
  <c r="AY1349" i="20"/>
  <c r="AY1533" i="20"/>
  <c r="AI246" i="20"/>
  <c r="AI798" i="20"/>
  <c r="AI1349" i="20"/>
  <c r="AI1533" i="20"/>
  <c r="AP200" i="20"/>
  <c r="AP752" i="20"/>
  <c r="AP1303" i="20"/>
  <c r="AP1487" i="20"/>
  <c r="AS200" i="20"/>
  <c r="AS752" i="20"/>
  <c r="AS1303" i="20"/>
  <c r="AS1487" i="20"/>
  <c r="AZ200" i="20"/>
  <c r="AZ752" i="20"/>
  <c r="AZ1303" i="20"/>
  <c r="AZ1487" i="20"/>
  <c r="AJ200" i="20"/>
  <c r="AJ752" i="20"/>
  <c r="AJ1303" i="20"/>
  <c r="AJ1487" i="20"/>
  <c r="AQ200" i="20"/>
  <c r="AQ752" i="20"/>
  <c r="AQ1303" i="20"/>
  <c r="AQ1487" i="20"/>
  <c r="AX223" i="20"/>
  <c r="AX775" i="20"/>
  <c r="AX1326" i="20"/>
  <c r="AX1510" i="20"/>
  <c r="AH223" i="20"/>
  <c r="AH775" i="20"/>
  <c r="AH1326" i="20"/>
  <c r="AH1510" i="20"/>
  <c r="AK223" i="20"/>
  <c r="AK775" i="20"/>
  <c r="AK1326" i="20"/>
  <c r="AK1510" i="20"/>
  <c r="AR223" i="20"/>
  <c r="AR775" i="20"/>
  <c r="AR1326" i="20"/>
  <c r="AR1510" i="20"/>
  <c r="AY223" i="20"/>
  <c r="AY775" i="20"/>
  <c r="AY1326" i="20"/>
  <c r="AY1510" i="20"/>
  <c r="AI223" i="20"/>
  <c r="AI775" i="20"/>
  <c r="AI1326" i="20"/>
  <c r="AI1510" i="20"/>
  <c r="AP361" i="20"/>
  <c r="AP913" i="20"/>
  <c r="AP1464" i="20"/>
  <c r="AP1648" i="20"/>
  <c r="AS361" i="20"/>
  <c r="AS913" i="20"/>
  <c r="AS1464" i="20"/>
  <c r="AS1648" i="20"/>
  <c r="AZ361" i="20"/>
  <c r="AZ913" i="20"/>
  <c r="AZ1464" i="20"/>
  <c r="AZ1648" i="20"/>
  <c r="AJ361" i="20"/>
  <c r="AJ913" i="20"/>
  <c r="AJ1464" i="20"/>
  <c r="AJ1648" i="20"/>
  <c r="AQ361" i="20"/>
  <c r="AQ1464" i="20"/>
  <c r="AQ913" i="20"/>
  <c r="AQ1648" i="20"/>
  <c r="AX269" i="20"/>
  <c r="AX821" i="20"/>
  <c r="AX1372" i="20"/>
  <c r="AX1556" i="20"/>
  <c r="AH269" i="20"/>
  <c r="AH821" i="20"/>
  <c r="AH1372" i="20"/>
  <c r="AH1556" i="20"/>
  <c r="AK269" i="20"/>
  <c r="AK821" i="20"/>
  <c r="AK1372" i="20"/>
  <c r="AK1556" i="20"/>
  <c r="AR269" i="20"/>
  <c r="AR821" i="20"/>
  <c r="AR1372" i="20"/>
  <c r="AR1556" i="20"/>
  <c r="AY269" i="20"/>
  <c r="AY821" i="20"/>
  <c r="AY1372" i="20"/>
  <c r="AY1556" i="20"/>
  <c r="AI269" i="20"/>
  <c r="AI821" i="20"/>
  <c r="AI1372" i="20"/>
  <c r="AI1556" i="20"/>
  <c r="CV269" i="20"/>
  <c r="CV821" i="20"/>
  <c r="CV1372" i="20"/>
  <c r="CV1556" i="20"/>
  <c r="P453" i="20"/>
  <c r="P1005" i="20"/>
  <c r="P1373" i="20"/>
  <c r="P1740" i="20"/>
  <c r="Z338" i="20"/>
  <c r="Z890" i="20"/>
  <c r="Z1441" i="20"/>
  <c r="Z1625" i="20"/>
  <c r="X200" i="20"/>
  <c r="X752" i="20"/>
  <c r="X1303" i="20"/>
  <c r="X1487" i="20"/>
  <c r="Y338" i="20"/>
  <c r="Y890" i="20"/>
  <c r="Y1441" i="20"/>
  <c r="Y1625" i="20"/>
  <c r="CT200" i="20"/>
  <c r="CT752" i="20"/>
  <c r="CT1303" i="20"/>
  <c r="CT1487" i="20"/>
  <c r="CT269" i="20"/>
  <c r="CT821" i="20"/>
  <c r="CT1372" i="20"/>
  <c r="CT1556" i="20"/>
  <c r="F166" i="21"/>
  <c r="F178" i="21"/>
  <c r="F148" i="21"/>
  <c r="F202" i="21"/>
  <c r="F180" i="21"/>
  <c r="F234" i="21"/>
  <c r="G118" i="21"/>
  <c r="G138" i="21"/>
  <c r="H102" i="21"/>
  <c r="I102" i="21"/>
  <c r="I138" i="21"/>
  <c r="G144" i="21"/>
  <c r="I142" i="21"/>
  <c r="H124" i="21"/>
  <c r="H136" i="21"/>
  <c r="G106" i="21"/>
  <c r="F70" i="21"/>
  <c r="F66" i="21"/>
  <c r="G114" i="21"/>
  <c r="F78" i="21"/>
  <c r="G130" i="21"/>
  <c r="F94" i="21"/>
  <c r="G124" i="21"/>
  <c r="F142" i="21"/>
  <c r="F96" i="21"/>
  <c r="F114" i="21"/>
  <c r="F90" i="21"/>
  <c r="F10" i="21"/>
  <c r="H48" i="21"/>
  <c r="G48" i="21"/>
  <c r="H42" i="21"/>
  <c r="F40" i="21"/>
  <c r="F42" i="21"/>
  <c r="I34" i="21"/>
  <c r="G36" i="21"/>
  <c r="F28" i="21"/>
  <c r="G30" i="21"/>
  <c r="I24" i="21"/>
  <c r="H24" i="21"/>
  <c r="I18" i="21"/>
  <c r="G18" i="21"/>
  <c r="F16" i="21"/>
  <c r="H12" i="21"/>
  <c r="H6" i="21"/>
  <c r="G4" i="21"/>
  <c r="I82" i="21"/>
  <c r="H70" i="21"/>
  <c r="I58" i="21"/>
  <c r="G82" i="21"/>
  <c r="G94" i="21"/>
  <c r="G70" i="21"/>
  <c r="I76" i="21"/>
  <c r="I184" i="21"/>
  <c r="H154" i="21"/>
  <c r="H190" i="21"/>
  <c r="I220" i="21"/>
  <c r="H232" i="21"/>
  <c r="F154" i="21"/>
  <c r="F232" i="21"/>
  <c r="F208" i="21"/>
  <c r="F160" i="21"/>
  <c r="F172" i="21"/>
  <c r="F222" i="21"/>
  <c r="F196" i="21"/>
  <c r="F156" i="21"/>
  <c r="F204" i="21"/>
  <c r="G120" i="21"/>
  <c r="I130" i="21"/>
  <c r="H112" i="21"/>
  <c r="I124" i="21"/>
  <c r="F112" i="21"/>
  <c r="F76" i="21"/>
  <c r="I144" i="21"/>
  <c r="H126" i="21"/>
  <c r="H138" i="21"/>
  <c r="G108" i="21"/>
  <c r="F84" i="21"/>
  <c r="I106" i="21"/>
  <c r="F136" i="21"/>
  <c r="G132" i="21"/>
  <c r="F130" i="21"/>
  <c r="G126" i="21"/>
  <c r="F106" i="21"/>
  <c r="F132" i="21"/>
  <c r="F58" i="21"/>
  <c r="I46" i="21"/>
  <c r="F48" i="21"/>
  <c r="I40" i="21"/>
  <c r="I36" i="21"/>
  <c r="H34" i="21"/>
  <c r="H28" i="21"/>
  <c r="F30" i="21"/>
  <c r="G22" i="21"/>
  <c r="F22" i="21"/>
  <c r="H16" i="21"/>
  <c r="F18" i="21"/>
  <c r="I10" i="21"/>
  <c r="G10" i="21"/>
  <c r="G6" i="21"/>
  <c r="I84" i="21"/>
  <c r="H72" i="21"/>
  <c r="I60" i="21"/>
  <c r="G84" i="21"/>
  <c r="G96" i="21"/>
  <c r="H60" i="21"/>
  <c r="H96" i="21"/>
  <c r="G72" i="21"/>
  <c r="I78" i="21"/>
  <c r="H84" i="21"/>
  <c r="G54" i="21"/>
  <c r="G90" i="21"/>
  <c r="I186" i="21"/>
  <c r="I162" i="21"/>
  <c r="I168" i="21"/>
  <c r="G174" i="21"/>
  <c r="H174" i="21"/>
  <c r="H156" i="21"/>
  <c r="H168" i="21"/>
  <c r="I180" i="21"/>
  <c r="I150" i="21"/>
  <c r="H186" i="21"/>
  <c r="G180" i="21"/>
  <c r="H192" i="21"/>
  <c r="I234" i="21"/>
  <c r="I240" i="21"/>
  <c r="I216" i="21"/>
  <c r="I222" i="21"/>
  <c r="G204" i="21"/>
  <c r="H228" i="21"/>
  <c r="I228" i="21"/>
  <c r="H216" i="21"/>
  <c r="H198" i="21"/>
  <c r="H234" i="21"/>
  <c r="G222" i="21"/>
  <c r="G198" i="21"/>
  <c r="G46" i="21"/>
  <c r="F34" i="21"/>
  <c r="G34" i="21"/>
  <c r="I30" i="21"/>
  <c r="H22" i="21"/>
  <c r="I6" i="21"/>
  <c r="G66" i="21"/>
  <c r="G78" i="21"/>
  <c r="I96" i="21"/>
  <c r="I90" i="21"/>
  <c r="H66" i="21"/>
  <c r="I192" i="21"/>
  <c r="G168" i="21"/>
  <c r="G192" i="21"/>
  <c r="H162" i="21"/>
  <c r="I210" i="21"/>
  <c r="G216" i="21"/>
  <c r="G240" i="21"/>
  <c r="G210" i="21"/>
  <c r="H58" i="21"/>
  <c r="G52" i="21"/>
  <c r="I160" i="21"/>
  <c r="H172" i="21"/>
  <c r="I148" i="21"/>
  <c r="I214" i="21"/>
  <c r="H226" i="21"/>
  <c r="H196" i="21"/>
  <c r="F216" i="21"/>
  <c r="F190" i="21"/>
  <c r="F192" i="21"/>
  <c r="F162" i="21"/>
  <c r="F240" i="21"/>
  <c r="F174" i="21"/>
  <c r="F118" i="21"/>
  <c r="I132" i="21"/>
  <c r="H114" i="21"/>
  <c r="I126" i="21"/>
  <c r="F100" i="21"/>
  <c r="F108" i="21"/>
  <c r="H118" i="21"/>
  <c r="F124" i="21"/>
  <c r="F126" i="21"/>
  <c r="I108" i="21"/>
  <c r="I118" i="21"/>
  <c r="F144" i="21"/>
  <c r="F88" i="21"/>
  <c r="H106" i="21"/>
  <c r="G100" i="21"/>
  <c r="H130" i="21"/>
  <c r="H142" i="21"/>
  <c r="F64" i="21"/>
  <c r="F72" i="21"/>
  <c r="I48" i="21"/>
  <c r="F46" i="21"/>
  <c r="G40" i="21"/>
  <c r="I42" i="21"/>
  <c r="F36" i="21"/>
  <c r="H36" i="21"/>
  <c r="H30" i="21"/>
  <c r="I28" i="21"/>
  <c r="G24" i="21"/>
  <c r="F24" i="21"/>
  <c r="H18" i="21"/>
  <c r="I12" i="21"/>
  <c r="G12" i="21"/>
  <c r="I4" i="21"/>
  <c r="H88" i="21"/>
  <c r="G64" i="21"/>
  <c r="H76" i="21"/>
  <c r="G76" i="21"/>
  <c r="I70" i="21"/>
  <c r="H52" i="21"/>
  <c r="G58" i="21"/>
  <c r="I94" i="21"/>
  <c r="I64" i="21"/>
  <c r="I88" i="21"/>
  <c r="H64" i="21"/>
  <c r="I52" i="21"/>
  <c r="I190" i="21"/>
  <c r="G184" i="21"/>
  <c r="G166" i="21"/>
  <c r="I172" i="21"/>
  <c r="G148" i="21"/>
  <c r="G154" i="21"/>
  <c r="G190" i="21"/>
  <c r="H148" i="21"/>
  <c r="H160" i="21"/>
  <c r="H178" i="21"/>
  <c r="G160" i="21"/>
  <c r="H238" i="21"/>
  <c r="I208" i="21"/>
  <c r="G226" i="21"/>
  <c r="G214" i="21"/>
  <c r="H202" i="21"/>
  <c r="G238" i="21"/>
  <c r="I196" i="21"/>
  <c r="H220" i="21"/>
  <c r="G208" i="21"/>
  <c r="G232" i="21"/>
  <c r="F12" i="21"/>
  <c r="G28" i="21"/>
  <c r="I22" i="21"/>
  <c r="G16" i="21"/>
  <c r="H10" i="21"/>
  <c r="H4" i="21"/>
  <c r="H78" i="21"/>
  <c r="I72" i="21"/>
  <c r="G60" i="21"/>
  <c r="I66" i="21"/>
  <c r="I54" i="21"/>
  <c r="G186" i="21"/>
  <c r="I174" i="21"/>
  <c r="G156" i="21"/>
  <c r="H150" i="21"/>
  <c r="G162" i="21"/>
  <c r="H240" i="21"/>
  <c r="H204" i="21"/>
  <c r="I198" i="21"/>
  <c r="G234" i="21"/>
  <c r="H94" i="21"/>
  <c r="G88" i="21"/>
  <c r="I166" i="21"/>
  <c r="H166" i="21"/>
  <c r="H184" i="21"/>
  <c r="I232" i="21"/>
  <c r="G202" i="21"/>
  <c r="H214" i="21"/>
  <c r="G196" i="21"/>
  <c r="F150" i="21"/>
  <c r="F220" i="21"/>
  <c r="F168" i="21"/>
  <c r="F238" i="21"/>
  <c r="F228" i="21"/>
  <c r="F184" i="21"/>
  <c r="F214" i="21"/>
  <c r="F210" i="21"/>
  <c r="F198" i="21"/>
  <c r="F226" i="21"/>
  <c r="G136" i="21"/>
  <c r="H100" i="21"/>
  <c r="I100" i="21"/>
  <c r="I136" i="21"/>
  <c r="G142" i="21"/>
  <c r="F60" i="21"/>
  <c r="H120" i="21"/>
  <c r="F102" i="21"/>
  <c r="G112" i="21"/>
  <c r="F82" i="21"/>
  <c r="I120" i="21"/>
  <c r="F120" i="21"/>
  <c r="H108" i="21"/>
  <c r="G102" i="21"/>
  <c r="H132" i="21"/>
  <c r="H144" i="21"/>
  <c r="H46" i="21"/>
  <c r="H40" i="21"/>
  <c r="G42" i="21"/>
  <c r="I16" i="21"/>
  <c r="H90" i="21"/>
  <c r="H54" i="21"/>
  <c r="G150" i="21"/>
  <c r="H180" i="21"/>
  <c r="G228" i="21"/>
  <c r="H222" i="21"/>
  <c r="H82" i="21"/>
  <c r="G172" i="21"/>
  <c r="I178" i="21"/>
  <c r="G178" i="21"/>
  <c r="I238" i="21"/>
  <c r="I226" i="21"/>
  <c r="G220" i="21"/>
  <c r="Z1560" i="20" l="1"/>
  <c r="T1560" i="20"/>
  <c r="N1560" i="20" s="1"/>
  <c r="H1560" i="20" s="1"/>
  <c r="B1560" i="20" s="1"/>
  <c r="T1629" i="20"/>
  <c r="Z1583" i="20"/>
  <c r="T1744" i="20"/>
  <c r="T1813" i="20"/>
  <c r="Z1767" i="20"/>
  <c r="T1261" i="20"/>
  <c r="T1307" i="20"/>
  <c r="T1215" i="20"/>
  <c r="N1215" i="20" s="1"/>
  <c r="H1215" i="20" s="1"/>
  <c r="B1215" i="20" s="1"/>
  <c r="Z1215" i="20"/>
  <c r="Z778" i="20"/>
  <c r="Z870" i="20"/>
  <c r="T1468" i="20"/>
  <c r="T939" i="20"/>
  <c r="Z755" i="20"/>
  <c r="Z1238" i="20"/>
  <c r="Z847" i="20"/>
  <c r="Z916" i="20"/>
  <c r="Z617" i="20"/>
  <c r="Z548" i="20"/>
  <c r="T709" i="20"/>
  <c r="Z456" i="20"/>
  <c r="T640" i="20"/>
  <c r="T502" i="20"/>
  <c r="Z709" i="20"/>
  <c r="T686" i="20"/>
  <c r="T318" i="20"/>
  <c r="Z318" i="20"/>
  <c r="T456" i="20"/>
  <c r="N456" i="20" s="1"/>
  <c r="H456" i="20" s="1"/>
  <c r="B456" i="20" s="1"/>
  <c r="T295" i="20"/>
  <c r="Z226" i="20"/>
  <c r="Z341" i="20"/>
  <c r="Z65" i="20"/>
  <c r="N65" i="20" s="1"/>
  <c r="H65" i="20" s="1"/>
  <c r="B65" i="20" s="1"/>
  <c r="T111" i="20"/>
  <c r="T1606" i="20"/>
  <c r="Z1537" i="20"/>
  <c r="Z1514" i="20"/>
  <c r="Z1491" i="20"/>
  <c r="Z1675" i="20"/>
  <c r="T1790" i="20"/>
  <c r="T1698" i="20"/>
  <c r="T1721" i="20"/>
  <c r="T1169" i="20"/>
  <c r="Z1123" i="20"/>
  <c r="Z1169" i="20"/>
  <c r="T1284" i="20"/>
  <c r="T1238" i="20"/>
  <c r="N1238" i="20" s="1"/>
  <c r="H1238" i="20" s="1"/>
  <c r="B1238" i="20" s="1"/>
  <c r="T1353" i="20"/>
  <c r="Z1330" i="20"/>
  <c r="Z1445" i="20"/>
  <c r="T1422" i="20"/>
  <c r="Z1054" i="20"/>
  <c r="Z893" i="20"/>
  <c r="T801" i="20"/>
  <c r="T893" i="20"/>
  <c r="Z939" i="20"/>
  <c r="Z1077" i="20"/>
  <c r="Z502" i="20"/>
  <c r="Z1031" i="20"/>
  <c r="T594" i="20"/>
  <c r="Z801" i="20"/>
  <c r="Z387" i="20"/>
  <c r="Z249" i="20"/>
  <c r="T203" i="20"/>
  <c r="T525" i="20"/>
  <c r="Z272" i="20"/>
  <c r="T157" i="20"/>
  <c r="Z594" i="20"/>
  <c r="T341" i="20"/>
  <c r="N341" i="20" s="1"/>
  <c r="H341" i="20" s="1"/>
  <c r="B341" i="20" s="1"/>
  <c r="T364" i="20"/>
  <c r="Z1606" i="20"/>
  <c r="T1491" i="20"/>
  <c r="N1491" i="20" s="1"/>
  <c r="H1491" i="20" s="1"/>
  <c r="B1491" i="20" s="1"/>
  <c r="Z1790" i="20"/>
  <c r="T1537" i="20"/>
  <c r="N1537" i="20" s="1"/>
  <c r="H1537" i="20" s="1"/>
  <c r="B1537" i="20" s="1"/>
  <c r="T1652" i="20"/>
  <c r="Z1721" i="20"/>
  <c r="T1767" i="20"/>
  <c r="N1767" i="20" s="1"/>
  <c r="H1767" i="20" s="1"/>
  <c r="B1767" i="20" s="1"/>
  <c r="T1836" i="20"/>
  <c r="Z1146" i="20"/>
  <c r="Z1192" i="20"/>
  <c r="T1330" i="20"/>
  <c r="N1330" i="20" s="1"/>
  <c r="H1330" i="20" s="1"/>
  <c r="B1330" i="20" s="1"/>
  <c r="T1376" i="20"/>
  <c r="N1376" i="20" s="1"/>
  <c r="H1376" i="20" s="1"/>
  <c r="B1376" i="20" s="1"/>
  <c r="T755" i="20"/>
  <c r="N755" i="20" s="1"/>
  <c r="H755" i="20" s="1"/>
  <c r="B755" i="20" s="1"/>
  <c r="Z1376" i="20"/>
  <c r="T1399" i="20"/>
  <c r="Z824" i="20"/>
  <c r="T1445" i="20"/>
  <c r="N1445" i="20" s="1"/>
  <c r="H1445" i="20" s="1"/>
  <c r="B1445" i="20" s="1"/>
  <c r="T1054" i="20"/>
  <c r="N1054" i="20" s="1"/>
  <c r="H1054" i="20" s="1"/>
  <c r="B1054" i="20" s="1"/>
  <c r="T962" i="20"/>
  <c r="Z1008" i="20"/>
  <c r="T847" i="20"/>
  <c r="N847" i="20" s="1"/>
  <c r="H847" i="20" s="1"/>
  <c r="B847" i="20" s="1"/>
  <c r="T1077" i="20"/>
  <c r="N1077" i="20" s="1"/>
  <c r="H1077" i="20" s="1"/>
  <c r="B1077" i="20" s="1"/>
  <c r="T617" i="20"/>
  <c r="N617" i="20" s="1"/>
  <c r="H617" i="20" s="1"/>
  <c r="B617" i="20" s="1"/>
  <c r="T479" i="20"/>
  <c r="T548" i="20"/>
  <c r="N548" i="20" s="1"/>
  <c r="H548" i="20" s="1"/>
  <c r="B548" i="20" s="1"/>
  <c r="Z433" i="20"/>
  <c r="T732" i="20"/>
  <c r="Z640" i="20"/>
  <c r="Z525" i="20"/>
  <c r="T272" i="20"/>
  <c r="N272" i="20" s="1"/>
  <c r="H272" i="20" s="1"/>
  <c r="B272" i="20" s="1"/>
  <c r="T249" i="20"/>
  <c r="N249" i="20" s="1"/>
  <c r="H249" i="20" s="1"/>
  <c r="B249" i="20" s="1"/>
  <c r="Z410" i="20"/>
  <c r="Z663" i="20"/>
  <c r="Z203" i="20"/>
  <c r="T134" i="20"/>
  <c r="N134" i="20" s="1"/>
  <c r="H134" i="20" s="1"/>
  <c r="B134" i="20" s="1"/>
  <c r="Z134" i="20"/>
  <c r="Z157" i="20"/>
  <c r="T88" i="20"/>
  <c r="Z180" i="20"/>
  <c r="T1675" i="20"/>
  <c r="N1675" i="20" s="1"/>
  <c r="H1675" i="20" s="1"/>
  <c r="B1675" i="20" s="1"/>
  <c r="Z1629" i="20"/>
  <c r="S1652" i="20"/>
  <c r="M1652" i="20" s="1"/>
  <c r="G1652" i="20" s="1"/>
  <c r="Z1698" i="20"/>
  <c r="Z1744" i="20"/>
  <c r="Z1652" i="20"/>
  <c r="P1698" i="20"/>
  <c r="J1698" i="20" s="1"/>
  <c r="D1698" i="20" s="1"/>
  <c r="T1514" i="20"/>
  <c r="Z1813" i="20"/>
  <c r="T1583" i="20"/>
  <c r="N1583" i="20" s="1"/>
  <c r="H1583" i="20" s="1"/>
  <c r="B1583" i="20" s="1"/>
  <c r="T1123" i="20"/>
  <c r="N1123" i="20" s="1"/>
  <c r="H1123" i="20" s="1"/>
  <c r="B1123" i="20" s="1"/>
  <c r="Z1353" i="20"/>
  <c r="Z1836" i="20"/>
  <c r="T1146" i="20"/>
  <c r="N1146" i="20" s="1"/>
  <c r="H1146" i="20" s="1"/>
  <c r="B1146" i="20" s="1"/>
  <c r="T1192" i="20"/>
  <c r="Z1422" i="20"/>
  <c r="Z1261" i="20"/>
  <c r="Z1307" i="20"/>
  <c r="Z1468" i="20"/>
  <c r="Z1399" i="20"/>
  <c r="Z1284" i="20"/>
  <c r="T870" i="20"/>
  <c r="N870" i="20" s="1"/>
  <c r="H870" i="20" s="1"/>
  <c r="B870" i="20" s="1"/>
  <c r="T778" i="20"/>
  <c r="N778" i="20" s="1"/>
  <c r="H778" i="20" s="1"/>
  <c r="B778" i="20" s="1"/>
  <c r="T985" i="20"/>
  <c r="N985" i="20" s="1"/>
  <c r="H985" i="20" s="1"/>
  <c r="B985" i="20" s="1"/>
  <c r="Z985" i="20"/>
  <c r="Z962" i="20"/>
  <c r="T1031" i="20"/>
  <c r="N1031" i="20" s="1"/>
  <c r="H1031" i="20" s="1"/>
  <c r="B1031" i="20" s="1"/>
  <c r="T916" i="20"/>
  <c r="T824" i="20"/>
  <c r="N824" i="20" s="1"/>
  <c r="H824" i="20" s="1"/>
  <c r="B824" i="20" s="1"/>
  <c r="T433" i="20"/>
  <c r="N433" i="20" s="1"/>
  <c r="H433" i="20" s="1"/>
  <c r="B433" i="20" s="1"/>
  <c r="T1100" i="20"/>
  <c r="T1008" i="20"/>
  <c r="N1008" i="20" s="1"/>
  <c r="H1008" i="20" s="1"/>
  <c r="B1008" i="20" s="1"/>
  <c r="Z686" i="20"/>
  <c r="T410" i="20"/>
  <c r="N410" i="20" s="1"/>
  <c r="H410" i="20" s="1"/>
  <c r="B410" i="20" s="1"/>
  <c r="Z479" i="20"/>
  <c r="Z1100" i="20"/>
  <c r="T571" i="20"/>
  <c r="T663" i="20"/>
  <c r="N663" i="20" s="1"/>
  <c r="H663" i="20" s="1"/>
  <c r="B663" i="20" s="1"/>
  <c r="T387" i="20"/>
  <c r="N387" i="20" s="1"/>
  <c r="H387" i="20" s="1"/>
  <c r="B387" i="20" s="1"/>
  <c r="Z732" i="20"/>
  <c r="T180" i="20"/>
  <c r="N180" i="20" s="1"/>
  <c r="H180" i="20" s="1"/>
  <c r="B180" i="20" s="1"/>
  <c r="Z571" i="20"/>
  <c r="T226" i="20"/>
  <c r="N226" i="20" s="1"/>
  <c r="H226" i="20" s="1"/>
  <c r="B226" i="20" s="1"/>
  <c r="Z111" i="20"/>
  <c r="Z88" i="20"/>
  <c r="Z364" i="20"/>
  <c r="Z295" i="20"/>
  <c r="N1514" i="20"/>
  <c r="H1514" i="20" s="1"/>
  <c r="B1514" i="20" s="1"/>
  <c r="O1008" i="20"/>
  <c r="I1008" i="20" s="1"/>
  <c r="C1008" i="20" s="1"/>
  <c r="R1560" i="20"/>
  <c r="L1560" i="20" s="1"/>
  <c r="F1560" i="20" s="1"/>
  <c r="D1796" i="20"/>
  <c r="P1537" i="20"/>
  <c r="J1537" i="20" s="1"/>
  <c r="D1537" i="20" s="1"/>
  <c r="Q341" i="20"/>
  <c r="K341" i="20" s="1"/>
  <c r="E341" i="20" s="1"/>
  <c r="Q1284" i="20"/>
  <c r="K1284" i="20" s="1"/>
  <c r="E1284" i="20" s="1"/>
  <c r="M1658" i="20"/>
  <c r="N1836" i="20"/>
  <c r="H1836" i="20" s="1"/>
  <c r="B1836" i="20" s="1"/>
  <c r="R1376" i="20"/>
  <c r="L1376" i="20" s="1"/>
  <c r="F1376" i="20" s="1"/>
  <c r="Q525" i="20"/>
  <c r="K525" i="20" s="1"/>
  <c r="E525" i="20" s="1"/>
  <c r="Q1721" i="20"/>
  <c r="K1721" i="20" s="1"/>
  <c r="E1721" i="20" s="1"/>
  <c r="Q1330" i="20"/>
  <c r="K1330" i="20" s="1"/>
  <c r="E1330" i="20" s="1"/>
  <c r="D1842" i="20"/>
  <c r="O1215" i="20"/>
  <c r="I1215" i="20" s="1"/>
  <c r="C1215" i="20" s="1"/>
  <c r="R341" i="20"/>
  <c r="L341" i="20" s="1"/>
  <c r="F341" i="20" s="1"/>
  <c r="E234" i="21"/>
  <c r="E226" i="21"/>
  <c r="E180" i="21"/>
  <c r="E174" i="21"/>
  <c r="E240" i="21"/>
  <c r="E198" i="21"/>
  <c r="E196" i="21"/>
  <c r="E162" i="21"/>
  <c r="E222" i="21"/>
  <c r="E192" i="21"/>
  <c r="E172" i="21"/>
  <c r="E214" i="21"/>
  <c r="E184" i="21"/>
  <c r="E190" i="21"/>
  <c r="E228" i="21"/>
  <c r="E160" i="21"/>
  <c r="E238" i="21"/>
  <c r="E216" i="21"/>
  <c r="E168" i="21"/>
  <c r="E220" i="21"/>
  <c r="E232" i="21"/>
  <c r="E148" i="21"/>
  <c r="E150" i="21"/>
  <c r="E178" i="21"/>
  <c r="E166" i="21"/>
  <c r="E72" i="21"/>
  <c r="E58" i="21"/>
  <c r="E90" i="21"/>
  <c r="E64" i="21"/>
  <c r="E132" i="21"/>
  <c r="E106" i="21"/>
  <c r="E96" i="21"/>
  <c r="E142" i="21"/>
  <c r="E130" i="21"/>
  <c r="E94" i="21"/>
  <c r="E78" i="21"/>
  <c r="E88" i="21"/>
  <c r="E136" i="21"/>
  <c r="E120" i="21"/>
  <c r="E144" i="21"/>
  <c r="E82" i="21"/>
  <c r="E126" i="21"/>
  <c r="E66" i="21"/>
  <c r="E124" i="21"/>
  <c r="E84" i="21"/>
  <c r="E70" i="21"/>
  <c r="E102" i="21"/>
  <c r="E60" i="21"/>
  <c r="E76" i="21"/>
  <c r="E108" i="21"/>
  <c r="E100" i="21"/>
  <c r="E118" i="21"/>
  <c r="E48" i="21"/>
  <c r="E46" i="21"/>
  <c r="E42" i="21"/>
  <c r="E40" i="21"/>
  <c r="E34" i="21"/>
  <c r="E36" i="21"/>
  <c r="E30" i="21"/>
  <c r="E28" i="21"/>
  <c r="E24" i="21"/>
  <c r="E22" i="21"/>
  <c r="E16" i="21"/>
  <c r="E18" i="21"/>
  <c r="E12" i="21"/>
  <c r="E10" i="21"/>
  <c r="F1270" i="20"/>
  <c r="B1500" i="20"/>
  <c r="D1293" i="20"/>
  <c r="G1592" i="20"/>
  <c r="G1500" i="20"/>
  <c r="D1569" i="20"/>
  <c r="F1569" i="20"/>
  <c r="F1247" i="20"/>
  <c r="F1592" i="20"/>
  <c r="G1523" i="20"/>
  <c r="E1615" i="20"/>
  <c r="C1753" i="20"/>
  <c r="F1661" i="20"/>
  <c r="F1753" i="20"/>
  <c r="E1523" i="20"/>
  <c r="B1477" i="20"/>
  <c r="B1155" i="20"/>
  <c r="E1546" i="20"/>
  <c r="C281" i="20"/>
  <c r="B1178" i="20"/>
  <c r="D1822" i="20"/>
  <c r="C1730" i="20"/>
  <c r="E1707" i="20"/>
  <c r="E1730" i="20"/>
  <c r="C1592" i="20"/>
  <c r="C1569" i="20"/>
  <c r="C1707" i="20"/>
  <c r="B1638" i="20"/>
  <c r="F1546" i="20"/>
  <c r="C1684" i="20"/>
  <c r="F1615" i="20"/>
  <c r="F1822" i="20"/>
  <c r="D1500" i="20"/>
  <c r="B902" i="20"/>
  <c r="D971" i="20"/>
  <c r="G1155" i="20"/>
  <c r="G442" i="20"/>
  <c r="D1155" i="20"/>
  <c r="F1845" i="20"/>
  <c r="G1753" i="20"/>
  <c r="B1707" i="20"/>
  <c r="C557" i="20"/>
  <c r="G557" i="20"/>
  <c r="B833" i="20"/>
  <c r="G787" i="20"/>
  <c r="G1362" i="20"/>
  <c r="G1730" i="20"/>
  <c r="E1753" i="20"/>
  <c r="E1638" i="20"/>
  <c r="B1753" i="20"/>
  <c r="G1615" i="20"/>
  <c r="C948" i="20"/>
  <c r="E925" i="20"/>
  <c r="G1339" i="20"/>
  <c r="F1293" i="20"/>
  <c r="F1178" i="20"/>
  <c r="C1270" i="20"/>
  <c r="B1385" i="20"/>
  <c r="F1224" i="20"/>
  <c r="F1385" i="20"/>
  <c r="F1477" i="20"/>
  <c r="B1799" i="20"/>
  <c r="E1799" i="20"/>
  <c r="E1684" i="20"/>
  <c r="C1661" i="20"/>
  <c r="E1845" i="20"/>
  <c r="B1569" i="20"/>
  <c r="E1592" i="20"/>
  <c r="C1615" i="20"/>
  <c r="E1500" i="20"/>
  <c r="B1684" i="20"/>
  <c r="F1638" i="20"/>
  <c r="F971" i="20"/>
  <c r="D1477" i="20"/>
  <c r="C1431" i="20"/>
  <c r="C1408" i="20"/>
  <c r="E1776" i="20"/>
  <c r="C1523" i="20"/>
  <c r="B1776" i="20"/>
  <c r="E1822" i="20"/>
  <c r="D1523" i="20"/>
  <c r="F1500" i="20"/>
  <c r="F1799" i="20"/>
  <c r="C1638" i="20"/>
  <c r="B1615" i="20"/>
  <c r="D1845" i="20"/>
  <c r="C1799" i="20"/>
  <c r="B1523" i="20"/>
  <c r="F1730" i="20"/>
  <c r="E1569" i="20"/>
  <c r="F1707" i="20"/>
  <c r="B1546" i="20"/>
  <c r="E1132" i="20"/>
  <c r="E1293" i="20"/>
  <c r="D1178" i="20"/>
  <c r="F1776" i="20"/>
  <c r="D1730" i="20"/>
  <c r="G1661" i="20"/>
  <c r="F1523" i="20"/>
  <c r="D1707" i="20"/>
  <c r="D1684" i="20"/>
  <c r="D1615" i="20"/>
  <c r="B1845" i="20"/>
  <c r="G1546" i="20"/>
  <c r="C1385" i="20"/>
  <c r="E1408" i="20"/>
  <c r="G1224" i="20"/>
  <c r="B1339" i="20"/>
  <c r="B1247" i="20"/>
  <c r="C1178" i="20"/>
  <c r="G1201" i="20"/>
  <c r="E1431" i="20"/>
  <c r="F1201" i="20"/>
  <c r="F1132" i="20"/>
  <c r="G1776" i="20"/>
  <c r="G1684" i="20"/>
  <c r="D1638" i="20"/>
  <c r="G1845" i="20"/>
  <c r="C1546" i="20"/>
  <c r="D1546" i="20"/>
  <c r="E1661" i="20"/>
  <c r="D1592" i="20"/>
  <c r="B1661" i="20"/>
  <c r="C1086" i="20"/>
  <c r="G1017" i="20"/>
  <c r="C764" i="20"/>
  <c r="F902" i="20"/>
  <c r="B1454" i="20"/>
  <c r="D1431" i="20"/>
  <c r="C1247" i="20"/>
  <c r="F1339" i="20"/>
  <c r="G1247" i="20"/>
  <c r="C1454" i="20"/>
  <c r="B1224" i="20"/>
  <c r="E1385" i="20"/>
  <c r="F1362" i="20"/>
  <c r="C1845" i="20"/>
  <c r="G1822" i="20"/>
  <c r="F1684" i="20"/>
  <c r="D1661" i="20"/>
  <c r="D1776" i="20"/>
  <c r="D1753" i="20"/>
  <c r="B1592" i="20"/>
  <c r="G1569" i="20"/>
  <c r="G1707" i="20"/>
  <c r="B1730" i="20"/>
  <c r="B1822" i="20"/>
  <c r="C1500" i="20"/>
  <c r="C1822" i="20"/>
  <c r="G1799" i="20"/>
  <c r="D1799" i="20"/>
  <c r="C1776" i="20"/>
  <c r="G1638" i="20"/>
  <c r="F1040" i="20"/>
  <c r="E787" i="20"/>
  <c r="C856" i="20"/>
  <c r="G948" i="20"/>
  <c r="D994" i="20"/>
  <c r="E856" i="20"/>
  <c r="E1477" i="20"/>
  <c r="C1201" i="20"/>
  <c r="D1132" i="20"/>
  <c r="D1270" i="20"/>
  <c r="G1178" i="20"/>
  <c r="G1270" i="20"/>
  <c r="F1431" i="20"/>
  <c r="B1293" i="20"/>
  <c r="E1316" i="20"/>
  <c r="E1224" i="20"/>
  <c r="D1454" i="20"/>
  <c r="C1224" i="20"/>
  <c r="D1408" i="20"/>
  <c r="G1454" i="20"/>
  <c r="G1293" i="20"/>
  <c r="E1270" i="20"/>
  <c r="B1270" i="20"/>
  <c r="B626" i="20"/>
  <c r="G718" i="20"/>
  <c r="B603" i="20"/>
  <c r="E695" i="20"/>
  <c r="G1063" i="20"/>
  <c r="C1063" i="20"/>
  <c r="C1017" i="20"/>
  <c r="F925" i="20"/>
  <c r="G994" i="20"/>
  <c r="D1247" i="20"/>
  <c r="C1339" i="20"/>
  <c r="C1155" i="20"/>
  <c r="C1477" i="20"/>
  <c r="G1431" i="20"/>
  <c r="C1362" i="20"/>
  <c r="G1408" i="20"/>
  <c r="F1408" i="20"/>
  <c r="E1454" i="20"/>
  <c r="G1477" i="20"/>
  <c r="F1454" i="20"/>
  <c r="B1408" i="20"/>
  <c r="E1362" i="20"/>
  <c r="C1132" i="20"/>
  <c r="D1339" i="20"/>
  <c r="D1316" i="20"/>
  <c r="G1316" i="20"/>
  <c r="E1155" i="20"/>
  <c r="F1155" i="20"/>
  <c r="D603" i="20"/>
  <c r="D465" i="20"/>
  <c r="C741" i="20"/>
  <c r="G695" i="20"/>
  <c r="E419" i="20"/>
  <c r="C603" i="20"/>
  <c r="E672" i="20"/>
  <c r="E534" i="20"/>
  <c r="C626" i="20"/>
  <c r="C718" i="20"/>
  <c r="B856" i="20"/>
  <c r="C971" i="20"/>
  <c r="C833" i="20"/>
  <c r="F833" i="20"/>
  <c r="G925" i="20"/>
  <c r="C994" i="20"/>
  <c r="E948" i="20"/>
  <c r="E764" i="20"/>
  <c r="E994" i="20"/>
  <c r="E833" i="20"/>
  <c r="B1362" i="20"/>
  <c r="D1385" i="20"/>
  <c r="F1316" i="20"/>
  <c r="D1201" i="20"/>
  <c r="B1201" i="20"/>
  <c r="B1431" i="20"/>
  <c r="G1385" i="20"/>
  <c r="D1224" i="20"/>
  <c r="D1362" i="20"/>
  <c r="C1316" i="20"/>
  <c r="E1201" i="20"/>
  <c r="E1178" i="20"/>
  <c r="C1293" i="20"/>
  <c r="B1316" i="20"/>
  <c r="E1247" i="20"/>
  <c r="B1132" i="20"/>
  <c r="E1339" i="20"/>
  <c r="G1132" i="20"/>
  <c r="G143" i="20"/>
  <c r="G373" i="20"/>
  <c r="B672" i="20"/>
  <c r="B488" i="20"/>
  <c r="G603" i="20"/>
  <c r="E626" i="20"/>
  <c r="C442" i="20"/>
  <c r="D557" i="20"/>
  <c r="F718" i="20"/>
  <c r="E741" i="20"/>
  <c r="G879" i="20"/>
  <c r="D1063" i="20"/>
  <c r="E971" i="20"/>
  <c r="B810" i="20"/>
  <c r="B1109" i="20"/>
  <c r="D948" i="20"/>
  <c r="E1063" i="20"/>
  <c r="G971" i="20"/>
  <c r="D925" i="20"/>
  <c r="G764" i="20"/>
  <c r="C810" i="20"/>
  <c r="D1040" i="20"/>
  <c r="F948" i="20"/>
  <c r="F787" i="20"/>
  <c r="F810" i="20"/>
  <c r="C787" i="20"/>
  <c r="E1017" i="20"/>
  <c r="C925" i="20"/>
  <c r="B1017" i="20"/>
  <c r="B97" i="20"/>
  <c r="C189" i="20"/>
  <c r="D166" i="20"/>
  <c r="B258" i="20"/>
  <c r="E373" i="20"/>
  <c r="E235" i="20"/>
  <c r="E396" i="20"/>
  <c r="B534" i="20"/>
  <c r="F396" i="20"/>
  <c r="B557" i="20"/>
  <c r="F442" i="20"/>
  <c r="G856" i="20"/>
  <c r="D810" i="20"/>
  <c r="D856" i="20"/>
  <c r="F1086" i="20"/>
  <c r="B925" i="20"/>
  <c r="B787" i="20"/>
  <c r="F764" i="20"/>
  <c r="D1017" i="20"/>
  <c r="F994" i="20"/>
  <c r="G833" i="20"/>
  <c r="E1086" i="20"/>
  <c r="B1063" i="20"/>
  <c r="G1109" i="20"/>
  <c r="G1086" i="20"/>
  <c r="G810" i="20"/>
  <c r="C902" i="20"/>
  <c r="E902" i="20"/>
  <c r="C1109" i="20"/>
  <c r="B1086" i="20"/>
  <c r="F1063" i="20"/>
  <c r="C373" i="20"/>
  <c r="C695" i="20"/>
  <c r="D695" i="20"/>
  <c r="G626" i="20"/>
  <c r="F1109" i="20"/>
  <c r="D1086" i="20"/>
  <c r="G902" i="20"/>
  <c r="D787" i="20"/>
  <c r="F1017" i="20"/>
  <c r="B879" i="20"/>
  <c r="D764" i="20"/>
  <c r="F879" i="20"/>
  <c r="D902" i="20"/>
  <c r="E1109" i="20"/>
  <c r="C1040" i="20"/>
  <c r="B971" i="20"/>
  <c r="E879" i="20"/>
  <c r="C879" i="20"/>
  <c r="B1040" i="20"/>
  <c r="E1040" i="20"/>
  <c r="D833" i="20"/>
  <c r="F856" i="20"/>
  <c r="D879" i="20"/>
  <c r="D1109" i="20"/>
  <c r="G1040" i="20"/>
  <c r="B948" i="20"/>
  <c r="B994" i="20"/>
  <c r="E810" i="20"/>
  <c r="B764" i="20"/>
  <c r="G74" i="20"/>
  <c r="D97" i="20"/>
  <c r="C143" i="20"/>
  <c r="C212" i="20"/>
  <c r="G350" i="20"/>
  <c r="E649" i="20"/>
  <c r="F488" i="20"/>
  <c r="D419" i="20"/>
  <c r="E557" i="20"/>
  <c r="F465" i="20"/>
  <c r="D672" i="20"/>
  <c r="D649" i="20"/>
  <c r="D442" i="20"/>
  <c r="C396" i="20"/>
  <c r="B419" i="20"/>
  <c r="G465" i="20"/>
  <c r="D626" i="20"/>
  <c r="F511" i="20"/>
  <c r="D488" i="20"/>
  <c r="B695" i="20"/>
  <c r="G534" i="20"/>
  <c r="D396" i="20"/>
  <c r="G419" i="20"/>
  <c r="G120" i="20"/>
  <c r="G258" i="20"/>
  <c r="D281" i="20"/>
  <c r="F741" i="20"/>
  <c r="C465" i="20"/>
  <c r="E718" i="20"/>
  <c r="G580" i="20"/>
  <c r="E442" i="20"/>
  <c r="F626" i="20"/>
  <c r="D212" i="20"/>
  <c r="F557" i="20"/>
  <c r="D718" i="20"/>
  <c r="B649" i="20"/>
  <c r="B718" i="20"/>
  <c r="G511" i="20"/>
  <c r="C649" i="20"/>
  <c r="D511" i="20"/>
  <c r="F672" i="20"/>
  <c r="B511" i="20"/>
  <c r="B580" i="20"/>
  <c r="G672" i="20"/>
  <c r="G649" i="20"/>
  <c r="E488" i="20"/>
  <c r="E511" i="20"/>
  <c r="C672" i="20"/>
  <c r="F603" i="20"/>
  <c r="D580" i="20"/>
  <c r="F649" i="20"/>
  <c r="C534" i="20"/>
  <c r="G488" i="20"/>
  <c r="G741" i="20"/>
  <c r="F419" i="20"/>
  <c r="B741" i="20"/>
  <c r="F534" i="20"/>
  <c r="F695" i="20"/>
  <c r="E465" i="20"/>
  <c r="F580" i="20"/>
  <c r="C488" i="20"/>
  <c r="B396" i="20"/>
  <c r="D534" i="20"/>
  <c r="B442" i="20"/>
  <c r="G396" i="20"/>
  <c r="E580" i="20"/>
  <c r="C419" i="20"/>
  <c r="C511" i="20"/>
  <c r="C580" i="20"/>
  <c r="D741" i="20"/>
  <c r="E603" i="20"/>
  <c r="B465" i="20"/>
  <c r="B166" i="20"/>
  <c r="B189" i="20"/>
  <c r="C235" i="20"/>
  <c r="F281" i="20"/>
  <c r="F327" i="20"/>
  <c r="G304" i="20"/>
  <c r="B212" i="20"/>
  <c r="B281" i="20"/>
  <c r="G327" i="20"/>
  <c r="E304" i="20"/>
  <c r="F212" i="20"/>
  <c r="D258" i="20"/>
  <c r="B304" i="20"/>
  <c r="D235" i="20"/>
  <c r="E212" i="20"/>
  <c r="D350" i="20"/>
  <c r="F258" i="20"/>
  <c r="G166" i="20"/>
  <c r="G189" i="20"/>
  <c r="E143" i="20"/>
  <c r="E189" i="20"/>
  <c r="F120" i="20"/>
  <c r="C304" i="20"/>
  <c r="D304" i="20"/>
  <c r="C350" i="20"/>
  <c r="G212" i="20"/>
  <c r="D327" i="20"/>
  <c r="G281" i="20"/>
  <c r="E281" i="20"/>
  <c r="D373" i="20"/>
  <c r="F373" i="20"/>
  <c r="F235" i="20"/>
  <c r="C258" i="20"/>
  <c r="G235" i="20"/>
  <c r="F304" i="20"/>
  <c r="C327" i="20"/>
  <c r="E327" i="20"/>
  <c r="B373" i="20"/>
  <c r="B350" i="20"/>
  <c r="B327" i="20"/>
  <c r="E258" i="20"/>
  <c r="E350" i="20"/>
  <c r="B235" i="20"/>
  <c r="F350" i="20"/>
  <c r="G97" i="20"/>
  <c r="F189" i="20"/>
  <c r="C120" i="20"/>
  <c r="C51" i="20"/>
  <c r="D189" i="20"/>
  <c r="F166" i="20"/>
  <c r="E166" i="20"/>
  <c r="E120" i="20"/>
  <c r="C166" i="20"/>
  <c r="B143" i="20"/>
  <c r="D120" i="20"/>
  <c r="E97" i="20"/>
  <c r="F74" i="20"/>
  <c r="E74" i="20"/>
  <c r="D143" i="20"/>
  <c r="B120" i="20"/>
  <c r="F143" i="20"/>
  <c r="D74" i="20"/>
  <c r="C74" i="20"/>
  <c r="F97" i="20"/>
  <c r="B74" i="20"/>
  <c r="C97" i="20"/>
  <c r="B51" i="20"/>
  <c r="G51" i="20"/>
  <c r="D51" i="20"/>
  <c r="T42" i="20"/>
  <c r="Z42" i="20"/>
  <c r="F51" i="20"/>
  <c r="E51" i="20"/>
  <c r="S19" i="20"/>
  <c r="M19" i="20" s="1"/>
  <c r="G19" i="20" s="1"/>
  <c r="E28" i="20"/>
  <c r="D28" i="20"/>
  <c r="Q19" i="20"/>
  <c r="K19" i="20" s="1"/>
  <c r="E19" i="20" s="1"/>
  <c r="B28" i="20"/>
  <c r="G28" i="20"/>
  <c r="C28" i="20"/>
  <c r="F28" i="20"/>
  <c r="R19" i="20"/>
  <c r="L19" i="20" s="1"/>
  <c r="F19" i="20" s="1"/>
  <c r="O19" i="20"/>
  <c r="I19" i="20" s="1"/>
  <c r="C19" i="20" s="1"/>
  <c r="P19" i="20"/>
  <c r="J19" i="20" s="1"/>
  <c r="D19" i="20" s="1"/>
  <c r="Z19" i="20"/>
  <c r="T19" i="20"/>
  <c r="G224" i="21"/>
  <c r="G98" i="21"/>
  <c r="H182" i="21"/>
  <c r="G68" i="21"/>
  <c r="G122" i="21"/>
  <c r="F188" i="21"/>
  <c r="H218" i="21"/>
  <c r="G200" i="21"/>
  <c r="G74" i="21"/>
  <c r="G128" i="21"/>
  <c r="F158" i="21"/>
  <c r="F152" i="21"/>
  <c r="F218" i="21"/>
  <c r="H194" i="21"/>
  <c r="G176" i="21"/>
  <c r="G182" i="21"/>
  <c r="F116" i="21"/>
  <c r="G20" i="21"/>
  <c r="I156" i="21"/>
  <c r="I202" i="21"/>
  <c r="I154" i="21"/>
  <c r="I204" i="21"/>
  <c r="G194" i="21"/>
  <c r="G50" i="21"/>
  <c r="G104" i="21"/>
  <c r="G170" i="21"/>
  <c r="F146" i="21"/>
  <c r="F104" i="21"/>
  <c r="G8" i="21"/>
  <c r="H212" i="21"/>
  <c r="G218" i="21"/>
  <c r="F164" i="21"/>
  <c r="F134" i="21"/>
  <c r="G38" i="21"/>
  <c r="I218" i="21"/>
  <c r="H152" i="21"/>
  <c r="F206" i="21"/>
  <c r="F110" i="21"/>
  <c r="G14" i="21"/>
  <c r="F32" i="21"/>
  <c r="F80" i="21"/>
  <c r="G158" i="21"/>
  <c r="G164" i="21"/>
  <c r="H206" i="21"/>
  <c r="H164" i="21"/>
  <c r="I194" i="21"/>
  <c r="G62" i="21"/>
  <c r="G116" i="21"/>
  <c r="F92" i="21"/>
  <c r="F44" i="21"/>
  <c r="F14" i="21"/>
  <c r="F62" i="21"/>
  <c r="H200" i="21"/>
  <c r="I114" i="21"/>
  <c r="H210" i="21"/>
  <c r="H208" i="21"/>
  <c r="I112" i="21"/>
  <c r="F138" i="21"/>
  <c r="S338" i="20"/>
  <c r="S890" i="20"/>
  <c r="S1441" i="20"/>
  <c r="S1625" i="20"/>
  <c r="X361" i="20"/>
  <c r="X913" i="20"/>
  <c r="X1464" i="20"/>
  <c r="X1648" i="20"/>
  <c r="Q223" i="20"/>
  <c r="Q775" i="20"/>
  <c r="Q1326" i="20"/>
  <c r="Q1510" i="20"/>
  <c r="CV292" i="20"/>
  <c r="CV844" i="20"/>
  <c r="CV1395" i="20"/>
  <c r="CV1579" i="20"/>
  <c r="X269" i="20"/>
  <c r="X821" i="20"/>
  <c r="X1372" i="20"/>
  <c r="X1556" i="20"/>
  <c r="T223" i="20"/>
  <c r="T775" i="20"/>
  <c r="T1326" i="20"/>
  <c r="T1510" i="20"/>
  <c r="I236" i="21"/>
  <c r="S246" i="20"/>
  <c r="S798" i="20"/>
  <c r="S1349" i="20"/>
  <c r="S1533" i="20"/>
  <c r="CU338" i="20"/>
  <c r="CU890" i="20"/>
  <c r="CU1441" i="20"/>
  <c r="CU1625" i="20"/>
  <c r="U246" i="20"/>
  <c r="U798" i="20"/>
  <c r="U1349" i="20"/>
  <c r="U1533" i="20"/>
  <c r="U269" i="20"/>
  <c r="U821" i="20"/>
  <c r="U1372" i="20"/>
  <c r="U1556" i="20"/>
  <c r="AB223" i="20"/>
  <c r="AB775" i="20"/>
  <c r="AB1326" i="20"/>
  <c r="AB1510" i="20"/>
  <c r="CR85" i="20"/>
  <c r="CR1004" i="20"/>
  <c r="CR820" i="20"/>
  <c r="CR1188" i="20"/>
  <c r="AA315" i="20"/>
  <c r="AA867" i="20"/>
  <c r="AA1418" i="20"/>
  <c r="AA1602" i="20"/>
  <c r="AB200" i="20"/>
  <c r="AB752" i="20"/>
  <c r="AB1303" i="20"/>
  <c r="AB1487" i="20"/>
  <c r="Z315" i="20"/>
  <c r="Z867" i="20"/>
  <c r="Z1418" i="20"/>
  <c r="Z1602" i="20"/>
  <c r="AT453" i="20"/>
  <c r="AT1005" i="20"/>
  <c r="AT1373" i="20"/>
  <c r="AT1740" i="20"/>
  <c r="AQ453" i="20"/>
  <c r="AQ1005" i="20"/>
  <c r="AQ1373" i="20"/>
  <c r="AQ1740" i="20"/>
  <c r="AN453" i="20"/>
  <c r="AN1005" i="20"/>
  <c r="AN1373" i="20"/>
  <c r="AN1740" i="20"/>
  <c r="AE453" i="20"/>
  <c r="AE1005" i="20"/>
  <c r="AE1373" i="20"/>
  <c r="AE1740" i="20"/>
  <c r="AW453" i="20"/>
  <c r="AW1005" i="20"/>
  <c r="AW1373" i="20"/>
  <c r="AW1740" i="20"/>
  <c r="AJ982" i="20"/>
  <c r="AJ430" i="20"/>
  <c r="AJ1350" i="20"/>
  <c r="AJ1717" i="20"/>
  <c r="AF522" i="20"/>
  <c r="AF1074" i="20"/>
  <c r="AF1442" i="20"/>
  <c r="AF1809" i="20"/>
  <c r="AN522" i="20"/>
  <c r="AN1074" i="20"/>
  <c r="AN1442" i="20"/>
  <c r="AN1809" i="20"/>
  <c r="AJ1028" i="20"/>
  <c r="AJ476" i="20"/>
  <c r="AJ1396" i="20"/>
  <c r="AJ1763" i="20"/>
  <c r="AF476" i="20"/>
  <c r="AF1028" i="20"/>
  <c r="AF1396" i="20"/>
  <c r="AF1763" i="20"/>
  <c r="AY545" i="20"/>
  <c r="AY1097" i="20"/>
  <c r="AY1465" i="20"/>
  <c r="AY1832" i="20"/>
  <c r="AN1097" i="20"/>
  <c r="AN545" i="20"/>
  <c r="AN1465" i="20"/>
  <c r="AN1832" i="20"/>
  <c r="AW545" i="20"/>
  <c r="AW1097" i="20"/>
  <c r="AW1465" i="20"/>
  <c r="AW1832" i="20"/>
  <c r="AU499" i="20"/>
  <c r="AU1051" i="20"/>
  <c r="AU1419" i="20"/>
  <c r="AU1786" i="20"/>
  <c r="AE499" i="20"/>
  <c r="AE1051" i="20"/>
  <c r="AE1419" i="20"/>
  <c r="AE1786" i="20"/>
  <c r="AL499" i="20"/>
  <c r="AL1051" i="20"/>
  <c r="AL1419" i="20"/>
  <c r="AL1786" i="20"/>
  <c r="AO499" i="20"/>
  <c r="AO1051" i="20"/>
  <c r="AO1419" i="20"/>
  <c r="AO1786" i="20"/>
  <c r="AV499" i="20"/>
  <c r="AV1051" i="20"/>
  <c r="AV1419" i="20"/>
  <c r="AV1786" i="20"/>
  <c r="AF499" i="20"/>
  <c r="AF1051" i="20"/>
  <c r="AF1419" i="20"/>
  <c r="AF1786" i="20"/>
  <c r="AR384" i="20"/>
  <c r="AR936" i="20"/>
  <c r="AR1304" i="20"/>
  <c r="AR1671" i="20"/>
  <c r="AF959" i="20"/>
  <c r="AF407" i="20"/>
  <c r="AF1327" i="20"/>
  <c r="AF1694" i="20"/>
  <c r="AN407" i="20"/>
  <c r="AN959" i="20"/>
  <c r="AN1327" i="20"/>
  <c r="AN1694" i="20"/>
  <c r="O361" i="20"/>
  <c r="O913" i="20"/>
  <c r="O1464" i="20"/>
  <c r="O1648" i="20"/>
  <c r="O223" i="20"/>
  <c r="O775" i="20"/>
  <c r="O1326" i="20"/>
  <c r="O1510" i="20"/>
  <c r="P338" i="20"/>
  <c r="P890" i="20"/>
  <c r="P1441" i="20"/>
  <c r="P1625" i="20"/>
  <c r="M200" i="20"/>
  <c r="M752" i="20"/>
  <c r="M1303" i="20"/>
  <c r="M1487" i="20"/>
  <c r="M361" i="20"/>
  <c r="M913" i="20"/>
  <c r="M1464" i="20"/>
  <c r="M1648" i="20"/>
  <c r="N292" i="20"/>
  <c r="N844" i="20"/>
  <c r="N1395" i="20"/>
  <c r="N1579" i="20"/>
  <c r="M292" i="20"/>
  <c r="M844" i="20"/>
  <c r="M1395" i="20"/>
  <c r="M1579" i="20"/>
  <c r="L361" i="20"/>
  <c r="L913" i="20"/>
  <c r="L1464" i="20"/>
  <c r="L1648" i="20"/>
  <c r="P269" i="20"/>
  <c r="P821" i="20"/>
  <c r="P1372" i="20"/>
  <c r="P1556" i="20"/>
  <c r="AL453" i="20"/>
  <c r="AL1005" i="20"/>
  <c r="AL1373" i="20"/>
  <c r="AL1740" i="20"/>
  <c r="AP1097" i="20"/>
  <c r="AP545" i="20"/>
  <c r="AP1465" i="20"/>
  <c r="AP1832" i="20"/>
  <c r="AI545" i="20"/>
  <c r="AI1097" i="20"/>
  <c r="AI1465" i="20"/>
  <c r="AI1832" i="20"/>
  <c r="AG407" i="20"/>
  <c r="AG959" i="20"/>
  <c r="AG1327" i="20"/>
  <c r="AG1694" i="20"/>
  <c r="AW407" i="20"/>
  <c r="AW959" i="20"/>
  <c r="AW1327" i="20"/>
  <c r="AW1694" i="20"/>
  <c r="AT407" i="20"/>
  <c r="AT959" i="20"/>
  <c r="AT1327" i="20"/>
  <c r="AT1694" i="20"/>
  <c r="AM407" i="20"/>
  <c r="AM959" i="20"/>
  <c r="AM1327" i="20"/>
  <c r="AM1694" i="20"/>
  <c r="AG384" i="20"/>
  <c r="AG936" i="20"/>
  <c r="AG1304" i="20"/>
  <c r="AG1671" i="20"/>
  <c r="AW384" i="20"/>
  <c r="AW936" i="20"/>
  <c r="AW1304" i="20"/>
  <c r="AW1671" i="20"/>
  <c r="AT384" i="20"/>
  <c r="AT936" i="20"/>
  <c r="AT1304" i="20"/>
  <c r="AT1671" i="20"/>
  <c r="AM384" i="20"/>
  <c r="AM936" i="20"/>
  <c r="AM1304" i="20"/>
  <c r="AM1671" i="20"/>
  <c r="AG430" i="20"/>
  <c r="AG982" i="20"/>
  <c r="AG1350" i="20"/>
  <c r="AG1717" i="20"/>
  <c r="AW430" i="20"/>
  <c r="AW982" i="20"/>
  <c r="AW1350" i="20"/>
  <c r="AW1717" i="20"/>
  <c r="AT430" i="20"/>
  <c r="AT982" i="20"/>
  <c r="AT1350" i="20"/>
  <c r="AT1717" i="20"/>
  <c r="AM430" i="20"/>
  <c r="AM982" i="20"/>
  <c r="AM1350" i="20"/>
  <c r="AM1717" i="20"/>
  <c r="AG476" i="20"/>
  <c r="AG1028" i="20"/>
  <c r="AG1396" i="20"/>
  <c r="AG1763" i="20"/>
  <c r="AW476" i="20"/>
  <c r="AW1028" i="20"/>
  <c r="AW1396" i="20"/>
  <c r="AW1763" i="20"/>
  <c r="AT476" i="20"/>
  <c r="AT1028" i="20"/>
  <c r="AT1396" i="20"/>
  <c r="AT1763" i="20"/>
  <c r="AM1028" i="20"/>
  <c r="AM476" i="20"/>
  <c r="AM1396" i="20"/>
  <c r="AM1763" i="20"/>
  <c r="AG522" i="20"/>
  <c r="AG1074" i="20"/>
  <c r="AG1442" i="20"/>
  <c r="AG1809" i="20"/>
  <c r="AW522" i="20"/>
  <c r="AW1074" i="20"/>
  <c r="AW1442" i="20"/>
  <c r="AW1809" i="20"/>
  <c r="AT522" i="20"/>
  <c r="AT1074" i="20"/>
  <c r="AT1442" i="20"/>
  <c r="AT1809" i="20"/>
  <c r="AM522" i="20"/>
  <c r="AM1074" i="20"/>
  <c r="AM1442" i="20"/>
  <c r="AM1809" i="20"/>
  <c r="AX131" i="20"/>
  <c r="AX866" i="20"/>
  <c r="AX1050" i="20"/>
  <c r="AX1234" i="20"/>
  <c r="AH131" i="20"/>
  <c r="AH1050" i="20"/>
  <c r="AH866" i="20"/>
  <c r="AH1234" i="20"/>
  <c r="AK131" i="20"/>
  <c r="AK866" i="20"/>
  <c r="AK1050" i="20"/>
  <c r="AK1234" i="20"/>
  <c r="AR131" i="20"/>
  <c r="AR1050" i="20"/>
  <c r="AR866" i="20"/>
  <c r="AR1234" i="20"/>
  <c r="AY131" i="20"/>
  <c r="AY866" i="20"/>
  <c r="AY1050" i="20"/>
  <c r="AY1234" i="20"/>
  <c r="AI131" i="20"/>
  <c r="AI1050" i="20"/>
  <c r="AI866" i="20"/>
  <c r="AI1234" i="20"/>
  <c r="AP154" i="20"/>
  <c r="AP1073" i="20"/>
  <c r="AP889" i="20"/>
  <c r="AP1257" i="20"/>
  <c r="AS154" i="20"/>
  <c r="AS889" i="20"/>
  <c r="AS1073" i="20"/>
  <c r="AS1257" i="20"/>
  <c r="AZ154" i="20"/>
  <c r="AZ889" i="20"/>
  <c r="AZ1073" i="20"/>
  <c r="AZ1257" i="20"/>
  <c r="AJ154" i="20"/>
  <c r="AJ1073" i="20"/>
  <c r="AJ889" i="20"/>
  <c r="AJ1257" i="20"/>
  <c r="AQ154" i="20"/>
  <c r="AQ1073" i="20"/>
  <c r="AQ889" i="20"/>
  <c r="AQ1257" i="20"/>
  <c r="AX108" i="20"/>
  <c r="AX1027" i="20"/>
  <c r="AX1211" i="20"/>
  <c r="AX843" i="20"/>
  <c r="AH108" i="20"/>
  <c r="AH1027" i="20"/>
  <c r="AH843" i="20"/>
  <c r="AH1211" i="20"/>
  <c r="AK108" i="20"/>
  <c r="AK843" i="20"/>
  <c r="AK1027" i="20"/>
  <c r="AK1211" i="20"/>
  <c r="AR108" i="20"/>
  <c r="AR1027" i="20"/>
  <c r="AR843" i="20"/>
  <c r="AR1211" i="20"/>
  <c r="AY108" i="20"/>
  <c r="AY1027" i="20"/>
  <c r="AY843" i="20"/>
  <c r="AY1211" i="20"/>
  <c r="AI108" i="20"/>
  <c r="AI1027" i="20"/>
  <c r="AI843" i="20"/>
  <c r="AI1211" i="20"/>
  <c r="AP62" i="20"/>
  <c r="AP797" i="20"/>
  <c r="AP981" i="20"/>
  <c r="AP1165" i="20"/>
  <c r="AS62" i="20"/>
  <c r="AS797" i="20"/>
  <c r="AS981" i="20"/>
  <c r="AS1165" i="20"/>
  <c r="AZ62" i="20"/>
  <c r="AZ797" i="20"/>
  <c r="AZ981" i="20"/>
  <c r="AZ1165" i="20"/>
  <c r="AJ62" i="20"/>
  <c r="AJ797" i="20"/>
  <c r="AJ981" i="20"/>
  <c r="AJ1165" i="20"/>
  <c r="AQ62" i="20"/>
  <c r="AQ981" i="20"/>
  <c r="AQ797" i="20"/>
  <c r="AQ1165" i="20"/>
  <c r="AX16" i="20"/>
  <c r="AX751" i="20"/>
  <c r="AX935" i="20"/>
  <c r="AX1119" i="20"/>
  <c r="AH16" i="20"/>
  <c r="AH751" i="20"/>
  <c r="AH935" i="20"/>
  <c r="AH1119" i="20"/>
  <c r="AK16" i="20"/>
  <c r="AK751" i="20"/>
  <c r="AK935" i="20"/>
  <c r="AK1119" i="20"/>
  <c r="AR16" i="20"/>
  <c r="AR935" i="20"/>
  <c r="AR751" i="20"/>
  <c r="AR1119" i="20"/>
  <c r="AY16" i="20"/>
  <c r="AY935" i="20"/>
  <c r="AY751" i="20"/>
  <c r="AY1119" i="20"/>
  <c r="AI16" i="20"/>
  <c r="AI935" i="20"/>
  <c r="AI751" i="20"/>
  <c r="AI1119" i="20"/>
  <c r="AP39" i="20"/>
  <c r="AP958" i="20"/>
  <c r="AP774" i="20"/>
  <c r="AP1142" i="20"/>
  <c r="AS39" i="20"/>
  <c r="AS958" i="20"/>
  <c r="AS774" i="20"/>
  <c r="AS1142" i="20"/>
  <c r="AZ39" i="20"/>
  <c r="AZ774" i="20"/>
  <c r="AZ958" i="20"/>
  <c r="AZ1142" i="20"/>
  <c r="AJ39" i="20"/>
  <c r="AJ774" i="20"/>
  <c r="AJ958" i="20"/>
  <c r="AJ1142" i="20"/>
  <c r="AQ39" i="20"/>
  <c r="AQ958" i="20"/>
  <c r="AQ774" i="20"/>
  <c r="AQ1142" i="20"/>
  <c r="AX177" i="20"/>
  <c r="AX912" i="20"/>
  <c r="AX1096" i="20"/>
  <c r="AX1280" i="20"/>
  <c r="AH177" i="20"/>
  <c r="AH912" i="20"/>
  <c r="AH1096" i="20"/>
  <c r="AH1280" i="20"/>
  <c r="AK177" i="20"/>
  <c r="AK1096" i="20"/>
  <c r="AK912" i="20"/>
  <c r="AK1280" i="20"/>
  <c r="AR177" i="20"/>
  <c r="AR912" i="20"/>
  <c r="AR1096" i="20"/>
  <c r="AR1280" i="20"/>
  <c r="AY177" i="20"/>
  <c r="AY1096" i="20"/>
  <c r="AY912" i="20"/>
  <c r="AY1280" i="20"/>
  <c r="AI177" i="20"/>
  <c r="AI1096" i="20"/>
  <c r="AI912" i="20"/>
  <c r="AI1280" i="20"/>
  <c r="AP85" i="20"/>
  <c r="AP820" i="20"/>
  <c r="AP1004" i="20"/>
  <c r="AP1188" i="20"/>
  <c r="AS85" i="20"/>
  <c r="AS1004" i="20"/>
  <c r="AS820" i="20"/>
  <c r="AS1188" i="20"/>
  <c r="AZ85" i="20"/>
  <c r="AZ1004" i="20"/>
  <c r="AZ820" i="20"/>
  <c r="AZ1188" i="20"/>
  <c r="AJ85" i="20"/>
  <c r="AJ1004" i="20"/>
  <c r="AJ1188" i="20"/>
  <c r="AJ820" i="20"/>
  <c r="AQ85" i="20"/>
  <c r="AQ1004" i="20"/>
  <c r="AQ820" i="20"/>
  <c r="AQ1188" i="20"/>
  <c r="AX130" i="20"/>
  <c r="AX314" i="20"/>
  <c r="AX498" i="20"/>
  <c r="AX682" i="20"/>
  <c r="AH130" i="20"/>
  <c r="AH314" i="20"/>
  <c r="AH498" i="20"/>
  <c r="AH682" i="20"/>
  <c r="AK130" i="20"/>
  <c r="AK314" i="20"/>
  <c r="AK498" i="20"/>
  <c r="AK682" i="20"/>
  <c r="AR498" i="20"/>
  <c r="AR130" i="20"/>
  <c r="AR314" i="20"/>
  <c r="AR682" i="20"/>
  <c r="AY130" i="20"/>
  <c r="AY314" i="20"/>
  <c r="AY682" i="20"/>
  <c r="AY498" i="20"/>
  <c r="AI314" i="20"/>
  <c r="AI498" i="20"/>
  <c r="AI130" i="20"/>
  <c r="AI682" i="20"/>
  <c r="AP153" i="20"/>
  <c r="AP337" i="20"/>
  <c r="AP705" i="20"/>
  <c r="AP521" i="20"/>
  <c r="AS153" i="20"/>
  <c r="AS705" i="20"/>
  <c r="AS337" i="20"/>
  <c r="AS521" i="20"/>
  <c r="AZ153" i="20"/>
  <c r="AZ705" i="20"/>
  <c r="AZ337" i="20"/>
  <c r="AZ521" i="20"/>
  <c r="AJ337" i="20"/>
  <c r="AJ153" i="20"/>
  <c r="AJ521" i="20"/>
  <c r="AJ705" i="20"/>
  <c r="AQ521" i="20"/>
  <c r="AQ337" i="20"/>
  <c r="AQ153" i="20"/>
  <c r="AQ705" i="20"/>
  <c r="AX659" i="20"/>
  <c r="AX107" i="20"/>
  <c r="AX291" i="20"/>
  <c r="AX475" i="20"/>
  <c r="AH107" i="20"/>
  <c r="AH291" i="20"/>
  <c r="AH659" i="20"/>
  <c r="AH475" i="20"/>
  <c r="AK107" i="20"/>
  <c r="AK659" i="20"/>
  <c r="AK291" i="20"/>
  <c r="AK475" i="20"/>
  <c r="AR659" i="20"/>
  <c r="AR107" i="20"/>
  <c r="AR475" i="20"/>
  <c r="AR291" i="20"/>
  <c r="AY107" i="20"/>
  <c r="AY291" i="20"/>
  <c r="AY475" i="20"/>
  <c r="AY659" i="20"/>
  <c r="AI107" i="20"/>
  <c r="AI291" i="20"/>
  <c r="AI475" i="20"/>
  <c r="AI659" i="20"/>
  <c r="AP429" i="20"/>
  <c r="AP61" i="20"/>
  <c r="AP245" i="20"/>
  <c r="AP613" i="20"/>
  <c r="AS61" i="20"/>
  <c r="AS245" i="20"/>
  <c r="AS429" i="20"/>
  <c r="AS613" i="20"/>
  <c r="AZ245" i="20"/>
  <c r="AZ613" i="20"/>
  <c r="AZ429" i="20"/>
  <c r="AZ61" i="20"/>
  <c r="AJ61" i="20"/>
  <c r="AJ245" i="20"/>
  <c r="AJ429" i="20"/>
  <c r="AJ613" i="20"/>
  <c r="AQ613" i="20"/>
  <c r="AQ245" i="20"/>
  <c r="AQ61" i="20"/>
  <c r="AQ429" i="20"/>
  <c r="AX199" i="20"/>
  <c r="AX15" i="20"/>
  <c r="AX567" i="20"/>
  <c r="AX383" i="20"/>
  <c r="AH15" i="20"/>
  <c r="AH199" i="20"/>
  <c r="AH383" i="20"/>
  <c r="AH567" i="20"/>
  <c r="AK15" i="20"/>
  <c r="AK383" i="20"/>
  <c r="AK199" i="20"/>
  <c r="AK567" i="20"/>
  <c r="AR15" i="20"/>
  <c r="AR199" i="20"/>
  <c r="AR383" i="20"/>
  <c r="AR567" i="20"/>
  <c r="AY199" i="20"/>
  <c r="AY567" i="20"/>
  <c r="AY15" i="20"/>
  <c r="AY383" i="20"/>
  <c r="AI15" i="20"/>
  <c r="AI383" i="20"/>
  <c r="AI199" i="20"/>
  <c r="AI567" i="20"/>
  <c r="AP406" i="20"/>
  <c r="AP222" i="20"/>
  <c r="AP38" i="20"/>
  <c r="AP590" i="20"/>
  <c r="AS222" i="20"/>
  <c r="AS38" i="20"/>
  <c r="AS590" i="20"/>
  <c r="AS406" i="20"/>
  <c r="AZ222" i="20"/>
  <c r="AZ38" i="20"/>
  <c r="AZ590" i="20"/>
  <c r="AZ406" i="20"/>
  <c r="AJ38" i="20"/>
  <c r="AJ222" i="20"/>
  <c r="AJ590" i="20"/>
  <c r="AJ406" i="20"/>
  <c r="AQ38" i="20"/>
  <c r="AQ222" i="20"/>
  <c r="AQ590" i="20"/>
  <c r="AQ406" i="20"/>
  <c r="AX728" i="20"/>
  <c r="AX176" i="20"/>
  <c r="AX360" i="20"/>
  <c r="AX544" i="20"/>
  <c r="AH360" i="20"/>
  <c r="AH176" i="20"/>
  <c r="AH728" i="20"/>
  <c r="AH544" i="20"/>
  <c r="AK176" i="20"/>
  <c r="AK360" i="20"/>
  <c r="AK544" i="20"/>
  <c r="AK728" i="20"/>
  <c r="AR176" i="20"/>
  <c r="AR360" i="20"/>
  <c r="AR544" i="20"/>
  <c r="AR728" i="20"/>
  <c r="AY176" i="20"/>
  <c r="AY360" i="20"/>
  <c r="AY544" i="20"/>
  <c r="AY728" i="20"/>
  <c r="AI176" i="20"/>
  <c r="AI360" i="20"/>
  <c r="AI728" i="20"/>
  <c r="AI544" i="20"/>
  <c r="AP84" i="20"/>
  <c r="AP268" i="20"/>
  <c r="AP636" i="20"/>
  <c r="AP452" i="20"/>
  <c r="AS84" i="20"/>
  <c r="AS268" i="20"/>
  <c r="AS636" i="20"/>
  <c r="AS452" i="20"/>
  <c r="AZ84" i="20"/>
  <c r="AZ268" i="20"/>
  <c r="AZ452" i="20"/>
  <c r="AZ636" i="20"/>
  <c r="AJ84" i="20"/>
  <c r="AJ268" i="20"/>
  <c r="AJ452" i="20"/>
  <c r="AJ636" i="20"/>
  <c r="AQ84" i="20"/>
  <c r="AQ268" i="20"/>
  <c r="AQ636" i="20"/>
  <c r="AQ452" i="20"/>
  <c r="AX683" i="20"/>
  <c r="AX1235" i="20"/>
  <c r="AX1787" i="20"/>
  <c r="AX1603" i="20"/>
  <c r="AH683" i="20"/>
  <c r="AH1235" i="20"/>
  <c r="AH1787" i="20"/>
  <c r="AH1603" i="20"/>
  <c r="AK683" i="20"/>
  <c r="AK1235" i="20"/>
  <c r="AK1603" i="20"/>
  <c r="AK1787" i="20"/>
  <c r="AR683" i="20"/>
  <c r="AR1235" i="20"/>
  <c r="AR1787" i="20"/>
  <c r="AR1603" i="20"/>
  <c r="AY683" i="20"/>
  <c r="AY1235" i="20"/>
  <c r="AY1787" i="20"/>
  <c r="AY1603" i="20"/>
  <c r="AI683" i="20"/>
  <c r="AI1235" i="20"/>
  <c r="AI1603" i="20"/>
  <c r="AI1787" i="20"/>
  <c r="AP706" i="20"/>
  <c r="AP1258" i="20"/>
  <c r="AP1810" i="20"/>
  <c r="AP1626" i="20"/>
  <c r="AS706" i="20"/>
  <c r="AS1258" i="20"/>
  <c r="AS1810" i="20"/>
  <c r="AS1626" i="20"/>
  <c r="AZ706" i="20"/>
  <c r="AZ1258" i="20"/>
  <c r="AZ1626" i="20"/>
  <c r="AZ1810" i="20"/>
  <c r="AJ706" i="20"/>
  <c r="AJ1258" i="20"/>
  <c r="AJ1810" i="20"/>
  <c r="AJ1626" i="20"/>
  <c r="AQ706" i="20"/>
  <c r="AQ1258" i="20"/>
  <c r="AQ1810" i="20"/>
  <c r="AQ1626" i="20"/>
  <c r="AX660" i="20"/>
  <c r="AX1212" i="20"/>
  <c r="AX1580" i="20"/>
  <c r="AX1764" i="20"/>
  <c r="AH660" i="20"/>
  <c r="AH1212" i="20"/>
  <c r="AH1764" i="20"/>
  <c r="AH1580" i="20"/>
  <c r="AK660" i="20"/>
  <c r="AK1212" i="20"/>
  <c r="AK1764" i="20"/>
  <c r="AK1580" i="20"/>
  <c r="AR660" i="20"/>
  <c r="AR1212" i="20"/>
  <c r="AR1764" i="20"/>
  <c r="AR1580" i="20"/>
  <c r="AY660" i="20"/>
  <c r="AY1212" i="20"/>
  <c r="AY1764" i="20"/>
  <c r="AY1580" i="20"/>
  <c r="AI660" i="20"/>
  <c r="AI1212" i="20"/>
  <c r="AI1764" i="20"/>
  <c r="AI1580" i="20"/>
  <c r="AP614" i="20"/>
  <c r="AP1166" i="20"/>
  <c r="AP1718" i="20"/>
  <c r="AP1534" i="20"/>
  <c r="AS614" i="20"/>
  <c r="AS1166" i="20"/>
  <c r="AS1718" i="20"/>
  <c r="AS1534" i="20"/>
  <c r="AZ614" i="20"/>
  <c r="AZ1166" i="20"/>
  <c r="AZ1718" i="20"/>
  <c r="AZ1534" i="20"/>
  <c r="AJ614" i="20"/>
  <c r="AJ1166" i="20"/>
  <c r="AJ1718" i="20"/>
  <c r="AJ1534" i="20"/>
  <c r="AQ614" i="20"/>
  <c r="AQ1166" i="20"/>
  <c r="AQ1718" i="20"/>
  <c r="AQ1534" i="20"/>
  <c r="AX568" i="20"/>
  <c r="AX1120" i="20"/>
  <c r="AX1672" i="20"/>
  <c r="AX1488" i="20"/>
  <c r="AH568" i="20"/>
  <c r="AH1120" i="20"/>
  <c r="AH1672" i="20"/>
  <c r="AH1488" i="20"/>
  <c r="AK568" i="20"/>
  <c r="AK1120" i="20"/>
  <c r="AK1672" i="20"/>
  <c r="AK1488" i="20"/>
  <c r="AR568" i="20"/>
  <c r="AR1120" i="20"/>
  <c r="AR1488" i="20"/>
  <c r="AR1672" i="20"/>
  <c r="AY568" i="20"/>
  <c r="AY1120" i="20"/>
  <c r="AY1488" i="20"/>
  <c r="AY1672" i="20"/>
  <c r="AI568" i="20"/>
  <c r="AI1120" i="20"/>
  <c r="AI1672" i="20"/>
  <c r="AI1488" i="20"/>
  <c r="AP591" i="20"/>
  <c r="AP1143" i="20"/>
  <c r="AP1695" i="20"/>
  <c r="AP1511" i="20"/>
  <c r="AS591" i="20"/>
  <c r="AS1143" i="20"/>
  <c r="AS1511" i="20"/>
  <c r="AS1695" i="20"/>
  <c r="AZ591" i="20"/>
  <c r="AZ1143" i="20"/>
  <c r="AZ1695" i="20"/>
  <c r="AZ1511" i="20"/>
  <c r="AJ591" i="20"/>
  <c r="AJ1143" i="20"/>
  <c r="AJ1695" i="20"/>
  <c r="AJ1511" i="20"/>
  <c r="AQ591" i="20"/>
  <c r="AQ1143" i="20"/>
  <c r="AQ1695" i="20"/>
  <c r="AQ1511" i="20"/>
  <c r="AX729" i="20"/>
  <c r="AX1281" i="20"/>
  <c r="AX1833" i="20"/>
  <c r="AX1649" i="20"/>
  <c r="AH729" i="20"/>
  <c r="AH1281" i="20"/>
  <c r="AH1833" i="20"/>
  <c r="AH1649" i="20"/>
  <c r="AK729" i="20"/>
  <c r="AK1281" i="20"/>
  <c r="AK1833" i="20"/>
  <c r="AK1649" i="20"/>
  <c r="AR729" i="20"/>
  <c r="AR1281" i="20"/>
  <c r="AR1833" i="20"/>
  <c r="AR1649" i="20"/>
  <c r="AY729" i="20"/>
  <c r="AY1281" i="20"/>
  <c r="AY1833" i="20"/>
  <c r="AY1649" i="20"/>
  <c r="AI729" i="20"/>
  <c r="AI1281" i="20"/>
  <c r="AI1833" i="20"/>
  <c r="AI1649" i="20"/>
  <c r="AP637" i="20"/>
  <c r="AP1189" i="20"/>
  <c r="AP1557" i="20"/>
  <c r="AP1741" i="20"/>
  <c r="AS637" i="20"/>
  <c r="AS1189" i="20"/>
  <c r="AS1741" i="20"/>
  <c r="AS1557" i="20"/>
  <c r="AZ637" i="20"/>
  <c r="AZ1189" i="20"/>
  <c r="AZ1741" i="20"/>
  <c r="AZ1557" i="20"/>
  <c r="AJ637" i="20"/>
  <c r="AJ1189" i="20"/>
  <c r="AJ1741" i="20"/>
  <c r="AJ1557" i="20"/>
  <c r="AQ637" i="20"/>
  <c r="AQ1189" i="20"/>
  <c r="AQ1741" i="20"/>
  <c r="AQ1557" i="20"/>
  <c r="CR130" i="20"/>
  <c r="CR314" i="20"/>
  <c r="CR682" i="20"/>
  <c r="CR498" i="20"/>
  <c r="P407" i="20"/>
  <c r="P959" i="20"/>
  <c r="P1327" i="20"/>
  <c r="P1694" i="20"/>
  <c r="CR453" i="20"/>
  <c r="CR1005" i="20"/>
  <c r="CR1373" i="20"/>
  <c r="CR1740" i="20"/>
  <c r="CJ384" i="20"/>
  <c r="CJ936" i="20"/>
  <c r="CJ1304" i="20"/>
  <c r="CJ1671" i="20"/>
  <c r="CR637" i="20"/>
  <c r="CR1189" i="20"/>
  <c r="CR1741" i="20"/>
  <c r="CR1557" i="20"/>
  <c r="CF430" i="20"/>
  <c r="CF982" i="20"/>
  <c r="CF1350" i="20"/>
  <c r="CF1717" i="20"/>
  <c r="CQ499" i="20"/>
  <c r="CQ1051" i="20"/>
  <c r="CQ1419" i="20"/>
  <c r="CQ1786" i="20"/>
  <c r="CF729" i="20"/>
  <c r="CF1281" i="20"/>
  <c r="CF1649" i="20"/>
  <c r="CF1833" i="20"/>
  <c r="CJ360" i="20"/>
  <c r="CJ176" i="20"/>
  <c r="CJ728" i="20"/>
  <c r="CJ544" i="20"/>
  <c r="CN177" i="20"/>
  <c r="CN912" i="20"/>
  <c r="CN1096" i="20"/>
  <c r="CN1280" i="20"/>
  <c r="CF131" i="20"/>
  <c r="CF1050" i="20"/>
  <c r="CF866" i="20"/>
  <c r="CF1234" i="20"/>
  <c r="CN499" i="20"/>
  <c r="CN1051" i="20"/>
  <c r="CN1419" i="20"/>
  <c r="CN1786" i="20"/>
  <c r="K430" i="20"/>
  <c r="K982" i="20"/>
  <c r="K1350" i="20"/>
  <c r="K1717" i="20"/>
  <c r="K62" i="20"/>
  <c r="K981" i="20"/>
  <c r="K797" i="20"/>
  <c r="K1165" i="20"/>
  <c r="O637" i="20"/>
  <c r="O1189" i="20"/>
  <c r="O1557" i="20"/>
  <c r="O1741" i="20"/>
  <c r="K683" i="20"/>
  <c r="K1235" i="20"/>
  <c r="K1787" i="20"/>
  <c r="K1603" i="20"/>
  <c r="K591" i="20"/>
  <c r="K1143" i="20"/>
  <c r="K1695" i="20"/>
  <c r="K1511" i="20"/>
  <c r="CR660" i="20"/>
  <c r="CR1212" i="20"/>
  <c r="CR1764" i="20"/>
  <c r="CR1580" i="20"/>
  <c r="CR15" i="20"/>
  <c r="CR199" i="20"/>
  <c r="CR567" i="20"/>
  <c r="CR383" i="20"/>
  <c r="CR108" i="20"/>
  <c r="CR1027" i="20"/>
  <c r="CR843" i="20"/>
  <c r="CR1211" i="20"/>
  <c r="N85" i="20"/>
  <c r="N1004" i="20"/>
  <c r="N820" i="20"/>
  <c r="N1188" i="20"/>
  <c r="CF453" i="20"/>
  <c r="CF1373" i="20"/>
  <c r="CF1005" i="20"/>
  <c r="CF1740" i="20"/>
  <c r="CJ430" i="20"/>
  <c r="CJ982" i="20"/>
  <c r="CJ1350" i="20"/>
  <c r="CJ1717" i="20"/>
  <c r="CF522" i="20"/>
  <c r="CF1074" i="20"/>
  <c r="CF1442" i="20"/>
  <c r="CF1809" i="20"/>
  <c r="CE545" i="20"/>
  <c r="CE1097" i="20"/>
  <c r="CE1465" i="20"/>
  <c r="CE1832" i="20"/>
  <c r="CV545" i="20"/>
  <c r="CV1097" i="20"/>
  <c r="CV1465" i="20"/>
  <c r="CV1832" i="20"/>
  <c r="CF384" i="20"/>
  <c r="CF936" i="20"/>
  <c r="CF1304" i="20"/>
  <c r="CF1671" i="20"/>
  <c r="CJ476" i="20"/>
  <c r="CJ1028" i="20"/>
  <c r="CJ1396" i="20"/>
  <c r="CJ1763" i="20"/>
  <c r="CR545" i="20"/>
  <c r="CR1097" i="20"/>
  <c r="CR1465" i="20"/>
  <c r="CR1832" i="20"/>
  <c r="CR499" i="20"/>
  <c r="CR1051" i="20"/>
  <c r="CR1419" i="20"/>
  <c r="CR1786" i="20"/>
  <c r="CU430" i="20"/>
  <c r="CU982" i="20"/>
  <c r="CU1350" i="20"/>
  <c r="CU1717" i="20"/>
  <c r="R200" i="20"/>
  <c r="R752" i="20"/>
  <c r="R1303" i="20"/>
  <c r="R1487" i="20"/>
  <c r="R338" i="20"/>
  <c r="R890" i="20"/>
  <c r="R1441" i="20"/>
  <c r="R1625" i="20"/>
  <c r="U200" i="20"/>
  <c r="U752" i="20"/>
  <c r="U1303" i="20"/>
  <c r="U1487" i="20"/>
  <c r="AA292" i="20"/>
  <c r="AA1395" i="20"/>
  <c r="AA844" i="20"/>
  <c r="AA1579" i="20"/>
  <c r="U338" i="20"/>
  <c r="U890" i="20"/>
  <c r="U1441" i="20"/>
  <c r="U1625" i="20"/>
  <c r="Z246" i="20"/>
  <c r="Z798" i="20"/>
  <c r="Z1349" i="20"/>
  <c r="Z1533" i="20"/>
  <c r="Z361" i="20"/>
  <c r="Z913" i="20"/>
  <c r="Z1464" i="20"/>
  <c r="Z1648" i="20"/>
  <c r="U223" i="20"/>
  <c r="U775" i="20"/>
  <c r="U1326" i="20"/>
  <c r="U1510" i="20"/>
  <c r="R223" i="20"/>
  <c r="R1326" i="20"/>
  <c r="R775" i="20"/>
  <c r="R1510" i="20"/>
  <c r="CU361" i="20"/>
  <c r="CU913" i="20"/>
  <c r="CU1464" i="20"/>
  <c r="CU1648" i="20"/>
  <c r="CR154" i="20"/>
  <c r="CR889" i="20"/>
  <c r="CR1073" i="20"/>
  <c r="CR1257" i="20"/>
  <c r="AF453" i="20"/>
  <c r="AF1005" i="20"/>
  <c r="AF1373" i="20"/>
  <c r="AF1740" i="20"/>
  <c r="AX453" i="20"/>
  <c r="AX1005" i="20"/>
  <c r="AX1373" i="20"/>
  <c r="AX1740" i="20"/>
  <c r="AU1005" i="20"/>
  <c r="AU453" i="20"/>
  <c r="AU1373" i="20"/>
  <c r="AU1740" i="20"/>
  <c r="AR453" i="20"/>
  <c r="AR1005" i="20"/>
  <c r="AR1373" i="20"/>
  <c r="AR1740" i="20"/>
  <c r="AJ1005" i="20"/>
  <c r="AJ453" i="20"/>
  <c r="AJ1373" i="20"/>
  <c r="AJ1740" i="20"/>
  <c r="AR430" i="20"/>
  <c r="AR982" i="20"/>
  <c r="AR1350" i="20"/>
  <c r="AR1717" i="20"/>
  <c r="AZ430" i="20"/>
  <c r="AZ982" i="20"/>
  <c r="AZ1350" i="20"/>
  <c r="AZ1717" i="20"/>
  <c r="AV522" i="20"/>
  <c r="AV1074" i="20"/>
  <c r="AV1442" i="20"/>
  <c r="AV1809" i="20"/>
  <c r="AZ476" i="20"/>
  <c r="AZ1028" i="20"/>
  <c r="AZ1396" i="20"/>
  <c r="AZ1763" i="20"/>
  <c r="AV476" i="20"/>
  <c r="AV1028" i="20"/>
  <c r="AV1396" i="20"/>
  <c r="AV1763" i="20"/>
  <c r="AK545" i="20"/>
  <c r="AK1465" i="20"/>
  <c r="AK1097" i="20"/>
  <c r="AK1832" i="20"/>
  <c r="AV1097" i="20"/>
  <c r="AV545" i="20"/>
  <c r="AV1465" i="20"/>
  <c r="AV1832" i="20"/>
  <c r="AQ499" i="20"/>
  <c r="AQ1051" i="20"/>
  <c r="AQ1419" i="20"/>
  <c r="AQ1786" i="20"/>
  <c r="AX499" i="20"/>
  <c r="AX1051" i="20"/>
  <c r="AX1419" i="20"/>
  <c r="AX1786" i="20"/>
  <c r="AH499" i="20"/>
  <c r="AH1051" i="20"/>
  <c r="AH1419" i="20"/>
  <c r="AH1786" i="20"/>
  <c r="AN499" i="20"/>
  <c r="AN1051" i="20"/>
  <c r="AN1419" i="20"/>
  <c r="AN1786" i="20"/>
  <c r="AR499" i="20"/>
  <c r="AR1051" i="20"/>
  <c r="AR1419" i="20"/>
  <c r="AR1786" i="20"/>
  <c r="AJ384" i="20"/>
  <c r="AJ936" i="20"/>
  <c r="AJ1304" i="20"/>
  <c r="AJ1671" i="20"/>
  <c r="AF384" i="20"/>
  <c r="AF936" i="20"/>
  <c r="AF1304" i="20"/>
  <c r="AF1671" i="20"/>
  <c r="AV407" i="20"/>
  <c r="AV959" i="20"/>
  <c r="AV1327" i="20"/>
  <c r="AV1694" i="20"/>
  <c r="P292" i="20"/>
  <c r="P844" i="20"/>
  <c r="P1395" i="20"/>
  <c r="P1579" i="20"/>
  <c r="M223" i="20"/>
  <c r="M775" i="20"/>
  <c r="M1326" i="20"/>
  <c r="M1510" i="20"/>
  <c r="N315" i="20"/>
  <c r="N867" i="20"/>
  <c r="N1418" i="20"/>
  <c r="N1602" i="20"/>
  <c r="N361" i="20"/>
  <c r="N913" i="20"/>
  <c r="N1464" i="20"/>
  <c r="N1648" i="20"/>
  <c r="L246" i="20"/>
  <c r="L798" i="20"/>
  <c r="L1349" i="20"/>
  <c r="L1533" i="20"/>
  <c r="P200" i="20"/>
  <c r="P752" i="20"/>
  <c r="P1303" i="20"/>
  <c r="P1487" i="20"/>
  <c r="O269" i="20"/>
  <c r="O821" i="20"/>
  <c r="O1372" i="20"/>
  <c r="O1556" i="20"/>
  <c r="N269" i="20"/>
  <c r="N821" i="20"/>
  <c r="N1372" i="20"/>
  <c r="N1556" i="20"/>
  <c r="O200" i="20"/>
  <c r="O752" i="20"/>
  <c r="O1303" i="20"/>
  <c r="O1487" i="20"/>
  <c r="AB315" i="20"/>
  <c r="AB867" i="20"/>
  <c r="AB1418" i="20"/>
  <c r="AB1602" i="20"/>
  <c r="Y292" i="20"/>
  <c r="Y844" i="20"/>
  <c r="Y1395" i="20"/>
  <c r="Y1579" i="20"/>
  <c r="X292" i="20"/>
  <c r="X844" i="20"/>
  <c r="X1395" i="20"/>
  <c r="X1579" i="20"/>
  <c r="AG545" i="20"/>
  <c r="AG1097" i="20"/>
  <c r="AG1465" i="20"/>
  <c r="AG1832" i="20"/>
  <c r="AT545" i="20"/>
  <c r="AT1097" i="20"/>
  <c r="AT1465" i="20"/>
  <c r="AT1832" i="20"/>
  <c r="AM545" i="20"/>
  <c r="AM1097" i="20"/>
  <c r="AM1465" i="20"/>
  <c r="AM1832" i="20"/>
  <c r="AK407" i="20"/>
  <c r="AK959" i="20"/>
  <c r="AK1327" i="20"/>
  <c r="AK1694" i="20"/>
  <c r="AH407" i="20"/>
  <c r="AH959" i="20"/>
  <c r="AH1327" i="20"/>
  <c r="AH1694" i="20"/>
  <c r="AX407" i="20"/>
  <c r="AX959" i="20"/>
  <c r="AX1327" i="20"/>
  <c r="AX1694" i="20"/>
  <c r="AQ407" i="20"/>
  <c r="AQ959" i="20"/>
  <c r="AQ1327" i="20"/>
  <c r="AQ1694" i="20"/>
  <c r="AK384" i="20"/>
  <c r="AK936" i="20"/>
  <c r="AK1304" i="20"/>
  <c r="AK1671" i="20"/>
  <c r="AH384" i="20"/>
  <c r="AH936" i="20"/>
  <c r="AH1304" i="20"/>
  <c r="AH1671" i="20"/>
  <c r="AX384" i="20"/>
  <c r="AX936" i="20"/>
  <c r="AX1304" i="20"/>
  <c r="AX1671" i="20"/>
  <c r="AQ384" i="20"/>
  <c r="AQ936" i="20"/>
  <c r="AQ1304" i="20"/>
  <c r="AQ1671" i="20"/>
  <c r="AK430" i="20"/>
  <c r="AK982" i="20"/>
  <c r="AK1350" i="20"/>
  <c r="AK1717" i="20"/>
  <c r="AH430" i="20"/>
  <c r="AH982" i="20"/>
  <c r="AH1350" i="20"/>
  <c r="AH1717" i="20"/>
  <c r="AX430" i="20"/>
  <c r="AX982" i="20"/>
  <c r="AX1350" i="20"/>
  <c r="AX1717" i="20"/>
  <c r="AQ430" i="20"/>
  <c r="AQ982" i="20"/>
  <c r="AQ1350" i="20"/>
  <c r="AQ1717" i="20"/>
  <c r="AK1028" i="20"/>
  <c r="AK476" i="20"/>
  <c r="AK1396" i="20"/>
  <c r="AK1763" i="20"/>
  <c r="AH476" i="20"/>
  <c r="AH1028" i="20"/>
  <c r="AH1396" i="20"/>
  <c r="AH1763" i="20"/>
  <c r="AX476" i="20"/>
  <c r="AX1028" i="20"/>
  <c r="AX1396" i="20"/>
  <c r="AX1763" i="20"/>
  <c r="AQ476" i="20"/>
  <c r="AQ1028" i="20"/>
  <c r="AQ1396" i="20"/>
  <c r="AQ1763" i="20"/>
  <c r="AK522" i="20"/>
  <c r="AK1074" i="20"/>
  <c r="AK1442" i="20"/>
  <c r="AK1809" i="20"/>
  <c r="AH522" i="20"/>
  <c r="AH1074" i="20"/>
  <c r="AH1442" i="20"/>
  <c r="AH1809" i="20"/>
  <c r="AX522" i="20"/>
  <c r="AX1074" i="20"/>
  <c r="AX1442" i="20"/>
  <c r="AX1809" i="20"/>
  <c r="AQ522" i="20"/>
  <c r="AQ1074" i="20"/>
  <c r="AQ1442" i="20"/>
  <c r="AQ1809" i="20"/>
  <c r="AT131" i="20"/>
  <c r="AT866" i="20"/>
  <c r="AT1050" i="20"/>
  <c r="AT1234" i="20"/>
  <c r="AW131" i="20"/>
  <c r="AW1050" i="20"/>
  <c r="AW866" i="20"/>
  <c r="AW1234" i="20"/>
  <c r="AG131" i="20"/>
  <c r="AG866" i="20"/>
  <c r="AG1050" i="20"/>
  <c r="AG1234" i="20"/>
  <c r="AN131" i="20"/>
  <c r="AN1050" i="20"/>
  <c r="AN866" i="20"/>
  <c r="AN1234" i="20"/>
  <c r="AU131" i="20"/>
  <c r="AU1050" i="20"/>
  <c r="AU866" i="20"/>
  <c r="AU1234" i="20"/>
  <c r="AE131" i="20"/>
  <c r="AE1050" i="20"/>
  <c r="AE866" i="20"/>
  <c r="AE1234" i="20"/>
  <c r="AL154" i="20"/>
  <c r="AL1073" i="20"/>
  <c r="AL889" i="20"/>
  <c r="AL1257" i="20"/>
  <c r="AO154" i="20"/>
  <c r="AO889" i="20"/>
  <c r="AO1073" i="20"/>
  <c r="AO1257" i="20"/>
  <c r="AV154" i="20"/>
  <c r="AV889" i="20"/>
  <c r="AV1073" i="20"/>
  <c r="AV1257" i="20"/>
  <c r="AF154" i="20"/>
  <c r="AF889" i="20"/>
  <c r="AF1073" i="20"/>
  <c r="AF1257" i="20"/>
  <c r="AM154" i="20"/>
  <c r="AM889" i="20"/>
  <c r="AM1073" i="20"/>
  <c r="AM1257" i="20"/>
  <c r="AT108" i="20"/>
  <c r="AT1027" i="20"/>
  <c r="AT843" i="20"/>
  <c r="AT1211" i="20"/>
  <c r="AW108" i="20"/>
  <c r="AW1027" i="20"/>
  <c r="AW843" i="20"/>
  <c r="AW1211" i="20"/>
  <c r="AG108" i="20"/>
  <c r="AG1027" i="20"/>
  <c r="AG843" i="20"/>
  <c r="AG1211" i="20"/>
  <c r="AN108" i="20"/>
  <c r="AN843" i="20"/>
  <c r="AN1027" i="20"/>
  <c r="AN1211" i="20"/>
  <c r="AU108" i="20"/>
  <c r="AU843" i="20"/>
  <c r="AU1027" i="20"/>
  <c r="AU1211" i="20"/>
  <c r="AE108" i="20"/>
  <c r="AE1027" i="20"/>
  <c r="AE843" i="20"/>
  <c r="AE1211" i="20"/>
  <c r="AL62" i="20"/>
  <c r="AL981" i="20"/>
  <c r="AL797" i="20"/>
  <c r="AL1165" i="20"/>
  <c r="AO62" i="20"/>
  <c r="AO981" i="20"/>
  <c r="AO797" i="20"/>
  <c r="AO1165" i="20"/>
  <c r="AV62" i="20"/>
  <c r="AV797" i="20"/>
  <c r="AV981" i="20"/>
  <c r="AV1165" i="20"/>
  <c r="AF62" i="20"/>
  <c r="AF797" i="20"/>
  <c r="AF981" i="20"/>
  <c r="AF1165" i="20"/>
  <c r="AM62" i="20"/>
  <c r="AM797" i="20"/>
  <c r="AM981" i="20"/>
  <c r="AM1165" i="20"/>
  <c r="AT16" i="20"/>
  <c r="AT935" i="20"/>
  <c r="AT751" i="20"/>
  <c r="AT1119" i="20"/>
  <c r="AW16" i="20"/>
  <c r="AW935" i="20"/>
  <c r="AW751" i="20"/>
  <c r="AW1119" i="20"/>
  <c r="AG16" i="20"/>
  <c r="AG935" i="20"/>
  <c r="AG751" i="20"/>
  <c r="AG1119" i="20"/>
  <c r="AN16" i="20"/>
  <c r="AN751" i="20"/>
  <c r="AN935" i="20"/>
  <c r="AN1119" i="20"/>
  <c r="AU16" i="20"/>
  <c r="AU935" i="20"/>
  <c r="AU751" i="20"/>
  <c r="AU1119" i="20"/>
  <c r="AE16" i="20"/>
  <c r="AE751" i="20"/>
  <c r="AE935" i="20"/>
  <c r="AE1119" i="20"/>
  <c r="AL39" i="20"/>
  <c r="AL958" i="20"/>
  <c r="AL774" i="20"/>
  <c r="AL1142" i="20"/>
  <c r="AO39" i="20"/>
  <c r="AO774" i="20"/>
  <c r="AO958" i="20"/>
  <c r="AO1142" i="20"/>
  <c r="AV39" i="20"/>
  <c r="AV774" i="20"/>
  <c r="AV958" i="20"/>
  <c r="AV1142" i="20"/>
  <c r="AF39" i="20"/>
  <c r="AF774" i="20"/>
  <c r="AF958" i="20"/>
  <c r="AF1142" i="20"/>
  <c r="AM39" i="20"/>
  <c r="AM774" i="20"/>
  <c r="AM958" i="20"/>
  <c r="AM1142" i="20"/>
  <c r="AT177" i="20"/>
  <c r="AT912" i="20"/>
  <c r="AT1096" i="20"/>
  <c r="AT1280" i="20"/>
  <c r="AW177" i="20"/>
  <c r="AW912" i="20"/>
  <c r="AW1096" i="20"/>
  <c r="AW1280" i="20"/>
  <c r="AG177" i="20"/>
  <c r="AG912" i="20"/>
  <c r="AG1096" i="20"/>
  <c r="AG1280" i="20"/>
  <c r="AN177" i="20"/>
  <c r="AN912" i="20"/>
  <c r="AN1096" i="20"/>
  <c r="AN1280" i="20"/>
  <c r="AU177" i="20"/>
  <c r="AU1096" i="20"/>
  <c r="AU912" i="20"/>
  <c r="AU1280" i="20"/>
  <c r="AE177" i="20"/>
  <c r="AE1096" i="20"/>
  <c r="AE912" i="20"/>
  <c r="AE1280" i="20"/>
  <c r="AL85" i="20"/>
  <c r="AL820" i="20"/>
  <c r="AL1004" i="20"/>
  <c r="AL1188" i="20"/>
  <c r="AO85" i="20"/>
  <c r="AO1004" i="20"/>
  <c r="AO820" i="20"/>
  <c r="AO1188" i="20"/>
  <c r="AV85" i="20"/>
  <c r="AV820" i="20"/>
  <c r="AV1004" i="20"/>
  <c r="AV1188" i="20"/>
  <c r="AF85" i="20"/>
  <c r="AF1004" i="20"/>
  <c r="AF820" i="20"/>
  <c r="AF1188" i="20"/>
  <c r="AM85" i="20"/>
  <c r="AM820" i="20"/>
  <c r="AM1004" i="20"/>
  <c r="AM1188" i="20"/>
  <c r="AT314" i="20"/>
  <c r="AT130" i="20"/>
  <c r="AT682" i="20"/>
  <c r="AT498" i="20"/>
  <c r="AW314" i="20"/>
  <c r="AW130" i="20"/>
  <c r="AW498" i="20"/>
  <c r="AW682" i="20"/>
  <c r="AG130" i="20"/>
  <c r="AG314" i="20"/>
  <c r="AG682" i="20"/>
  <c r="AG498" i="20"/>
  <c r="AN130" i="20"/>
  <c r="AN314" i="20"/>
  <c r="AN498" i="20"/>
  <c r="AN682" i="20"/>
  <c r="AU130" i="20"/>
  <c r="AU314" i="20"/>
  <c r="AU498" i="20"/>
  <c r="AU682" i="20"/>
  <c r="AE130" i="20"/>
  <c r="AE314" i="20"/>
  <c r="AE682" i="20"/>
  <c r="AE498" i="20"/>
  <c r="AL153" i="20"/>
  <c r="AL337" i="20"/>
  <c r="AL705" i="20"/>
  <c r="AL521" i="20"/>
  <c r="AO153" i="20"/>
  <c r="AO337" i="20"/>
  <c r="AO521" i="20"/>
  <c r="AO705" i="20"/>
  <c r="AV337" i="20"/>
  <c r="AV153" i="20"/>
  <c r="AV705" i="20"/>
  <c r="AV521" i="20"/>
  <c r="AF705" i="20"/>
  <c r="AF153" i="20"/>
  <c r="AF337" i="20"/>
  <c r="AF521" i="20"/>
  <c r="AM153" i="20"/>
  <c r="AM705" i="20"/>
  <c r="AM337" i="20"/>
  <c r="AM521" i="20"/>
  <c r="AT107" i="20"/>
  <c r="AT291" i="20"/>
  <c r="AT475" i="20"/>
  <c r="AT659" i="20"/>
  <c r="AW107" i="20"/>
  <c r="AW291" i="20"/>
  <c r="AW659" i="20"/>
  <c r="AW475" i="20"/>
  <c r="AG107" i="20"/>
  <c r="AG291" i="20"/>
  <c r="AG659" i="20"/>
  <c r="AG475" i="20"/>
  <c r="AN107" i="20"/>
  <c r="AN291" i="20"/>
  <c r="AN475" i="20"/>
  <c r="AN659" i="20"/>
  <c r="AU291" i="20"/>
  <c r="AU107" i="20"/>
  <c r="AU659" i="20"/>
  <c r="AU475" i="20"/>
  <c r="AE107" i="20"/>
  <c r="AE291" i="20"/>
  <c r="AE475" i="20"/>
  <c r="AE659" i="20"/>
  <c r="AL245" i="20"/>
  <c r="AL429" i="20"/>
  <c r="AL61" i="20"/>
  <c r="AL613" i="20"/>
  <c r="AO61" i="20"/>
  <c r="AO245" i="20"/>
  <c r="AO613" i="20"/>
  <c r="AO429" i="20"/>
  <c r="AV61" i="20"/>
  <c r="AV245" i="20"/>
  <c r="AV613" i="20"/>
  <c r="AV429" i="20"/>
  <c r="AF61" i="20"/>
  <c r="AF245" i="20"/>
  <c r="AF429" i="20"/>
  <c r="AF613" i="20"/>
  <c r="AM61" i="20"/>
  <c r="AM245" i="20"/>
  <c r="AM429" i="20"/>
  <c r="AM613" i="20"/>
  <c r="AT15" i="20"/>
  <c r="AT199" i="20"/>
  <c r="AT567" i="20"/>
  <c r="AT383" i="20"/>
  <c r="AW15" i="20"/>
  <c r="AW199" i="20"/>
  <c r="AW567" i="20"/>
  <c r="AW383" i="20"/>
  <c r="AG15" i="20"/>
  <c r="AG199" i="20"/>
  <c r="AG567" i="20"/>
  <c r="AG383" i="20"/>
  <c r="AN15" i="20"/>
  <c r="AN199" i="20"/>
  <c r="AN383" i="20"/>
  <c r="AN567" i="20"/>
  <c r="AU15" i="20"/>
  <c r="AU199" i="20"/>
  <c r="AU567" i="20"/>
  <c r="AU383" i="20"/>
  <c r="AE15" i="20"/>
  <c r="AE383" i="20"/>
  <c r="AE199" i="20"/>
  <c r="AE567" i="20"/>
  <c r="AL38" i="20"/>
  <c r="AL406" i="20"/>
  <c r="AL222" i="20"/>
  <c r="AL590" i="20"/>
  <c r="AO406" i="20"/>
  <c r="AO38" i="20"/>
  <c r="AO590" i="20"/>
  <c r="AO222" i="20"/>
  <c r="AV38" i="20"/>
  <c r="AV222" i="20"/>
  <c r="AV590" i="20"/>
  <c r="AV406" i="20"/>
  <c r="AF38" i="20"/>
  <c r="AF222" i="20"/>
  <c r="AF590" i="20"/>
  <c r="AF406" i="20"/>
  <c r="AM222" i="20"/>
  <c r="AM38" i="20"/>
  <c r="AM406" i="20"/>
  <c r="AM590" i="20"/>
  <c r="AT176" i="20"/>
  <c r="AT360" i="20"/>
  <c r="AT728" i="20"/>
  <c r="AT544" i="20"/>
  <c r="AW360" i="20"/>
  <c r="AW176" i="20"/>
  <c r="AW728" i="20"/>
  <c r="AW544" i="20"/>
  <c r="AG176" i="20"/>
  <c r="AG360" i="20"/>
  <c r="AG544" i="20"/>
  <c r="AG728" i="20"/>
  <c r="AN176" i="20"/>
  <c r="AN360" i="20"/>
  <c r="AN728" i="20"/>
  <c r="AN544" i="20"/>
  <c r="AU176" i="20"/>
  <c r="AU544" i="20"/>
  <c r="AU360" i="20"/>
  <c r="AU728" i="20"/>
  <c r="AE176" i="20"/>
  <c r="AE360" i="20"/>
  <c r="AE728" i="20"/>
  <c r="AE544" i="20"/>
  <c r="AL268" i="20"/>
  <c r="AL84" i="20"/>
  <c r="AL636" i="20"/>
  <c r="AL452" i="20"/>
  <c r="AO268" i="20"/>
  <c r="AO84" i="20"/>
  <c r="AO636" i="20"/>
  <c r="AO452" i="20"/>
  <c r="AV84" i="20"/>
  <c r="AV268" i="20"/>
  <c r="AV452" i="20"/>
  <c r="AV636" i="20"/>
  <c r="AF636" i="20"/>
  <c r="AF84" i="20"/>
  <c r="AF268" i="20"/>
  <c r="AF452" i="20"/>
  <c r="AM84" i="20"/>
  <c r="AM268" i="20"/>
  <c r="AM636" i="20"/>
  <c r="AM452" i="20"/>
  <c r="AT683" i="20"/>
  <c r="AT1235" i="20"/>
  <c r="AT1787" i="20"/>
  <c r="AT1603" i="20"/>
  <c r="AW683" i="20"/>
  <c r="AW1235" i="20"/>
  <c r="AW1603" i="20"/>
  <c r="AW1787" i="20"/>
  <c r="AG683" i="20"/>
  <c r="AG1235" i="20"/>
  <c r="AG1787" i="20"/>
  <c r="AG1603" i="20"/>
  <c r="AN683" i="20"/>
  <c r="AN1235" i="20"/>
  <c r="AN1603" i="20"/>
  <c r="AN1787" i="20"/>
  <c r="AU683" i="20"/>
  <c r="AU1235" i="20"/>
  <c r="AU1787" i="20"/>
  <c r="AU1603" i="20"/>
  <c r="AE683" i="20"/>
  <c r="AE1235" i="20"/>
  <c r="AE1787" i="20"/>
  <c r="AE1603" i="20"/>
  <c r="AL706" i="20"/>
  <c r="AL1258" i="20"/>
  <c r="AL1810" i="20"/>
  <c r="AL1626" i="20"/>
  <c r="AO706" i="20"/>
  <c r="AO1258" i="20"/>
  <c r="AO1810" i="20"/>
  <c r="AO1626" i="20"/>
  <c r="AV706" i="20"/>
  <c r="AV1258" i="20"/>
  <c r="AV1810" i="20"/>
  <c r="AV1626" i="20"/>
  <c r="AF706" i="20"/>
  <c r="AF1258" i="20"/>
  <c r="AF1810" i="20"/>
  <c r="AF1626" i="20"/>
  <c r="AM706" i="20"/>
  <c r="AM1258" i="20"/>
  <c r="AM1810" i="20"/>
  <c r="AM1626" i="20"/>
  <c r="AT660" i="20"/>
  <c r="AT1212" i="20"/>
  <c r="AT1764" i="20"/>
  <c r="AT1580" i="20"/>
  <c r="AW660" i="20"/>
  <c r="AW1212" i="20"/>
  <c r="AW1764" i="20"/>
  <c r="AW1580" i="20"/>
  <c r="AG660" i="20"/>
  <c r="AG1212" i="20"/>
  <c r="AG1764" i="20"/>
  <c r="AG1580" i="20"/>
  <c r="AN660" i="20"/>
  <c r="AN1212" i="20"/>
  <c r="AN1764" i="20"/>
  <c r="AN1580" i="20"/>
  <c r="AU660" i="20"/>
  <c r="AU1212" i="20"/>
  <c r="AU1764" i="20"/>
  <c r="AU1580" i="20"/>
  <c r="AE660" i="20"/>
  <c r="AE1212" i="20"/>
  <c r="AE1764" i="20"/>
  <c r="AE1580" i="20"/>
  <c r="AL614" i="20"/>
  <c r="AL1166" i="20"/>
  <c r="AL1718" i="20"/>
  <c r="AL1534" i="20"/>
  <c r="AO614" i="20"/>
  <c r="AO1166" i="20"/>
  <c r="AO1718" i="20"/>
  <c r="AO1534" i="20"/>
  <c r="AV614" i="20"/>
  <c r="AV1166" i="20"/>
  <c r="AV1718" i="20"/>
  <c r="AV1534" i="20"/>
  <c r="AF614" i="20"/>
  <c r="AF1718" i="20"/>
  <c r="AF1166" i="20"/>
  <c r="AF1534" i="20"/>
  <c r="AM614" i="20"/>
  <c r="AM1166" i="20"/>
  <c r="AM1718" i="20"/>
  <c r="AM1534" i="20"/>
  <c r="AT568" i="20"/>
  <c r="AT1120" i="20"/>
  <c r="AT1672" i="20"/>
  <c r="AT1488" i="20"/>
  <c r="AW568" i="20"/>
  <c r="AW1120" i="20"/>
  <c r="AW1672" i="20"/>
  <c r="AW1488" i="20"/>
  <c r="AG568" i="20"/>
  <c r="AG1120" i="20"/>
  <c r="AG1488" i="20"/>
  <c r="AG1672" i="20"/>
  <c r="AN568" i="20"/>
  <c r="AN1120" i="20"/>
  <c r="AN1672" i="20"/>
  <c r="AN1488" i="20"/>
  <c r="AU568" i="20"/>
  <c r="AU1120" i="20"/>
  <c r="AU1672" i="20"/>
  <c r="AU1488" i="20"/>
  <c r="AE568" i="20"/>
  <c r="AE1120" i="20"/>
  <c r="AE1672" i="20"/>
  <c r="AE1488" i="20"/>
  <c r="AL591" i="20"/>
  <c r="AL1143" i="20"/>
  <c r="AL1695" i="20"/>
  <c r="AL1511" i="20"/>
  <c r="AO591" i="20"/>
  <c r="AO1143" i="20"/>
  <c r="AO1695" i="20"/>
  <c r="AO1511" i="20"/>
  <c r="AV591" i="20"/>
  <c r="AV1695" i="20"/>
  <c r="AV1143" i="20"/>
  <c r="AV1511" i="20"/>
  <c r="AF591" i="20"/>
  <c r="AF1143" i="20"/>
  <c r="AF1695" i="20"/>
  <c r="AF1511" i="20"/>
  <c r="AM591" i="20"/>
  <c r="AM1143" i="20"/>
  <c r="AM1695" i="20"/>
  <c r="AM1511" i="20"/>
  <c r="AT729" i="20"/>
  <c r="AT1281" i="20"/>
  <c r="AT1833" i="20"/>
  <c r="AT1649" i="20"/>
  <c r="AW729" i="20"/>
  <c r="AW1281" i="20"/>
  <c r="AW1833" i="20"/>
  <c r="AW1649" i="20"/>
  <c r="AG729" i="20"/>
  <c r="AG1281" i="20"/>
  <c r="AG1833" i="20"/>
  <c r="AG1649" i="20"/>
  <c r="AN729" i="20"/>
  <c r="AN1281" i="20"/>
  <c r="AN1833" i="20"/>
  <c r="AN1649" i="20"/>
  <c r="AU729" i="20"/>
  <c r="AU1281" i="20"/>
  <c r="AU1833" i="20"/>
  <c r="AU1649" i="20"/>
  <c r="AE729" i="20"/>
  <c r="AE1281" i="20"/>
  <c r="AE1833" i="20"/>
  <c r="AE1649" i="20"/>
  <c r="AL637" i="20"/>
  <c r="AL1189" i="20"/>
  <c r="AL1741" i="20"/>
  <c r="AL1557" i="20"/>
  <c r="AO637" i="20"/>
  <c r="AO1189" i="20"/>
  <c r="AO1741" i="20"/>
  <c r="AO1557" i="20"/>
  <c r="AV637" i="20"/>
  <c r="AV1189" i="20"/>
  <c r="AV1741" i="20"/>
  <c r="AV1557" i="20"/>
  <c r="AF637" i="20"/>
  <c r="AF1189" i="20"/>
  <c r="AF1741" i="20"/>
  <c r="AF1557" i="20"/>
  <c r="AM637" i="20"/>
  <c r="AM1189" i="20"/>
  <c r="AM1741" i="20"/>
  <c r="AM1557" i="20"/>
  <c r="P637" i="20"/>
  <c r="P1189" i="20"/>
  <c r="P1741" i="20"/>
  <c r="P1557" i="20"/>
  <c r="CJ453" i="20"/>
  <c r="CJ1005" i="20"/>
  <c r="CJ1373" i="20"/>
  <c r="CJ1740" i="20"/>
  <c r="CN476" i="20"/>
  <c r="CN1028" i="20"/>
  <c r="CN1396" i="20"/>
  <c r="CN1763" i="20"/>
  <c r="CR706" i="20"/>
  <c r="CR1258" i="20"/>
  <c r="CR1810" i="20"/>
  <c r="CR1626" i="20"/>
  <c r="CJ522" i="20"/>
  <c r="CJ1074" i="20"/>
  <c r="CJ1442" i="20"/>
  <c r="CJ1809" i="20"/>
  <c r="O660" i="20"/>
  <c r="O1212" i="20"/>
  <c r="O1764" i="20"/>
  <c r="O1580" i="20"/>
  <c r="CF177" i="20"/>
  <c r="CF1096" i="20"/>
  <c r="CF912" i="20"/>
  <c r="CF1280" i="20"/>
  <c r="CN545" i="20"/>
  <c r="CN1097" i="20"/>
  <c r="CN1465" i="20"/>
  <c r="CN1832" i="20"/>
  <c r="CF499" i="20"/>
  <c r="CF1051" i="20"/>
  <c r="CF1419" i="20"/>
  <c r="CF1786" i="20"/>
  <c r="K614" i="20"/>
  <c r="K1166" i="20"/>
  <c r="K1534" i="20"/>
  <c r="K1718" i="20"/>
  <c r="CJ660" i="20"/>
  <c r="CJ1212" i="20"/>
  <c r="CJ1764" i="20"/>
  <c r="CJ1580" i="20"/>
  <c r="CJ15" i="20"/>
  <c r="CJ199" i="20"/>
  <c r="CJ383" i="20"/>
  <c r="CJ567" i="20"/>
  <c r="CJ108" i="20"/>
  <c r="CJ843" i="20"/>
  <c r="CJ1027" i="20"/>
  <c r="CJ1211" i="20"/>
  <c r="O176" i="20"/>
  <c r="O360" i="20"/>
  <c r="O544" i="20"/>
  <c r="O728" i="20"/>
  <c r="M107" i="20"/>
  <c r="M291" i="20"/>
  <c r="M659" i="20"/>
  <c r="M475" i="20"/>
  <c r="K154" i="20"/>
  <c r="K1073" i="20"/>
  <c r="K889" i="20"/>
  <c r="K1257" i="20"/>
  <c r="CP384" i="20"/>
  <c r="CP936" i="20"/>
  <c r="CP1304" i="20"/>
  <c r="CP1671" i="20"/>
  <c r="CL476" i="20"/>
  <c r="CL1028" i="20"/>
  <c r="CL1396" i="20"/>
  <c r="CL1763" i="20"/>
  <c r="CN407" i="20"/>
  <c r="CN959" i="20"/>
  <c r="CN1327" i="20"/>
  <c r="CN1694" i="20"/>
  <c r="CK407" i="20"/>
  <c r="CK959" i="20"/>
  <c r="CK1327" i="20"/>
  <c r="CK1694" i="20"/>
  <c r="CM384" i="20"/>
  <c r="CM936" i="20"/>
  <c r="CM1304" i="20"/>
  <c r="CM1671" i="20"/>
  <c r="CJ545" i="20"/>
  <c r="CJ1097" i="20"/>
  <c r="CJ1465" i="20"/>
  <c r="CJ1832" i="20"/>
  <c r="CJ499" i="20"/>
  <c r="CJ1051" i="20"/>
  <c r="CJ1419" i="20"/>
  <c r="CJ1786" i="20"/>
  <c r="CU522" i="20"/>
  <c r="CU1074" i="20"/>
  <c r="CU1442" i="20"/>
  <c r="CU1809" i="20"/>
  <c r="CI545" i="20"/>
  <c r="CI1097" i="20"/>
  <c r="CI1465" i="20"/>
  <c r="CI1832" i="20"/>
  <c r="CV660" i="20"/>
  <c r="CV1212" i="20"/>
  <c r="CV1764" i="20"/>
  <c r="CV1580" i="20"/>
  <c r="O568" i="20"/>
  <c r="O1120" i="20"/>
  <c r="O1672" i="20"/>
  <c r="O1488" i="20"/>
  <c r="L706" i="20"/>
  <c r="L1258" i="20"/>
  <c r="L1810" i="20"/>
  <c r="L1626" i="20"/>
  <c r="M84" i="20"/>
  <c r="M268" i="20"/>
  <c r="M636" i="20"/>
  <c r="M452" i="20"/>
  <c r="P38" i="20"/>
  <c r="P406" i="20"/>
  <c r="P222" i="20"/>
  <c r="P590" i="20"/>
  <c r="M15" i="20"/>
  <c r="M199" i="20"/>
  <c r="M383" i="20"/>
  <c r="M567" i="20"/>
  <c r="L61" i="20"/>
  <c r="L245" i="20"/>
  <c r="L429" i="20"/>
  <c r="L613" i="20"/>
  <c r="P153" i="20"/>
  <c r="P337" i="20"/>
  <c r="P705" i="20"/>
  <c r="P521" i="20"/>
  <c r="P130" i="20"/>
  <c r="P314" i="20"/>
  <c r="P498" i="20"/>
  <c r="P682" i="20"/>
  <c r="O85" i="20"/>
  <c r="O1004" i="20"/>
  <c r="O820" i="20"/>
  <c r="O1188" i="20"/>
  <c r="P177" i="20"/>
  <c r="P1096" i="20"/>
  <c r="P912" i="20"/>
  <c r="P1280" i="20"/>
  <c r="O16" i="20"/>
  <c r="O935" i="20"/>
  <c r="O751" i="20"/>
  <c r="O1119" i="20"/>
  <c r="O62" i="20"/>
  <c r="O981" i="20"/>
  <c r="O797" i="20"/>
  <c r="O1165" i="20"/>
  <c r="L108" i="20"/>
  <c r="L843" i="20"/>
  <c r="L1027" i="20"/>
  <c r="L1211" i="20"/>
  <c r="O154" i="20"/>
  <c r="O1073" i="20"/>
  <c r="O889" i="20"/>
  <c r="O1257" i="20"/>
  <c r="M131" i="20"/>
  <c r="M1050" i="20"/>
  <c r="M866" i="20"/>
  <c r="M1234" i="20"/>
  <c r="T338" i="20"/>
  <c r="T890" i="20"/>
  <c r="T1441" i="20"/>
  <c r="T1625" i="20"/>
  <c r="T269" i="20"/>
  <c r="T1372" i="20"/>
  <c r="T821" i="20"/>
  <c r="T1556" i="20"/>
  <c r="Q200" i="20"/>
  <c r="Q752" i="20"/>
  <c r="Q1303" i="20"/>
  <c r="Q1487" i="20"/>
  <c r="Y361" i="20"/>
  <c r="Y913" i="20"/>
  <c r="Y1464" i="20"/>
  <c r="Y1648" i="20"/>
  <c r="Q246" i="20"/>
  <c r="Q798" i="20"/>
  <c r="Q1349" i="20"/>
  <c r="Q1533" i="20"/>
  <c r="CV223" i="20"/>
  <c r="CV775" i="20"/>
  <c r="CV1326" i="20"/>
  <c r="CV1510" i="20"/>
  <c r="W315" i="20"/>
  <c r="W867" i="20"/>
  <c r="W1418" i="20"/>
  <c r="W1602" i="20"/>
  <c r="R246" i="20"/>
  <c r="R798" i="20"/>
  <c r="R1349" i="20"/>
  <c r="R1533" i="20"/>
  <c r="W361" i="20"/>
  <c r="W913" i="20"/>
  <c r="W1464" i="20"/>
  <c r="W1648" i="20"/>
  <c r="Q338" i="20"/>
  <c r="Q890" i="20"/>
  <c r="Q1441" i="20"/>
  <c r="Q1625" i="20"/>
  <c r="CU200" i="20"/>
  <c r="CU752" i="20"/>
  <c r="CU1303" i="20"/>
  <c r="CU1487" i="20"/>
  <c r="Y315" i="20"/>
  <c r="Y867" i="20"/>
  <c r="Y1418" i="20"/>
  <c r="Y1602" i="20"/>
  <c r="AK453" i="20"/>
  <c r="AK1005" i="20"/>
  <c r="AK1373" i="20"/>
  <c r="AK1740" i="20"/>
  <c r="AG453" i="20"/>
  <c r="AG1005" i="20"/>
  <c r="AG1373" i="20"/>
  <c r="AG1740" i="20"/>
  <c r="AY453" i="20"/>
  <c r="AY1005" i="20"/>
  <c r="AY1373" i="20"/>
  <c r="AY1740" i="20"/>
  <c r="AV453" i="20"/>
  <c r="AV1373" i="20"/>
  <c r="AV1005" i="20"/>
  <c r="AV1740" i="20"/>
  <c r="AO453" i="20"/>
  <c r="AO1005" i="20"/>
  <c r="AO1373" i="20"/>
  <c r="AO1740" i="20"/>
  <c r="AF430" i="20"/>
  <c r="AF982" i="20"/>
  <c r="AF1350" i="20"/>
  <c r="AF1717" i="20"/>
  <c r="AN430" i="20"/>
  <c r="AN982" i="20"/>
  <c r="AN1350" i="20"/>
  <c r="AN1717" i="20"/>
  <c r="AJ522" i="20"/>
  <c r="AJ1074" i="20"/>
  <c r="AJ1442" i="20"/>
  <c r="AJ1809" i="20"/>
  <c r="AN476" i="20"/>
  <c r="AN1028" i="20"/>
  <c r="AN1396" i="20"/>
  <c r="AN1763" i="20"/>
  <c r="AJ545" i="20"/>
  <c r="AJ1097" i="20"/>
  <c r="AJ1465" i="20"/>
  <c r="AJ1832" i="20"/>
  <c r="AS545" i="20"/>
  <c r="AS1097" i="20"/>
  <c r="AS1465" i="20"/>
  <c r="AS1832" i="20"/>
  <c r="AF545" i="20"/>
  <c r="AF1097" i="20"/>
  <c r="AF1465" i="20"/>
  <c r="AF1832" i="20"/>
  <c r="AK499" i="20"/>
  <c r="AK1051" i="20"/>
  <c r="AK1419" i="20"/>
  <c r="AK1786" i="20"/>
  <c r="AT499" i="20"/>
  <c r="AT1051" i="20"/>
  <c r="AT1419" i="20"/>
  <c r="AT1786" i="20"/>
  <c r="AW499" i="20"/>
  <c r="AW1051" i="20"/>
  <c r="AW1419" i="20"/>
  <c r="AW1786" i="20"/>
  <c r="AG499" i="20"/>
  <c r="AG1051" i="20"/>
  <c r="AG1419" i="20"/>
  <c r="AG1786" i="20"/>
  <c r="AM499" i="20"/>
  <c r="AM1051" i="20"/>
  <c r="AM1419" i="20"/>
  <c r="AM1786" i="20"/>
  <c r="AZ384" i="20"/>
  <c r="AZ936" i="20"/>
  <c r="AZ1304" i="20"/>
  <c r="AZ1671" i="20"/>
  <c r="AV384" i="20"/>
  <c r="AV936" i="20"/>
  <c r="AV1304" i="20"/>
  <c r="AV1671" i="20"/>
  <c r="AJ407" i="20"/>
  <c r="AJ959" i="20"/>
  <c r="AJ1327" i="20"/>
  <c r="AJ1694" i="20"/>
  <c r="P315" i="20"/>
  <c r="P867" i="20"/>
  <c r="P1418" i="20"/>
  <c r="P1602" i="20"/>
  <c r="L269" i="20"/>
  <c r="L821" i="20"/>
  <c r="L1372" i="20"/>
  <c r="L1556" i="20"/>
  <c r="P223" i="20"/>
  <c r="P775" i="20"/>
  <c r="P1326" i="20"/>
  <c r="P1510" i="20"/>
  <c r="M338" i="20"/>
  <c r="M890" i="20"/>
  <c r="M1441" i="20"/>
  <c r="M1625" i="20"/>
  <c r="L315" i="20"/>
  <c r="L867" i="20"/>
  <c r="L1418" i="20"/>
  <c r="L1602" i="20"/>
  <c r="O338" i="20"/>
  <c r="O890" i="20"/>
  <c r="O1441" i="20"/>
  <c r="O1625" i="20"/>
  <c r="M315" i="20"/>
  <c r="M867" i="20"/>
  <c r="M1418" i="20"/>
  <c r="M1602" i="20"/>
  <c r="M269" i="20"/>
  <c r="M821" i="20"/>
  <c r="M1372" i="20"/>
  <c r="M1556" i="20"/>
  <c r="O292" i="20"/>
  <c r="O844" i="20"/>
  <c r="O1395" i="20"/>
  <c r="O1579" i="20"/>
  <c r="AB361" i="20"/>
  <c r="AB913" i="20"/>
  <c r="AB1464" i="20"/>
  <c r="AB1648" i="20"/>
  <c r="W292" i="20"/>
  <c r="W844" i="20"/>
  <c r="W1395" i="20"/>
  <c r="W1579" i="20"/>
  <c r="AH545" i="20"/>
  <c r="AH1097" i="20"/>
  <c r="AH1465" i="20"/>
  <c r="AH1832" i="20"/>
  <c r="AX545" i="20"/>
  <c r="AX1097" i="20"/>
  <c r="AX1465" i="20"/>
  <c r="AX1832" i="20"/>
  <c r="AQ545" i="20"/>
  <c r="AQ1097" i="20"/>
  <c r="AQ1465" i="20"/>
  <c r="AQ1832" i="20"/>
  <c r="AO407" i="20"/>
  <c r="AO959" i="20"/>
  <c r="AO1327" i="20"/>
  <c r="AO1694" i="20"/>
  <c r="AL407" i="20"/>
  <c r="AL959" i="20"/>
  <c r="AL1327" i="20"/>
  <c r="AL1694" i="20"/>
  <c r="AE407" i="20"/>
  <c r="AE959" i="20"/>
  <c r="AE1327" i="20"/>
  <c r="AE1694" i="20"/>
  <c r="AU407" i="20"/>
  <c r="AU959" i="20"/>
  <c r="AU1327" i="20"/>
  <c r="AU1694" i="20"/>
  <c r="AO384" i="20"/>
  <c r="AO936" i="20"/>
  <c r="AO1304" i="20"/>
  <c r="AO1671" i="20"/>
  <c r="AL384" i="20"/>
  <c r="AL936" i="20"/>
  <c r="AL1304" i="20"/>
  <c r="AL1671" i="20"/>
  <c r="AE384" i="20"/>
  <c r="AE936" i="20"/>
  <c r="AE1304" i="20"/>
  <c r="AE1671" i="20"/>
  <c r="AU384" i="20"/>
  <c r="AU936" i="20"/>
  <c r="AU1304" i="20"/>
  <c r="AU1671" i="20"/>
  <c r="AO430" i="20"/>
  <c r="AO982" i="20"/>
  <c r="AO1350" i="20"/>
  <c r="AO1717" i="20"/>
  <c r="AL430" i="20"/>
  <c r="AL982" i="20"/>
  <c r="AL1350" i="20"/>
  <c r="AL1717" i="20"/>
  <c r="AE430" i="20"/>
  <c r="AE982" i="20"/>
  <c r="AE1350" i="20"/>
  <c r="AE1717" i="20"/>
  <c r="AU430" i="20"/>
  <c r="AU982" i="20"/>
  <c r="AU1350" i="20"/>
  <c r="AU1717" i="20"/>
  <c r="AO476" i="20"/>
  <c r="AO1028" i="20"/>
  <c r="AO1396" i="20"/>
  <c r="AO1763" i="20"/>
  <c r="AL476" i="20"/>
  <c r="AL1028" i="20"/>
  <c r="AL1396" i="20"/>
  <c r="AL1763" i="20"/>
  <c r="AE476" i="20"/>
  <c r="AE1028" i="20"/>
  <c r="AE1396" i="20"/>
  <c r="AE1763" i="20"/>
  <c r="AU476" i="20"/>
  <c r="AU1028" i="20"/>
  <c r="AU1396" i="20"/>
  <c r="AU1763" i="20"/>
  <c r="AO522" i="20"/>
  <c r="AO1074" i="20"/>
  <c r="AO1442" i="20"/>
  <c r="AO1809" i="20"/>
  <c r="AL522" i="20"/>
  <c r="AL1074" i="20"/>
  <c r="AL1442" i="20"/>
  <c r="AL1809" i="20"/>
  <c r="AE522" i="20"/>
  <c r="AE1074" i="20"/>
  <c r="AE1442" i="20"/>
  <c r="AE1809" i="20"/>
  <c r="AU522" i="20"/>
  <c r="AU1074" i="20"/>
  <c r="AU1442" i="20"/>
  <c r="AU1809" i="20"/>
  <c r="AP131" i="20"/>
  <c r="AP1050" i="20"/>
  <c r="AP866" i="20"/>
  <c r="AP1234" i="20"/>
  <c r="AS131" i="20"/>
  <c r="AS1050" i="20"/>
  <c r="AS866" i="20"/>
  <c r="AS1234" i="20"/>
  <c r="AZ131" i="20"/>
  <c r="AZ866" i="20"/>
  <c r="AZ1050" i="20"/>
  <c r="AZ1234" i="20"/>
  <c r="AJ131" i="20"/>
  <c r="AJ866" i="20"/>
  <c r="AJ1050" i="20"/>
  <c r="AJ1234" i="20"/>
  <c r="AQ131" i="20"/>
  <c r="AQ1050" i="20"/>
  <c r="AQ866" i="20"/>
  <c r="AQ1234" i="20"/>
  <c r="AX154" i="20"/>
  <c r="AX1073" i="20"/>
  <c r="AX889" i="20"/>
  <c r="AX1257" i="20"/>
  <c r="AH154" i="20"/>
  <c r="AH889" i="20"/>
  <c r="AH1073" i="20"/>
  <c r="AH1257" i="20"/>
  <c r="AK154" i="20"/>
  <c r="AK1073" i="20"/>
  <c r="AK889" i="20"/>
  <c r="AK1257" i="20"/>
  <c r="AR154" i="20"/>
  <c r="AR1073" i="20"/>
  <c r="AR889" i="20"/>
  <c r="AR1257" i="20"/>
  <c r="AY154" i="20"/>
  <c r="AY889" i="20"/>
  <c r="AY1073" i="20"/>
  <c r="AY1257" i="20"/>
  <c r="AI154" i="20"/>
  <c r="AI889" i="20"/>
  <c r="AI1073" i="20"/>
  <c r="AI1257" i="20"/>
  <c r="AP108" i="20"/>
  <c r="AP1027" i="20"/>
  <c r="AP1211" i="20"/>
  <c r="AP843" i="20"/>
  <c r="AS108" i="20"/>
  <c r="AS843" i="20"/>
  <c r="AS1027" i="20"/>
  <c r="AS1211" i="20"/>
  <c r="AZ108" i="20"/>
  <c r="AZ1027" i="20"/>
  <c r="AZ843" i="20"/>
  <c r="AZ1211" i="20"/>
  <c r="AJ108" i="20"/>
  <c r="AJ1027" i="20"/>
  <c r="AJ843" i="20"/>
  <c r="AJ1211" i="20"/>
  <c r="AQ108" i="20"/>
  <c r="AQ1027" i="20"/>
  <c r="AQ843" i="20"/>
  <c r="AQ1211" i="20"/>
  <c r="AX62" i="20"/>
  <c r="AX797" i="20"/>
  <c r="AX981" i="20"/>
  <c r="AX1165" i="20"/>
  <c r="AH62" i="20"/>
  <c r="AH981" i="20"/>
  <c r="AH797" i="20"/>
  <c r="AH1165" i="20"/>
  <c r="AK62" i="20"/>
  <c r="AK981" i="20"/>
  <c r="AK797" i="20"/>
  <c r="AK1165" i="20"/>
  <c r="AR62" i="20"/>
  <c r="AR981" i="20"/>
  <c r="AR797" i="20"/>
  <c r="AR1165" i="20"/>
  <c r="AY62" i="20"/>
  <c r="AY981" i="20"/>
  <c r="AY797" i="20"/>
  <c r="AY1165" i="20"/>
  <c r="AI62" i="20"/>
  <c r="AI981" i="20"/>
  <c r="AI797" i="20"/>
  <c r="AI1165" i="20"/>
  <c r="AP16" i="20"/>
  <c r="AP935" i="20"/>
  <c r="AP751" i="20"/>
  <c r="AP1119" i="20"/>
  <c r="AS16" i="20"/>
  <c r="AS935" i="20"/>
  <c r="AS751" i="20"/>
  <c r="AS1119" i="20"/>
  <c r="AZ16" i="20"/>
  <c r="AZ935" i="20"/>
  <c r="AZ751" i="20"/>
  <c r="AZ1119" i="20"/>
  <c r="AJ16" i="20"/>
  <c r="AJ751" i="20"/>
  <c r="AJ935" i="20"/>
  <c r="AJ1119" i="20"/>
  <c r="AQ16" i="20"/>
  <c r="AQ751" i="20"/>
  <c r="AQ935" i="20"/>
  <c r="AQ1119" i="20"/>
  <c r="AX39" i="20"/>
  <c r="AX774" i="20"/>
  <c r="AX958" i="20"/>
  <c r="AX1142" i="20"/>
  <c r="AH39" i="20"/>
  <c r="AH774" i="20"/>
  <c r="AH958" i="20"/>
  <c r="AH1142" i="20"/>
  <c r="AK39" i="20"/>
  <c r="AK774" i="20"/>
  <c r="AK958" i="20"/>
  <c r="AK1142" i="20"/>
  <c r="AR39" i="20"/>
  <c r="AR774" i="20"/>
  <c r="AR958" i="20"/>
  <c r="AR1142" i="20"/>
  <c r="AY39" i="20"/>
  <c r="AY958" i="20"/>
  <c r="AY774" i="20"/>
  <c r="AY1142" i="20"/>
  <c r="AI39" i="20"/>
  <c r="AI958" i="20"/>
  <c r="AI774" i="20"/>
  <c r="AI1142" i="20"/>
  <c r="AP177" i="20"/>
  <c r="AP1096" i="20"/>
  <c r="AP912" i="20"/>
  <c r="AP1280" i="20"/>
  <c r="AS177" i="20"/>
  <c r="AS1096" i="20"/>
  <c r="AS912" i="20"/>
  <c r="AS1280" i="20"/>
  <c r="AZ177" i="20"/>
  <c r="AZ1096" i="20"/>
  <c r="AZ912" i="20"/>
  <c r="AZ1280" i="20"/>
  <c r="AJ177" i="20"/>
  <c r="AJ1096" i="20"/>
  <c r="AJ912" i="20"/>
  <c r="AJ1280" i="20"/>
  <c r="AQ177" i="20"/>
  <c r="AQ912" i="20"/>
  <c r="AQ1096" i="20"/>
  <c r="AQ1280" i="20"/>
  <c r="AX85" i="20"/>
  <c r="AX1004" i="20"/>
  <c r="AX820" i="20"/>
  <c r="AX1188" i="20"/>
  <c r="AH85" i="20"/>
  <c r="AH1004" i="20"/>
  <c r="AH820" i="20"/>
  <c r="AH1188" i="20"/>
  <c r="AK85" i="20"/>
  <c r="AK1004" i="20"/>
  <c r="AK820" i="20"/>
  <c r="AK1188" i="20"/>
  <c r="AR85" i="20"/>
  <c r="AR1004" i="20"/>
  <c r="AR820" i="20"/>
  <c r="AR1188" i="20"/>
  <c r="AY85" i="20"/>
  <c r="AY820" i="20"/>
  <c r="AY1004" i="20"/>
  <c r="AY1188" i="20"/>
  <c r="AI85" i="20"/>
  <c r="AI820" i="20"/>
  <c r="AI1004" i="20"/>
  <c r="AI1188" i="20"/>
  <c r="AP314" i="20"/>
  <c r="AP130" i="20"/>
  <c r="AP682" i="20"/>
  <c r="AP498" i="20"/>
  <c r="AS130" i="20"/>
  <c r="AS314" i="20"/>
  <c r="AS682" i="20"/>
  <c r="AS498" i="20"/>
  <c r="AZ130" i="20"/>
  <c r="AZ498" i="20"/>
  <c r="AZ314" i="20"/>
  <c r="AZ682" i="20"/>
  <c r="AJ682" i="20"/>
  <c r="AJ314" i="20"/>
  <c r="AJ130" i="20"/>
  <c r="AJ498" i="20"/>
  <c r="AQ130" i="20"/>
  <c r="AQ314" i="20"/>
  <c r="AQ682" i="20"/>
  <c r="AQ498" i="20"/>
  <c r="AX153" i="20"/>
  <c r="AX337" i="20"/>
  <c r="AX705" i="20"/>
  <c r="AX521" i="20"/>
  <c r="AH153" i="20"/>
  <c r="AH337" i="20"/>
  <c r="AH521" i="20"/>
  <c r="AH705" i="20"/>
  <c r="AK153" i="20"/>
  <c r="AK337" i="20"/>
  <c r="AK705" i="20"/>
  <c r="AK521" i="20"/>
  <c r="AR153" i="20"/>
  <c r="AR337" i="20"/>
  <c r="AR521" i="20"/>
  <c r="AR705" i="20"/>
  <c r="AY153" i="20"/>
  <c r="AY337" i="20"/>
  <c r="AY521" i="20"/>
  <c r="AY705" i="20"/>
  <c r="AI153" i="20"/>
  <c r="AI337" i="20"/>
  <c r="AI705" i="20"/>
  <c r="AI521" i="20"/>
  <c r="AP107" i="20"/>
  <c r="AP291" i="20"/>
  <c r="AP475" i="20"/>
  <c r="AP659" i="20"/>
  <c r="AS475" i="20"/>
  <c r="AS107" i="20"/>
  <c r="AS291" i="20"/>
  <c r="AS659" i="20"/>
  <c r="AZ291" i="20"/>
  <c r="AZ107" i="20"/>
  <c r="AZ659" i="20"/>
  <c r="AZ475" i="20"/>
  <c r="AJ107" i="20"/>
  <c r="AJ291" i="20"/>
  <c r="AJ475" i="20"/>
  <c r="AJ659" i="20"/>
  <c r="AQ107" i="20"/>
  <c r="AQ291" i="20"/>
  <c r="AQ659" i="20"/>
  <c r="AQ475" i="20"/>
  <c r="AX61" i="20"/>
  <c r="AX245" i="20"/>
  <c r="AX613" i="20"/>
  <c r="AX429" i="20"/>
  <c r="AH245" i="20"/>
  <c r="AH61" i="20"/>
  <c r="AH613" i="20"/>
  <c r="AH429" i="20"/>
  <c r="AK61" i="20"/>
  <c r="AK245" i="20"/>
  <c r="AK613" i="20"/>
  <c r="AK429" i="20"/>
  <c r="AR61" i="20"/>
  <c r="AR245" i="20"/>
  <c r="AR613" i="20"/>
  <c r="AR429" i="20"/>
  <c r="AY245" i="20"/>
  <c r="AY61" i="20"/>
  <c r="AY429" i="20"/>
  <c r="AY613" i="20"/>
  <c r="AI61" i="20"/>
  <c r="AI245" i="20"/>
  <c r="AI429" i="20"/>
  <c r="AI613" i="20"/>
  <c r="AP15" i="20"/>
  <c r="AP199" i="20"/>
  <c r="AP567" i="20"/>
  <c r="AP383" i="20"/>
  <c r="AS15" i="20"/>
  <c r="AS567" i="20"/>
  <c r="AS199" i="20"/>
  <c r="AS383" i="20"/>
  <c r="AZ199" i="20"/>
  <c r="AZ15" i="20"/>
  <c r="AZ567" i="20"/>
  <c r="AZ383" i="20"/>
  <c r="AJ15" i="20"/>
  <c r="AJ199" i="20"/>
  <c r="AJ567" i="20"/>
  <c r="AJ383" i="20"/>
  <c r="AQ15" i="20"/>
  <c r="AQ567" i="20"/>
  <c r="AQ199" i="20"/>
  <c r="AQ383" i="20"/>
  <c r="AX38" i="20"/>
  <c r="AX222" i="20"/>
  <c r="AX406" i="20"/>
  <c r="AX590" i="20"/>
  <c r="AH38" i="20"/>
  <c r="AH222" i="20"/>
  <c r="AH590" i="20"/>
  <c r="AH406" i="20"/>
  <c r="AK222" i="20"/>
  <c r="AK38" i="20"/>
  <c r="AK590" i="20"/>
  <c r="AK406" i="20"/>
  <c r="AR38" i="20"/>
  <c r="AR222" i="20"/>
  <c r="AR406" i="20"/>
  <c r="AR590" i="20"/>
  <c r="AY38" i="20"/>
  <c r="AY222" i="20"/>
  <c r="AY406" i="20"/>
  <c r="AY590" i="20"/>
  <c r="AI222" i="20"/>
  <c r="AI406" i="20"/>
  <c r="AI38" i="20"/>
  <c r="AI590" i="20"/>
  <c r="AP360" i="20"/>
  <c r="AP728" i="20"/>
  <c r="AP176" i="20"/>
  <c r="AP544" i="20"/>
  <c r="AS176" i="20"/>
  <c r="AS360" i="20"/>
  <c r="AS728" i="20"/>
  <c r="AS544" i="20"/>
  <c r="AZ176" i="20"/>
  <c r="AZ360" i="20"/>
  <c r="AZ544" i="20"/>
  <c r="AZ728" i="20"/>
  <c r="AJ176" i="20"/>
  <c r="AJ360" i="20"/>
  <c r="AJ728" i="20"/>
  <c r="AJ544" i="20"/>
  <c r="AQ176" i="20"/>
  <c r="AQ360" i="20"/>
  <c r="AQ544" i="20"/>
  <c r="AQ728" i="20"/>
  <c r="AX84" i="20"/>
  <c r="AX268" i="20"/>
  <c r="AX636" i="20"/>
  <c r="AX452" i="20"/>
  <c r="AH84" i="20"/>
  <c r="AH268" i="20"/>
  <c r="AH636" i="20"/>
  <c r="AH452" i="20"/>
  <c r="AK84" i="20"/>
  <c r="AK268" i="20"/>
  <c r="AK636" i="20"/>
  <c r="AK452" i="20"/>
  <c r="AR636" i="20"/>
  <c r="AR84" i="20"/>
  <c r="AR268" i="20"/>
  <c r="AR452" i="20"/>
  <c r="AY84" i="20"/>
  <c r="AY268" i="20"/>
  <c r="AY452" i="20"/>
  <c r="AY636" i="20"/>
  <c r="AI84" i="20"/>
  <c r="AI268" i="20"/>
  <c r="AI452" i="20"/>
  <c r="AI636" i="20"/>
  <c r="AP683" i="20"/>
  <c r="AP1235" i="20"/>
  <c r="AP1603" i="20"/>
  <c r="AP1787" i="20"/>
  <c r="AS683" i="20"/>
  <c r="AS1235" i="20"/>
  <c r="AS1787" i="20"/>
  <c r="AS1603" i="20"/>
  <c r="AZ683" i="20"/>
  <c r="AZ1235" i="20"/>
  <c r="AZ1603" i="20"/>
  <c r="AZ1787" i="20"/>
  <c r="AJ683" i="20"/>
  <c r="AJ1235" i="20"/>
  <c r="AJ1603" i="20"/>
  <c r="AJ1787" i="20"/>
  <c r="AQ683" i="20"/>
  <c r="AQ1235" i="20"/>
  <c r="AQ1787" i="20"/>
  <c r="AQ1603" i="20"/>
  <c r="AX706" i="20"/>
  <c r="AX1810" i="20"/>
  <c r="AX1258" i="20"/>
  <c r="AX1626" i="20"/>
  <c r="AH706" i="20"/>
  <c r="AH1258" i="20"/>
  <c r="AH1626" i="20"/>
  <c r="AH1810" i="20"/>
  <c r="AK706" i="20"/>
  <c r="AK1258" i="20"/>
  <c r="AK1810" i="20"/>
  <c r="AK1626" i="20"/>
  <c r="AR706" i="20"/>
  <c r="AR1258" i="20"/>
  <c r="AR1810" i="20"/>
  <c r="AR1626" i="20"/>
  <c r="AY706" i="20"/>
  <c r="AY1258" i="20"/>
  <c r="AY1810" i="20"/>
  <c r="AY1626" i="20"/>
  <c r="AI706" i="20"/>
  <c r="AI1258" i="20"/>
  <c r="AI1810" i="20"/>
  <c r="AI1626" i="20"/>
  <c r="AP660" i="20"/>
  <c r="AP1212" i="20"/>
  <c r="AP1764" i="20"/>
  <c r="AP1580" i="20"/>
  <c r="AS660" i="20"/>
  <c r="AS1212" i="20"/>
  <c r="AS1764" i="20"/>
  <c r="AS1580" i="20"/>
  <c r="AZ660" i="20"/>
  <c r="AZ1212" i="20"/>
  <c r="AZ1764" i="20"/>
  <c r="AZ1580" i="20"/>
  <c r="AJ660" i="20"/>
  <c r="AJ1212" i="20"/>
  <c r="AJ1764" i="20"/>
  <c r="AJ1580" i="20"/>
  <c r="AQ660" i="20"/>
  <c r="AQ1212" i="20"/>
  <c r="AQ1764" i="20"/>
  <c r="AQ1580" i="20"/>
  <c r="AX614" i="20"/>
  <c r="AX1166" i="20"/>
  <c r="AX1718" i="20"/>
  <c r="AX1534" i="20"/>
  <c r="AH614" i="20"/>
  <c r="AH1166" i="20"/>
  <c r="AH1718" i="20"/>
  <c r="AH1534" i="20"/>
  <c r="AK614" i="20"/>
  <c r="AK1166" i="20"/>
  <c r="AK1718" i="20"/>
  <c r="AK1534" i="20"/>
  <c r="AR614" i="20"/>
  <c r="AR1166" i="20"/>
  <c r="AR1718" i="20"/>
  <c r="AR1534" i="20"/>
  <c r="AY614" i="20"/>
  <c r="AY1166" i="20"/>
  <c r="AY1718" i="20"/>
  <c r="AY1534" i="20"/>
  <c r="AI614" i="20"/>
  <c r="AI1166" i="20"/>
  <c r="AI1718" i="20"/>
  <c r="AI1534" i="20"/>
  <c r="AP568" i="20"/>
  <c r="AP1120" i="20"/>
  <c r="AP1488" i="20"/>
  <c r="AP1672" i="20"/>
  <c r="AS568" i="20"/>
  <c r="AS1120" i="20"/>
  <c r="AS1488" i="20"/>
  <c r="AS1672" i="20"/>
  <c r="AZ568" i="20"/>
  <c r="AZ1120" i="20"/>
  <c r="AZ1488" i="20"/>
  <c r="AZ1672" i="20"/>
  <c r="AJ568" i="20"/>
  <c r="AJ1120" i="20"/>
  <c r="AJ1672" i="20"/>
  <c r="AJ1488" i="20"/>
  <c r="AQ568" i="20"/>
  <c r="AQ1120" i="20"/>
  <c r="AQ1672" i="20"/>
  <c r="AQ1488" i="20"/>
  <c r="AX591" i="20"/>
  <c r="AX1143" i="20"/>
  <c r="AX1695" i="20"/>
  <c r="AX1511" i="20"/>
  <c r="AH591" i="20"/>
  <c r="AH1143" i="20"/>
  <c r="AH1695" i="20"/>
  <c r="AH1511" i="20"/>
  <c r="AK591" i="20"/>
  <c r="AK1143" i="20"/>
  <c r="AK1695" i="20"/>
  <c r="AK1511" i="20"/>
  <c r="AR591" i="20"/>
  <c r="AR1143" i="20"/>
  <c r="AR1695" i="20"/>
  <c r="AR1511" i="20"/>
  <c r="AY591" i="20"/>
  <c r="AY1143" i="20"/>
  <c r="AY1695" i="20"/>
  <c r="AY1511" i="20"/>
  <c r="AI591" i="20"/>
  <c r="AI1143" i="20"/>
  <c r="AI1695" i="20"/>
  <c r="AI1511" i="20"/>
  <c r="AP729" i="20"/>
  <c r="AP1281" i="20"/>
  <c r="AP1833" i="20"/>
  <c r="AP1649" i="20"/>
  <c r="AS729" i="20"/>
  <c r="AS1281" i="20"/>
  <c r="AS1833" i="20"/>
  <c r="AS1649" i="20"/>
  <c r="AZ729" i="20"/>
  <c r="AZ1281" i="20"/>
  <c r="AZ1833" i="20"/>
  <c r="AZ1649" i="20"/>
  <c r="AJ729" i="20"/>
  <c r="AJ1281" i="20"/>
  <c r="AJ1833" i="20"/>
  <c r="AJ1649" i="20"/>
  <c r="AQ729" i="20"/>
  <c r="AQ1281" i="20"/>
  <c r="AQ1649" i="20"/>
  <c r="AQ1833" i="20"/>
  <c r="AX637" i="20"/>
  <c r="AX1189" i="20"/>
  <c r="AX1741" i="20"/>
  <c r="AX1557" i="20"/>
  <c r="AH637" i="20"/>
  <c r="AH1189" i="20"/>
  <c r="AH1557" i="20"/>
  <c r="AH1741" i="20"/>
  <c r="AK637" i="20"/>
  <c r="AK1189" i="20"/>
  <c r="AK1741" i="20"/>
  <c r="AK1557" i="20"/>
  <c r="AR637" i="20"/>
  <c r="AR1189" i="20"/>
  <c r="AR1557" i="20"/>
  <c r="AR1741" i="20"/>
  <c r="AY637" i="20"/>
  <c r="AY1189" i="20"/>
  <c r="AY1741" i="20"/>
  <c r="AY1557" i="20"/>
  <c r="AI637" i="20"/>
  <c r="AI1189" i="20"/>
  <c r="AI1741" i="20"/>
  <c r="AI1557" i="20"/>
  <c r="P591" i="20"/>
  <c r="P1143" i="20"/>
  <c r="P1511" i="20"/>
  <c r="P1695" i="20"/>
  <c r="CQ476" i="20"/>
  <c r="CQ1028" i="20"/>
  <c r="CQ1396" i="20"/>
  <c r="CQ1763" i="20"/>
  <c r="CF1028" i="20"/>
  <c r="CF476" i="20"/>
  <c r="CF1396" i="20"/>
  <c r="CF1763" i="20"/>
  <c r="CR61" i="20"/>
  <c r="CR245" i="20"/>
  <c r="CR429" i="20"/>
  <c r="CR613" i="20"/>
  <c r="CN683" i="20"/>
  <c r="CN1235" i="20"/>
  <c r="CN1787" i="20"/>
  <c r="CN1603" i="20"/>
  <c r="CF545" i="20"/>
  <c r="CF1097" i="20"/>
  <c r="CF1465" i="20"/>
  <c r="CF1832" i="20"/>
  <c r="K453" i="20"/>
  <c r="K1005" i="20"/>
  <c r="K1373" i="20"/>
  <c r="K1740" i="20"/>
  <c r="CR39" i="20"/>
  <c r="CR958" i="20"/>
  <c r="CR774" i="20"/>
  <c r="CR1142" i="20"/>
  <c r="K107" i="20"/>
  <c r="K291" i="20"/>
  <c r="K475" i="20"/>
  <c r="K659" i="20"/>
  <c r="M729" i="20"/>
  <c r="M1281" i="20"/>
  <c r="M1833" i="20"/>
  <c r="M1649" i="20"/>
  <c r="CN568" i="20"/>
  <c r="CN1120" i="20"/>
  <c r="CN1672" i="20"/>
  <c r="CN1488" i="20"/>
  <c r="CN107" i="20"/>
  <c r="CN659" i="20"/>
  <c r="CN291" i="20"/>
  <c r="CN475" i="20"/>
  <c r="CN16" i="20"/>
  <c r="CN751" i="20"/>
  <c r="CN935" i="20"/>
  <c r="CN1119" i="20"/>
  <c r="N637" i="20"/>
  <c r="N1189" i="20"/>
  <c r="N1741" i="20"/>
  <c r="N1557" i="20"/>
  <c r="N706" i="20"/>
  <c r="N1258" i="20"/>
  <c r="N1810" i="20"/>
  <c r="N1626" i="20"/>
  <c r="L38" i="20"/>
  <c r="L222" i="20"/>
  <c r="L406" i="20"/>
  <c r="L590" i="20"/>
  <c r="O130" i="20"/>
  <c r="O314" i="20"/>
  <c r="O498" i="20"/>
  <c r="O682" i="20"/>
  <c r="K85" i="20"/>
  <c r="K1004" i="20"/>
  <c r="K820" i="20"/>
  <c r="K1188" i="20"/>
  <c r="CH384" i="20"/>
  <c r="CH936" i="20"/>
  <c r="CH1304" i="20"/>
  <c r="CH1671" i="20"/>
  <c r="CD476" i="20"/>
  <c r="CD1028" i="20"/>
  <c r="CD1396" i="20"/>
  <c r="CD1763" i="20"/>
  <c r="CF407" i="20"/>
  <c r="CF959" i="20"/>
  <c r="CF1327" i="20"/>
  <c r="CF1694" i="20"/>
  <c r="CM1051" i="20"/>
  <c r="CM499" i="20"/>
  <c r="CM1419" i="20"/>
  <c r="CM1786" i="20"/>
  <c r="CC407" i="20"/>
  <c r="CC959" i="20"/>
  <c r="CC1327" i="20"/>
  <c r="CC1694" i="20"/>
  <c r="CE384" i="20"/>
  <c r="CE936" i="20"/>
  <c r="CE1304" i="20"/>
  <c r="CE1671" i="20"/>
  <c r="CQ453" i="20"/>
  <c r="CQ1005" i="20"/>
  <c r="CQ1373" i="20"/>
  <c r="CQ1740" i="20"/>
  <c r="CM430" i="20"/>
  <c r="CM982" i="20"/>
  <c r="CM1350" i="20"/>
  <c r="CM1717" i="20"/>
  <c r="CQ522" i="20"/>
  <c r="CQ1074" i="20"/>
  <c r="CQ1442" i="20"/>
  <c r="CQ1809" i="20"/>
  <c r="CR407" i="20"/>
  <c r="CR959" i="20"/>
  <c r="CR1327" i="20"/>
  <c r="CR1694" i="20"/>
  <c r="N568" i="20"/>
  <c r="N1120" i="20"/>
  <c r="N1672" i="20"/>
  <c r="N1488" i="20"/>
  <c r="N683" i="20"/>
  <c r="N1235" i="20"/>
  <c r="N1787" i="20"/>
  <c r="N1603" i="20"/>
  <c r="P84" i="20"/>
  <c r="P636" i="20"/>
  <c r="P268" i="20"/>
  <c r="P452" i="20"/>
  <c r="P176" i="20"/>
  <c r="P360" i="20"/>
  <c r="P728" i="20"/>
  <c r="P544" i="20"/>
  <c r="O38" i="20"/>
  <c r="O222" i="20"/>
  <c r="O406" i="20"/>
  <c r="O590" i="20"/>
  <c r="N15" i="20"/>
  <c r="N383" i="20"/>
  <c r="N567" i="20"/>
  <c r="N199" i="20"/>
  <c r="O61" i="20"/>
  <c r="O245" i="20"/>
  <c r="O613" i="20"/>
  <c r="O429" i="20"/>
  <c r="O107" i="20"/>
  <c r="O291" i="20"/>
  <c r="O659" i="20"/>
  <c r="O475" i="20"/>
  <c r="O153" i="20"/>
  <c r="O337" i="20"/>
  <c r="O521" i="20"/>
  <c r="O705" i="20"/>
  <c r="N130" i="20"/>
  <c r="N314" i="20"/>
  <c r="N682" i="20"/>
  <c r="N498" i="20"/>
  <c r="L85" i="20"/>
  <c r="L1004" i="20"/>
  <c r="L820" i="20"/>
  <c r="L1188" i="20"/>
  <c r="O39" i="20"/>
  <c r="O958" i="20"/>
  <c r="O774" i="20"/>
  <c r="O1142" i="20"/>
  <c r="N16" i="20"/>
  <c r="N935" i="20"/>
  <c r="N751" i="20"/>
  <c r="N1119" i="20"/>
  <c r="M62" i="20"/>
  <c r="M797" i="20"/>
  <c r="M981" i="20"/>
  <c r="M1165" i="20"/>
  <c r="O108" i="20"/>
  <c r="O1027" i="20"/>
  <c r="O843" i="20"/>
  <c r="O1211" i="20"/>
  <c r="M154" i="20"/>
  <c r="M889" i="20"/>
  <c r="M1073" i="20"/>
  <c r="M1257" i="20"/>
  <c r="N131" i="20"/>
  <c r="N866" i="20"/>
  <c r="N1050" i="20"/>
  <c r="N1234" i="20"/>
  <c r="S223" i="20"/>
  <c r="S1326" i="20"/>
  <c r="S775" i="20"/>
  <c r="S1510" i="20"/>
  <c r="Q269" i="20"/>
  <c r="Q821" i="20"/>
  <c r="Q1372" i="20"/>
  <c r="Q1556" i="20"/>
  <c r="X315" i="20"/>
  <c r="X867" i="20"/>
  <c r="X1418" i="20"/>
  <c r="X1602" i="20"/>
  <c r="AB246" i="20"/>
  <c r="AB798" i="20"/>
  <c r="AB1349" i="20"/>
  <c r="AB1533" i="20"/>
  <c r="Y269" i="20"/>
  <c r="Y821" i="20"/>
  <c r="Y1372" i="20"/>
  <c r="Y1556" i="20"/>
  <c r="S200" i="20"/>
  <c r="S752" i="20"/>
  <c r="S1303" i="20"/>
  <c r="S1487" i="20"/>
  <c r="AA361" i="20"/>
  <c r="AA913" i="20"/>
  <c r="AA1464" i="20"/>
  <c r="AA1648" i="20"/>
  <c r="T200" i="20"/>
  <c r="T752" i="20"/>
  <c r="T1303" i="20"/>
  <c r="T1487" i="20"/>
  <c r="CU269" i="20"/>
  <c r="CU821" i="20"/>
  <c r="CU1372" i="20"/>
  <c r="CU1556" i="20"/>
  <c r="AB292" i="20"/>
  <c r="AB844" i="20"/>
  <c r="AB1395" i="20"/>
  <c r="AB1579" i="20"/>
  <c r="AP453" i="20"/>
  <c r="AP1005" i="20"/>
  <c r="AP1373" i="20"/>
  <c r="AP1740" i="20"/>
  <c r="AM453" i="20"/>
  <c r="AM1005" i="20"/>
  <c r="AM1373" i="20"/>
  <c r="AM1740" i="20"/>
  <c r="AI453" i="20"/>
  <c r="AI1005" i="20"/>
  <c r="AI1373" i="20"/>
  <c r="AI1740" i="20"/>
  <c r="AZ453" i="20"/>
  <c r="AZ1005" i="20"/>
  <c r="AZ1373" i="20"/>
  <c r="AZ1740" i="20"/>
  <c r="AS453" i="20"/>
  <c r="AS1005" i="20"/>
  <c r="AS1373" i="20"/>
  <c r="AS1740" i="20"/>
  <c r="AV430" i="20"/>
  <c r="AV982" i="20"/>
  <c r="AV1350" i="20"/>
  <c r="AV1717" i="20"/>
  <c r="AR522" i="20"/>
  <c r="AR1442" i="20"/>
  <c r="AR1074" i="20"/>
  <c r="AR1809" i="20"/>
  <c r="AZ522" i="20"/>
  <c r="AZ1074" i="20"/>
  <c r="AZ1442" i="20"/>
  <c r="AZ1809" i="20"/>
  <c r="AR476" i="20"/>
  <c r="AR1028" i="20"/>
  <c r="AR1396" i="20"/>
  <c r="AR1763" i="20"/>
  <c r="AR545" i="20"/>
  <c r="AR1097" i="20"/>
  <c r="AR1465" i="20"/>
  <c r="AR1832" i="20"/>
  <c r="AZ545" i="20"/>
  <c r="AZ1097" i="20"/>
  <c r="AZ1465" i="20"/>
  <c r="AZ1832" i="20"/>
  <c r="AO545" i="20"/>
  <c r="AO1465" i="20"/>
  <c r="AO1097" i="20"/>
  <c r="AO1832" i="20"/>
  <c r="AY499" i="20"/>
  <c r="AY1051" i="20"/>
  <c r="AY1419" i="20"/>
  <c r="AY1786" i="20"/>
  <c r="AI499" i="20"/>
  <c r="AI1051" i="20"/>
  <c r="AI1419" i="20"/>
  <c r="AI1786" i="20"/>
  <c r="AP499" i="20"/>
  <c r="AP1051" i="20"/>
  <c r="AP1419" i="20"/>
  <c r="AP1786" i="20"/>
  <c r="AS499" i="20"/>
  <c r="AS1051" i="20"/>
  <c r="AS1419" i="20"/>
  <c r="AS1786" i="20"/>
  <c r="AZ499" i="20"/>
  <c r="AZ1051" i="20"/>
  <c r="AZ1419" i="20"/>
  <c r="AZ1786" i="20"/>
  <c r="AJ499" i="20"/>
  <c r="AJ1051" i="20"/>
  <c r="AJ1419" i="20"/>
  <c r="AJ1786" i="20"/>
  <c r="AN384" i="20"/>
  <c r="AN936" i="20"/>
  <c r="AN1304" i="20"/>
  <c r="AN1671" i="20"/>
  <c r="AR407" i="20"/>
  <c r="AR959" i="20"/>
  <c r="AR1327" i="20"/>
  <c r="AR1694" i="20"/>
  <c r="AZ407" i="20"/>
  <c r="AZ959" i="20"/>
  <c r="AZ1327" i="20"/>
  <c r="AZ1694" i="20"/>
  <c r="P361" i="20"/>
  <c r="P913" i="20"/>
  <c r="P1464" i="20"/>
  <c r="P1648" i="20"/>
  <c r="O315" i="20"/>
  <c r="O867" i="20"/>
  <c r="O1418" i="20"/>
  <c r="O1602" i="20"/>
  <c r="L223" i="20"/>
  <c r="L775" i="20"/>
  <c r="L1326" i="20"/>
  <c r="L1510" i="20"/>
  <c r="P246" i="20"/>
  <c r="P798" i="20"/>
  <c r="P1349" i="20"/>
  <c r="P1533" i="20"/>
  <c r="O246" i="20"/>
  <c r="O798" i="20"/>
  <c r="O1349" i="20"/>
  <c r="O1533" i="20"/>
  <c r="L200" i="20"/>
  <c r="L752" i="20"/>
  <c r="L1303" i="20"/>
  <c r="L1487" i="20"/>
  <c r="L338" i="20"/>
  <c r="L890" i="20"/>
  <c r="L1441" i="20"/>
  <c r="L1625" i="20"/>
  <c r="N246" i="20"/>
  <c r="N798" i="20"/>
  <c r="N1349" i="20"/>
  <c r="N1533" i="20"/>
  <c r="N223" i="20"/>
  <c r="N775" i="20"/>
  <c r="N1326" i="20"/>
  <c r="N1510" i="20"/>
  <c r="N338" i="20"/>
  <c r="N890" i="20"/>
  <c r="N1441" i="20"/>
  <c r="N1625" i="20"/>
  <c r="L292" i="20"/>
  <c r="L844" i="20"/>
  <c r="L1395" i="20"/>
  <c r="L1579" i="20"/>
  <c r="M246" i="20"/>
  <c r="M798" i="20"/>
  <c r="M1349" i="20"/>
  <c r="M1533" i="20"/>
  <c r="N200" i="20"/>
  <c r="N752" i="20"/>
  <c r="N1303" i="20"/>
  <c r="N1487" i="20"/>
  <c r="Z292" i="20"/>
  <c r="Z844" i="20"/>
  <c r="Z1395" i="20"/>
  <c r="Z1579" i="20"/>
  <c r="AH453" i="20"/>
  <c r="AH1005" i="20"/>
  <c r="AH1373" i="20"/>
  <c r="AH1740" i="20"/>
  <c r="AL545" i="20"/>
  <c r="AL1097" i="20"/>
  <c r="AL1465" i="20"/>
  <c r="AL1832" i="20"/>
  <c r="AE545" i="20"/>
  <c r="AE1097" i="20"/>
  <c r="AE1465" i="20"/>
  <c r="AE1832" i="20"/>
  <c r="AU545" i="20"/>
  <c r="AU1097" i="20"/>
  <c r="AU1465" i="20"/>
  <c r="AU1832" i="20"/>
  <c r="AS407" i="20"/>
  <c r="AS959" i="20"/>
  <c r="AS1327" i="20"/>
  <c r="AS1694" i="20"/>
  <c r="AP407" i="20"/>
  <c r="AP959" i="20"/>
  <c r="AP1327" i="20"/>
  <c r="AP1694" i="20"/>
  <c r="AI407" i="20"/>
  <c r="AI959" i="20"/>
  <c r="AI1327" i="20"/>
  <c r="AI1694" i="20"/>
  <c r="AY407" i="20"/>
  <c r="AY959" i="20"/>
  <c r="AY1327" i="20"/>
  <c r="AY1694" i="20"/>
  <c r="AS384" i="20"/>
  <c r="AS936" i="20"/>
  <c r="AS1304" i="20"/>
  <c r="AS1671" i="20"/>
  <c r="AP384" i="20"/>
  <c r="AP936" i="20"/>
  <c r="AP1304" i="20"/>
  <c r="AP1671" i="20"/>
  <c r="AI384" i="20"/>
  <c r="AI936" i="20"/>
  <c r="AI1304" i="20"/>
  <c r="AI1671" i="20"/>
  <c r="AY384" i="20"/>
  <c r="AY936" i="20"/>
  <c r="AY1304" i="20"/>
  <c r="AY1671" i="20"/>
  <c r="AS430" i="20"/>
  <c r="AS982" i="20"/>
  <c r="AS1350" i="20"/>
  <c r="AS1717" i="20"/>
  <c r="AP430" i="20"/>
  <c r="AP982" i="20"/>
  <c r="AP1717" i="20"/>
  <c r="AP1350" i="20"/>
  <c r="AI430" i="20"/>
  <c r="AI982" i="20"/>
  <c r="AI1350" i="20"/>
  <c r="AI1717" i="20"/>
  <c r="AY430" i="20"/>
  <c r="AY982" i="20"/>
  <c r="AY1350" i="20"/>
  <c r="AY1717" i="20"/>
  <c r="AS1028" i="20"/>
  <c r="AS476" i="20"/>
  <c r="AS1396" i="20"/>
  <c r="AS1763" i="20"/>
  <c r="AP476" i="20"/>
  <c r="AP1028" i="20"/>
  <c r="AP1396" i="20"/>
  <c r="AP1763" i="20"/>
  <c r="AI476" i="20"/>
  <c r="AI1396" i="20"/>
  <c r="AI1028" i="20"/>
  <c r="AI1763" i="20"/>
  <c r="AY476" i="20"/>
  <c r="AY1028" i="20"/>
  <c r="AY1396" i="20"/>
  <c r="AY1763" i="20"/>
  <c r="AS522" i="20"/>
  <c r="AS1074" i="20"/>
  <c r="AS1442" i="20"/>
  <c r="AS1809" i="20"/>
  <c r="AP522" i="20"/>
  <c r="AP1074" i="20"/>
  <c r="AP1442" i="20"/>
  <c r="AP1809" i="20"/>
  <c r="AI522" i="20"/>
  <c r="AI1074" i="20"/>
  <c r="AI1442" i="20"/>
  <c r="AI1809" i="20"/>
  <c r="AY522" i="20"/>
  <c r="AY1074" i="20"/>
  <c r="AY1442" i="20"/>
  <c r="AY1809" i="20"/>
  <c r="AL131" i="20"/>
  <c r="AL1050" i="20"/>
  <c r="AL866" i="20"/>
  <c r="AL1234" i="20"/>
  <c r="AO131" i="20"/>
  <c r="AO1050" i="20"/>
  <c r="AO866" i="20"/>
  <c r="AO1234" i="20"/>
  <c r="AV131" i="20"/>
  <c r="AV1050" i="20"/>
  <c r="AV866" i="20"/>
  <c r="AV1234" i="20"/>
  <c r="AF131" i="20"/>
  <c r="AF866" i="20"/>
  <c r="AF1050" i="20"/>
  <c r="AF1234" i="20"/>
  <c r="AM131" i="20"/>
  <c r="AM1050" i="20"/>
  <c r="AM866" i="20"/>
  <c r="AM1234" i="20"/>
  <c r="AT154" i="20"/>
  <c r="AT889" i="20"/>
  <c r="AT1073" i="20"/>
  <c r="AT1257" i="20"/>
  <c r="AW154" i="20"/>
  <c r="AW1073" i="20"/>
  <c r="AW889" i="20"/>
  <c r="AW1257" i="20"/>
  <c r="AG154" i="20"/>
  <c r="AG1073" i="20"/>
  <c r="AG889" i="20"/>
  <c r="AG1257" i="20"/>
  <c r="AN154" i="20"/>
  <c r="AN1073" i="20"/>
  <c r="AN889" i="20"/>
  <c r="AN1257" i="20"/>
  <c r="AU154" i="20"/>
  <c r="AU1073" i="20"/>
  <c r="AU889" i="20"/>
  <c r="AU1257" i="20"/>
  <c r="AE154" i="20"/>
  <c r="AE1073" i="20"/>
  <c r="AE889" i="20"/>
  <c r="AE1257" i="20"/>
  <c r="AL108" i="20"/>
  <c r="AL1027" i="20"/>
  <c r="AL843" i="20"/>
  <c r="AL1211" i="20"/>
  <c r="AO108" i="20"/>
  <c r="AO1027" i="20"/>
  <c r="AO1211" i="20"/>
  <c r="AO843" i="20"/>
  <c r="AV108" i="20"/>
  <c r="AV1027" i="20"/>
  <c r="AV843" i="20"/>
  <c r="AV1211" i="20"/>
  <c r="AF108" i="20"/>
  <c r="AF1027" i="20"/>
  <c r="AF843" i="20"/>
  <c r="AF1211" i="20"/>
  <c r="AM108" i="20"/>
  <c r="AM843" i="20"/>
  <c r="AM1027" i="20"/>
  <c r="AM1211" i="20"/>
  <c r="AT62" i="20"/>
  <c r="AT981" i="20"/>
  <c r="AT797" i="20"/>
  <c r="AT1165" i="20"/>
  <c r="AW62" i="20"/>
  <c r="AW797" i="20"/>
  <c r="AW981" i="20"/>
  <c r="AW1165" i="20"/>
  <c r="AG62" i="20"/>
  <c r="AG981" i="20"/>
  <c r="AG797" i="20"/>
  <c r="AG1165" i="20"/>
  <c r="AN62" i="20"/>
  <c r="AN797" i="20"/>
  <c r="AN981" i="20"/>
  <c r="AN1165" i="20"/>
  <c r="AU62" i="20"/>
  <c r="AU981" i="20"/>
  <c r="AU797" i="20"/>
  <c r="AU1165" i="20"/>
  <c r="AE62" i="20"/>
  <c r="AE981" i="20"/>
  <c r="AE797" i="20"/>
  <c r="AE1165" i="20"/>
  <c r="AL16" i="20"/>
  <c r="AL751" i="20"/>
  <c r="AL935" i="20"/>
  <c r="AL1119" i="20"/>
  <c r="AO16" i="20"/>
  <c r="AO751" i="20"/>
  <c r="AO935" i="20"/>
  <c r="AO1119" i="20"/>
  <c r="AV16" i="20"/>
  <c r="AV935" i="20"/>
  <c r="AV751" i="20"/>
  <c r="AV1119" i="20"/>
  <c r="AF16" i="20"/>
  <c r="AF935" i="20"/>
  <c r="AF751" i="20"/>
  <c r="AF1119" i="20"/>
  <c r="AM16" i="20"/>
  <c r="AM935" i="20"/>
  <c r="AM751" i="20"/>
  <c r="AM1119" i="20"/>
  <c r="AT39" i="20"/>
  <c r="AT958" i="20"/>
  <c r="AT774" i="20"/>
  <c r="AT1142" i="20"/>
  <c r="AW39" i="20"/>
  <c r="AW958" i="20"/>
  <c r="AW774" i="20"/>
  <c r="AW1142" i="20"/>
  <c r="AG39" i="20"/>
  <c r="AG958" i="20"/>
  <c r="AG774" i="20"/>
  <c r="AG1142" i="20"/>
  <c r="AN39" i="20"/>
  <c r="AN958" i="20"/>
  <c r="AN774" i="20"/>
  <c r="AN1142" i="20"/>
  <c r="AU39" i="20"/>
  <c r="AU774" i="20"/>
  <c r="AU958" i="20"/>
  <c r="AU1142" i="20"/>
  <c r="AE39" i="20"/>
  <c r="AE774" i="20"/>
  <c r="AE958" i="20"/>
  <c r="AE1142" i="20"/>
  <c r="AL177" i="20"/>
  <c r="AL1096" i="20"/>
  <c r="AL912" i="20"/>
  <c r="AL1280" i="20"/>
  <c r="AO177" i="20"/>
  <c r="AO1096" i="20"/>
  <c r="AO912" i="20"/>
  <c r="AO1280" i="20"/>
  <c r="AV177" i="20"/>
  <c r="AV1096" i="20"/>
  <c r="AV912" i="20"/>
  <c r="AV1280" i="20"/>
  <c r="AF177" i="20"/>
  <c r="AF1096" i="20"/>
  <c r="AF912" i="20"/>
  <c r="AF1280" i="20"/>
  <c r="AM177" i="20"/>
  <c r="AM1096" i="20"/>
  <c r="AM912" i="20"/>
  <c r="AM1280" i="20"/>
  <c r="AT85" i="20"/>
  <c r="AT1004" i="20"/>
  <c r="AT820" i="20"/>
  <c r="AT1188" i="20"/>
  <c r="AW85" i="20"/>
  <c r="AW1004" i="20"/>
  <c r="AW820" i="20"/>
  <c r="AW1188" i="20"/>
  <c r="AG85" i="20"/>
  <c r="AG1004" i="20"/>
  <c r="AG820" i="20"/>
  <c r="AG1188" i="20"/>
  <c r="AN85" i="20"/>
  <c r="AN1004" i="20"/>
  <c r="AN820" i="20"/>
  <c r="AN1188" i="20"/>
  <c r="AU85" i="20"/>
  <c r="AU1004" i="20"/>
  <c r="AU820" i="20"/>
  <c r="AU1188" i="20"/>
  <c r="AE85" i="20"/>
  <c r="AE1004" i="20"/>
  <c r="AE820" i="20"/>
  <c r="AE1188" i="20"/>
  <c r="AL130" i="20"/>
  <c r="AL314" i="20"/>
  <c r="AL682" i="20"/>
  <c r="AL498" i="20"/>
  <c r="AO130" i="20"/>
  <c r="AO314" i="20"/>
  <c r="AO682" i="20"/>
  <c r="AO498" i="20"/>
  <c r="AV130" i="20"/>
  <c r="AV498" i="20"/>
  <c r="AV314" i="20"/>
  <c r="AV682" i="20"/>
  <c r="AF130" i="20"/>
  <c r="AF314" i="20"/>
  <c r="AF498" i="20"/>
  <c r="AF682" i="20"/>
  <c r="AM314" i="20"/>
  <c r="AM498" i="20"/>
  <c r="AM130" i="20"/>
  <c r="AM682" i="20"/>
  <c r="AT337" i="20"/>
  <c r="AT153" i="20"/>
  <c r="AT705" i="20"/>
  <c r="AT521" i="20"/>
  <c r="AW705" i="20"/>
  <c r="AW337" i="20"/>
  <c r="AW153" i="20"/>
  <c r="AW521" i="20"/>
  <c r="AG153" i="20"/>
  <c r="AG521" i="20"/>
  <c r="AG337" i="20"/>
  <c r="AG705" i="20"/>
  <c r="AN153" i="20"/>
  <c r="AN337" i="20"/>
  <c r="AN521" i="20"/>
  <c r="AN705" i="20"/>
  <c r="AU153" i="20"/>
  <c r="AU337" i="20"/>
  <c r="AU521" i="20"/>
  <c r="AU705" i="20"/>
  <c r="AE705" i="20"/>
  <c r="AE153" i="20"/>
  <c r="AE337" i="20"/>
  <c r="AE521" i="20"/>
  <c r="AL475" i="20"/>
  <c r="AL107" i="20"/>
  <c r="AL291" i="20"/>
  <c r="AL659" i="20"/>
  <c r="AO107" i="20"/>
  <c r="AO291" i="20"/>
  <c r="AO475" i="20"/>
  <c r="AO659" i="20"/>
  <c r="AV107" i="20"/>
  <c r="AV291" i="20"/>
  <c r="AV475" i="20"/>
  <c r="AV659" i="20"/>
  <c r="AF107" i="20"/>
  <c r="AF291" i="20"/>
  <c r="AF475" i="20"/>
  <c r="AF659" i="20"/>
  <c r="AM107" i="20"/>
  <c r="AM291" i="20"/>
  <c r="AM659" i="20"/>
  <c r="AM475" i="20"/>
  <c r="AT61" i="20"/>
  <c r="AT245" i="20"/>
  <c r="AT613" i="20"/>
  <c r="AT429" i="20"/>
  <c r="AW61" i="20"/>
  <c r="AW245" i="20"/>
  <c r="AW613" i="20"/>
  <c r="AW429" i="20"/>
  <c r="AG61" i="20"/>
  <c r="AG245" i="20"/>
  <c r="AG613" i="20"/>
  <c r="AG429" i="20"/>
  <c r="AN61" i="20"/>
  <c r="AN245" i="20"/>
  <c r="AN429" i="20"/>
  <c r="AN613" i="20"/>
  <c r="AU613" i="20"/>
  <c r="AU429" i="20"/>
  <c r="AU245" i="20"/>
  <c r="AU61" i="20"/>
  <c r="AE245" i="20"/>
  <c r="AE61" i="20"/>
  <c r="AE429" i="20"/>
  <c r="AE613" i="20"/>
  <c r="AL15" i="20"/>
  <c r="AL199" i="20"/>
  <c r="AL567" i="20"/>
  <c r="AL383" i="20"/>
  <c r="AO15" i="20"/>
  <c r="AO199" i="20"/>
  <c r="AO383" i="20"/>
  <c r="AO567" i="20"/>
  <c r="AV15" i="20"/>
  <c r="AV199" i="20"/>
  <c r="AV383" i="20"/>
  <c r="AV567" i="20"/>
  <c r="AF15" i="20"/>
  <c r="AF199" i="20"/>
  <c r="AF567" i="20"/>
  <c r="AF383" i="20"/>
  <c r="AM15" i="20"/>
  <c r="AM199" i="20"/>
  <c r="AM383" i="20"/>
  <c r="AM567" i="20"/>
  <c r="AT38" i="20"/>
  <c r="AT222" i="20"/>
  <c r="AT590" i="20"/>
  <c r="AT406" i="20"/>
  <c r="AW38" i="20"/>
  <c r="AW222" i="20"/>
  <c r="AW406" i="20"/>
  <c r="AW590" i="20"/>
  <c r="AG38" i="20"/>
  <c r="AG222" i="20"/>
  <c r="AG590" i="20"/>
  <c r="AG406" i="20"/>
  <c r="AN38" i="20"/>
  <c r="AN222" i="20"/>
  <c r="AN406" i="20"/>
  <c r="AN590" i="20"/>
  <c r="AU38" i="20"/>
  <c r="AU222" i="20"/>
  <c r="AU406" i="20"/>
  <c r="AU590" i="20"/>
  <c r="AE406" i="20"/>
  <c r="AE222" i="20"/>
  <c r="AE38" i="20"/>
  <c r="AE590" i="20"/>
  <c r="AL728" i="20"/>
  <c r="AL176" i="20"/>
  <c r="AL360" i="20"/>
  <c r="AL544" i="20"/>
  <c r="AO176" i="20"/>
  <c r="AO728" i="20"/>
  <c r="AO360" i="20"/>
  <c r="AO544" i="20"/>
  <c r="AV360" i="20"/>
  <c r="AV544" i="20"/>
  <c r="AV176" i="20"/>
  <c r="AV728" i="20"/>
  <c r="AF176" i="20"/>
  <c r="AF360" i="20"/>
  <c r="AF728" i="20"/>
  <c r="AF544" i="20"/>
  <c r="AM360" i="20"/>
  <c r="AM728" i="20"/>
  <c r="AM176" i="20"/>
  <c r="AM544" i="20"/>
  <c r="AT268" i="20"/>
  <c r="AT84" i="20"/>
  <c r="AT452" i="20"/>
  <c r="AT636" i="20"/>
  <c r="AW84" i="20"/>
  <c r="AW268" i="20"/>
  <c r="AW452" i="20"/>
  <c r="AW636" i="20"/>
  <c r="AG84" i="20"/>
  <c r="AG636" i="20"/>
  <c r="AG452" i="20"/>
  <c r="AG268" i="20"/>
  <c r="AN84" i="20"/>
  <c r="AN268" i="20"/>
  <c r="AN636" i="20"/>
  <c r="AN452" i="20"/>
  <c r="AU268" i="20"/>
  <c r="AU452" i="20"/>
  <c r="AU84" i="20"/>
  <c r="AU636" i="20"/>
  <c r="AE268" i="20"/>
  <c r="AE84" i="20"/>
  <c r="AE452" i="20"/>
  <c r="AE636" i="20"/>
  <c r="AL683" i="20"/>
  <c r="AL1235" i="20"/>
  <c r="AL1787" i="20"/>
  <c r="AL1603" i="20"/>
  <c r="AO683" i="20"/>
  <c r="AO1235" i="20"/>
  <c r="AO1603" i="20"/>
  <c r="AO1787" i="20"/>
  <c r="AV683" i="20"/>
  <c r="AV1235" i="20"/>
  <c r="AV1787" i="20"/>
  <c r="AV1603" i="20"/>
  <c r="AF683" i="20"/>
  <c r="AF1235" i="20"/>
  <c r="AF1787" i="20"/>
  <c r="AF1603" i="20"/>
  <c r="AM683" i="20"/>
  <c r="AM1235" i="20"/>
  <c r="AM1603" i="20"/>
  <c r="AM1787" i="20"/>
  <c r="AT706" i="20"/>
  <c r="AT1258" i="20"/>
  <c r="AT1810" i="20"/>
  <c r="AT1626" i="20"/>
  <c r="AW706" i="20"/>
  <c r="AW1258" i="20"/>
  <c r="AW1810" i="20"/>
  <c r="AW1626" i="20"/>
  <c r="AG706" i="20"/>
  <c r="AG1258" i="20"/>
  <c r="AG1810" i="20"/>
  <c r="AG1626" i="20"/>
  <c r="AN706" i="20"/>
  <c r="AN1258" i="20"/>
  <c r="AN1810" i="20"/>
  <c r="AN1626" i="20"/>
  <c r="AU706" i="20"/>
  <c r="AU1258" i="20"/>
  <c r="AU1626" i="20"/>
  <c r="AU1810" i="20"/>
  <c r="AE706" i="20"/>
  <c r="AE1258" i="20"/>
  <c r="AE1626" i="20"/>
  <c r="AE1810" i="20"/>
  <c r="AL660" i="20"/>
  <c r="AL1212" i="20"/>
  <c r="AL1764" i="20"/>
  <c r="AL1580" i="20"/>
  <c r="AO660" i="20"/>
  <c r="AO1212" i="20"/>
  <c r="AO1764" i="20"/>
  <c r="AO1580" i="20"/>
  <c r="AV660" i="20"/>
  <c r="AV1212" i="20"/>
  <c r="AV1764" i="20"/>
  <c r="AV1580" i="20"/>
  <c r="AF660" i="20"/>
  <c r="AF1212" i="20"/>
  <c r="AF1764" i="20"/>
  <c r="AF1580" i="20"/>
  <c r="AM660" i="20"/>
  <c r="AM1212" i="20"/>
  <c r="AM1764" i="20"/>
  <c r="AM1580" i="20"/>
  <c r="AT614" i="20"/>
  <c r="AT1166" i="20"/>
  <c r="AT1718" i="20"/>
  <c r="AT1534" i="20"/>
  <c r="AW614" i="20"/>
  <c r="AW1166" i="20"/>
  <c r="AW1718" i="20"/>
  <c r="AW1534" i="20"/>
  <c r="AG614" i="20"/>
  <c r="AG1166" i="20"/>
  <c r="AG1718" i="20"/>
  <c r="AG1534" i="20"/>
  <c r="AN614" i="20"/>
  <c r="AN1166" i="20"/>
  <c r="AN1534" i="20"/>
  <c r="AN1718" i="20"/>
  <c r="AU614" i="20"/>
  <c r="AU1166" i="20"/>
  <c r="AU1718" i="20"/>
  <c r="AU1534" i="20"/>
  <c r="AE614" i="20"/>
  <c r="AE1166" i="20"/>
  <c r="AE1718" i="20"/>
  <c r="AE1534" i="20"/>
  <c r="AL568" i="20"/>
  <c r="AL1120" i="20"/>
  <c r="AL1488" i="20"/>
  <c r="AL1672" i="20"/>
  <c r="AO568" i="20"/>
  <c r="AO1120" i="20"/>
  <c r="AO1672" i="20"/>
  <c r="AO1488" i="20"/>
  <c r="AV568" i="20"/>
  <c r="AV1120" i="20"/>
  <c r="AV1488" i="20"/>
  <c r="AV1672" i="20"/>
  <c r="AF568" i="20"/>
  <c r="AF1672" i="20"/>
  <c r="AF1120" i="20"/>
  <c r="AF1488" i="20"/>
  <c r="AM568" i="20"/>
  <c r="AM1120" i="20"/>
  <c r="AM1488" i="20"/>
  <c r="AM1672" i="20"/>
  <c r="AT591" i="20"/>
  <c r="AT1143" i="20"/>
  <c r="AT1695" i="20"/>
  <c r="AT1511" i="20"/>
  <c r="AW591" i="20"/>
  <c r="AW1143" i="20"/>
  <c r="AW1511" i="20"/>
  <c r="AW1695" i="20"/>
  <c r="AG591" i="20"/>
  <c r="AG1143" i="20"/>
  <c r="AG1695" i="20"/>
  <c r="AG1511" i="20"/>
  <c r="AN591" i="20"/>
  <c r="AN1143" i="20"/>
  <c r="AN1511" i="20"/>
  <c r="AN1695" i="20"/>
  <c r="AU591" i="20"/>
  <c r="AU1143" i="20"/>
  <c r="AU1695" i="20"/>
  <c r="AU1511" i="20"/>
  <c r="AE591" i="20"/>
  <c r="AE1143" i="20"/>
  <c r="AE1695" i="20"/>
  <c r="AE1511" i="20"/>
  <c r="AL729" i="20"/>
  <c r="AL1281" i="20"/>
  <c r="AL1833" i="20"/>
  <c r="AL1649" i="20"/>
  <c r="AO729" i="20"/>
  <c r="AO1281" i="20"/>
  <c r="AO1833" i="20"/>
  <c r="AO1649" i="20"/>
  <c r="AV729" i="20"/>
  <c r="AV1281" i="20"/>
  <c r="AV1833" i="20"/>
  <c r="AV1649" i="20"/>
  <c r="AF729" i="20"/>
  <c r="AF1281" i="20"/>
  <c r="AF1833" i="20"/>
  <c r="AF1649" i="20"/>
  <c r="AM729" i="20"/>
  <c r="AM1281" i="20"/>
  <c r="AM1833" i="20"/>
  <c r="AM1649" i="20"/>
  <c r="AT637" i="20"/>
  <c r="AT1189" i="20"/>
  <c r="AT1741" i="20"/>
  <c r="AT1557" i="20"/>
  <c r="AW637" i="20"/>
  <c r="AW1189" i="20"/>
  <c r="AW1741" i="20"/>
  <c r="AW1557" i="20"/>
  <c r="AG637" i="20"/>
  <c r="AG1189" i="20"/>
  <c r="AG1741" i="20"/>
  <c r="AG1557" i="20"/>
  <c r="AN637" i="20"/>
  <c r="AN1189" i="20"/>
  <c r="AN1741" i="20"/>
  <c r="AN1557" i="20"/>
  <c r="AU637" i="20"/>
  <c r="AU1189" i="20"/>
  <c r="AU1741" i="20"/>
  <c r="AU1557" i="20"/>
  <c r="AE637" i="20"/>
  <c r="AE1189" i="20"/>
  <c r="AE1557" i="20"/>
  <c r="AE1741" i="20"/>
  <c r="CR176" i="20"/>
  <c r="CR360" i="20"/>
  <c r="CR728" i="20"/>
  <c r="CR544" i="20"/>
  <c r="CV499" i="20"/>
  <c r="CV1051" i="20"/>
  <c r="CV1419" i="20"/>
  <c r="CV1786" i="20"/>
  <c r="CR522" i="20"/>
  <c r="CR1074" i="20"/>
  <c r="CR1442" i="20"/>
  <c r="CR1809" i="20"/>
  <c r="CR384" i="20"/>
  <c r="CR936" i="20"/>
  <c r="CR1304" i="20"/>
  <c r="CR1671" i="20"/>
  <c r="CN430" i="20"/>
  <c r="CN982" i="20"/>
  <c r="CN1350" i="20"/>
  <c r="CN1717" i="20"/>
  <c r="CQ545" i="20"/>
  <c r="CQ1097" i="20"/>
  <c r="CQ1465" i="20"/>
  <c r="CQ1832" i="20"/>
  <c r="CN729" i="20"/>
  <c r="CN1281" i="20"/>
  <c r="CN1833" i="20"/>
  <c r="CN1649" i="20"/>
  <c r="CF683" i="20"/>
  <c r="CF1235" i="20"/>
  <c r="CF1603" i="20"/>
  <c r="CF1787" i="20"/>
  <c r="CJ130" i="20"/>
  <c r="CJ314" i="20"/>
  <c r="CJ682" i="20"/>
  <c r="CJ498" i="20"/>
  <c r="CN131" i="20"/>
  <c r="CN1050" i="20"/>
  <c r="CN1234" i="20"/>
  <c r="CN866" i="20"/>
  <c r="K176" i="20"/>
  <c r="K728" i="20"/>
  <c r="K360" i="20"/>
  <c r="K544" i="20"/>
  <c r="N591" i="20"/>
  <c r="N1143" i="20"/>
  <c r="N1695" i="20"/>
  <c r="N1511" i="20"/>
  <c r="K499" i="20"/>
  <c r="K1051" i="20"/>
  <c r="K1419" i="20"/>
  <c r="K1786" i="20"/>
  <c r="CR591" i="20"/>
  <c r="CR1143" i="20"/>
  <c r="CR1695" i="20"/>
  <c r="CR1511" i="20"/>
  <c r="K39" i="20"/>
  <c r="K774" i="20"/>
  <c r="K958" i="20"/>
  <c r="K1142" i="20"/>
  <c r="CF568" i="20"/>
  <c r="CF1120" i="20"/>
  <c r="CF1488" i="20"/>
  <c r="CF1672" i="20"/>
  <c r="CF107" i="20"/>
  <c r="CF291" i="20"/>
  <c r="CF659" i="20"/>
  <c r="CF475" i="20"/>
  <c r="CF16" i="20"/>
  <c r="CF935" i="20"/>
  <c r="CF751" i="20"/>
  <c r="CF1119" i="20"/>
  <c r="M568" i="20"/>
  <c r="M1120" i="20"/>
  <c r="M1488" i="20"/>
  <c r="M1672" i="20"/>
  <c r="N61" i="20"/>
  <c r="N245" i="20"/>
  <c r="N429" i="20"/>
  <c r="N613" i="20"/>
  <c r="K61" i="20"/>
  <c r="K245" i="20"/>
  <c r="K613" i="20"/>
  <c r="K429" i="20"/>
  <c r="CN453" i="20"/>
  <c r="CN1005" i="20"/>
  <c r="CN1373" i="20"/>
  <c r="CN1740" i="20"/>
  <c r="CR430" i="20"/>
  <c r="CR982" i="20"/>
  <c r="CR1350" i="20"/>
  <c r="CR1717" i="20"/>
  <c r="CN522" i="20"/>
  <c r="CN1074" i="20"/>
  <c r="CN1442" i="20"/>
  <c r="CN1809" i="20"/>
  <c r="CM545" i="20"/>
  <c r="CM1097" i="20"/>
  <c r="CM1465" i="20"/>
  <c r="CM1832" i="20"/>
  <c r="CE499" i="20"/>
  <c r="CE1051" i="20"/>
  <c r="CE1419" i="20"/>
  <c r="CE1786" i="20"/>
  <c r="CN384" i="20"/>
  <c r="CN936" i="20"/>
  <c r="CN1304" i="20"/>
  <c r="CN1671" i="20"/>
  <c r="CR476" i="20"/>
  <c r="CR1396" i="20"/>
  <c r="CR1028" i="20"/>
  <c r="CR1763" i="20"/>
  <c r="CI476" i="20"/>
  <c r="CI1028" i="20"/>
  <c r="CI1396" i="20"/>
  <c r="CI1763" i="20"/>
  <c r="CI453" i="20"/>
  <c r="CI1005" i="20"/>
  <c r="CI1373" i="20"/>
  <c r="CI1740" i="20"/>
  <c r="CE430" i="20"/>
  <c r="CE982" i="20"/>
  <c r="CE1350" i="20"/>
  <c r="CE1717" i="20"/>
  <c r="CI522" i="20"/>
  <c r="CI1074" i="20"/>
  <c r="CI1442" i="20"/>
  <c r="CI1809" i="20"/>
  <c r="CT453" i="20"/>
  <c r="CT1005" i="20"/>
  <c r="CT1373" i="20"/>
  <c r="CT1740" i="20"/>
  <c r="CJ407" i="20"/>
  <c r="CJ959" i="20"/>
  <c r="CJ1327" i="20"/>
  <c r="CJ1694" i="20"/>
  <c r="CV384" i="20"/>
  <c r="CV936" i="20"/>
  <c r="CV1304" i="20"/>
  <c r="CV1671" i="20"/>
  <c r="P614" i="20"/>
  <c r="P1166" i="20"/>
  <c r="P1718" i="20"/>
  <c r="P1534" i="20"/>
  <c r="P706" i="20"/>
  <c r="P1258" i="20"/>
  <c r="P1810" i="20"/>
  <c r="P1626" i="20"/>
  <c r="M683" i="20"/>
  <c r="M1235" i="20"/>
  <c r="M1603" i="20"/>
  <c r="M1787" i="20"/>
  <c r="L84" i="20"/>
  <c r="L268" i="20"/>
  <c r="L636" i="20"/>
  <c r="L452" i="20"/>
  <c r="N176" i="20"/>
  <c r="N360" i="20"/>
  <c r="N544" i="20"/>
  <c r="N728" i="20"/>
  <c r="N38" i="20"/>
  <c r="N222" i="20"/>
  <c r="N406" i="20"/>
  <c r="N590" i="20"/>
  <c r="L15" i="20"/>
  <c r="L567" i="20"/>
  <c r="L199" i="20"/>
  <c r="L383" i="20"/>
  <c r="P245" i="20"/>
  <c r="P429" i="20"/>
  <c r="P613" i="20"/>
  <c r="P61" i="20"/>
  <c r="L107" i="20"/>
  <c r="L291" i="20"/>
  <c r="L475" i="20"/>
  <c r="L659" i="20"/>
  <c r="M153" i="20"/>
  <c r="M705" i="20"/>
  <c r="M521" i="20"/>
  <c r="M337" i="20"/>
  <c r="M130" i="20"/>
  <c r="M314" i="20"/>
  <c r="M498" i="20"/>
  <c r="M682" i="20"/>
  <c r="P85" i="20"/>
  <c r="P820" i="20"/>
  <c r="P1004" i="20"/>
  <c r="P1188" i="20"/>
  <c r="N177" i="20"/>
  <c r="N912" i="20"/>
  <c r="N1096" i="20"/>
  <c r="N1280" i="20"/>
  <c r="N39" i="20"/>
  <c r="N774" i="20"/>
  <c r="N958" i="20"/>
  <c r="N1142" i="20"/>
  <c r="L16" i="20"/>
  <c r="L935" i="20"/>
  <c r="L751" i="20"/>
  <c r="L1119" i="20"/>
  <c r="L62" i="20"/>
  <c r="L981" i="20"/>
  <c r="L797" i="20"/>
  <c r="L1165" i="20"/>
  <c r="M108" i="20"/>
  <c r="M843" i="20"/>
  <c r="M1027" i="20"/>
  <c r="M1211" i="20"/>
  <c r="L154" i="20"/>
  <c r="L1073" i="20"/>
  <c r="L889" i="20"/>
  <c r="L1257" i="20"/>
  <c r="P131" i="20"/>
  <c r="P1050" i="20"/>
  <c r="P866" i="20"/>
  <c r="P1234" i="20"/>
  <c r="L1005" i="20"/>
  <c r="L453" i="20"/>
  <c r="L1373" i="20"/>
  <c r="L1740" i="20"/>
  <c r="M1097" i="20"/>
  <c r="M545" i="20"/>
  <c r="M1465" i="20"/>
  <c r="M1832" i="20"/>
  <c r="M407" i="20"/>
  <c r="M959" i="20"/>
  <c r="M1327" i="20"/>
  <c r="M1694" i="20"/>
  <c r="O384" i="20"/>
  <c r="O936" i="20"/>
  <c r="O1304" i="20"/>
  <c r="O1671" i="20"/>
  <c r="M430" i="20"/>
  <c r="M982" i="20"/>
  <c r="M1350" i="20"/>
  <c r="M1717" i="20"/>
  <c r="N476" i="20"/>
  <c r="N1028" i="20"/>
  <c r="N1396" i="20"/>
  <c r="N1763" i="20"/>
  <c r="N522" i="20"/>
  <c r="N1074" i="20"/>
  <c r="N1442" i="20"/>
  <c r="N1809" i="20"/>
  <c r="P499" i="20"/>
  <c r="P1051" i="20"/>
  <c r="P1419" i="20"/>
  <c r="P1786" i="20"/>
  <c r="P16" i="20"/>
  <c r="P935" i="20"/>
  <c r="P751" i="20"/>
  <c r="P1119" i="20"/>
  <c r="M38" i="20"/>
  <c r="M222" i="20"/>
  <c r="M590" i="20"/>
  <c r="M406" i="20"/>
  <c r="L568" i="20"/>
  <c r="L1120" i="20"/>
  <c r="L1672" i="20"/>
  <c r="L1488" i="20"/>
  <c r="O614" i="20"/>
  <c r="O1166" i="20"/>
  <c r="O1718" i="20"/>
  <c r="O1534" i="20"/>
  <c r="M39" i="20"/>
  <c r="M774" i="20"/>
  <c r="M958" i="20"/>
  <c r="M1142" i="20"/>
  <c r="N614" i="20"/>
  <c r="N1166" i="20"/>
  <c r="N1718" i="20"/>
  <c r="N1534" i="20"/>
  <c r="O177" i="20"/>
  <c r="O1096" i="20"/>
  <c r="O912" i="20"/>
  <c r="O1280" i="20"/>
  <c r="CA499" i="20"/>
  <c r="CA1051" i="20"/>
  <c r="CA1419" i="20"/>
  <c r="CA1786" i="20"/>
  <c r="CA476" i="20"/>
  <c r="CA1028" i="20"/>
  <c r="CA1396" i="20"/>
  <c r="CA1763" i="20"/>
  <c r="BY430" i="20"/>
  <c r="BY982" i="20"/>
  <c r="BY1350" i="20"/>
  <c r="BY1717" i="20"/>
  <c r="BZ384" i="20"/>
  <c r="BZ936" i="20"/>
  <c r="BZ1304" i="20"/>
  <c r="BZ1671" i="20"/>
  <c r="CA407" i="20"/>
  <c r="CA959" i="20"/>
  <c r="CA1327" i="20"/>
  <c r="CA1694" i="20"/>
  <c r="CA522" i="20"/>
  <c r="CA1074" i="20"/>
  <c r="CA1442" i="20"/>
  <c r="CA1809" i="20"/>
  <c r="CA85" i="20"/>
  <c r="CA820" i="20"/>
  <c r="CA1004" i="20"/>
  <c r="CA1188" i="20"/>
  <c r="CA61" i="20"/>
  <c r="CA245" i="20"/>
  <c r="CA613" i="20"/>
  <c r="CA429" i="20"/>
  <c r="BZ706" i="20"/>
  <c r="BZ1258" i="20"/>
  <c r="BZ1810" i="20"/>
  <c r="BZ1626" i="20"/>
  <c r="CO591" i="20"/>
  <c r="CO1143" i="20"/>
  <c r="CO1695" i="20"/>
  <c r="CO1511" i="20"/>
  <c r="CH591" i="20"/>
  <c r="CH1143" i="20"/>
  <c r="CH1695" i="20"/>
  <c r="CH1511" i="20"/>
  <c r="CB568" i="20"/>
  <c r="CB1120" i="20"/>
  <c r="CB1488" i="20"/>
  <c r="CB1672" i="20"/>
  <c r="CF660" i="20"/>
  <c r="CF1212" i="20"/>
  <c r="CF1764" i="20"/>
  <c r="CF1580" i="20"/>
  <c r="CM590" i="20"/>
  <c r="CM38" i="20"/>
  <c r="CM222" i="20"/>
  <c r="CM406" i="20"/>
  <c r="CN15" i="20"/>
  <c r="CN199" i="20"/>
  <c r="CN567" i="20"/>
  <c r="CN383" i="20"/>
  <c r="CR107" i="20"/>
  <c r="CR291" i="20"/>
  <c r="CR475" i="20"/>
  <c r="CR659" i="20"/>
  <c r="CP39" i="20"/>
  <c r="CP774" i="20"/>
  <c r="CP958" i="20"/>
  <c r="CP1142" i="20"/>
  <c r="CG39" i="20"/>
  <c r="CG774" i="20"/>
  <c r="CG958" i="20"/>
  <c r="CG1142" i="20"/>
  <c r="CA108" i="20"/>
  <c r="CA1027" i="20"/>
  <c r="CA843" i="20"/>
  <c r="CA1211" i="20"/>
  <c r="BY15" i="20"/>
  <c r="BY199" i="20"/>
  <c r="BY567" i="20"/>
  <c r="BY383" i="20"/>
  <c r="CP568" i="20"/>
  <c r="CP1120" i="20"/>
  <c r="CP1672" i="20"/>
  <c r="CP1488" i="20"/>
  <c r="CH568" i="20"/>
  <c r="CH1120" i="20"/>
  <c r="CH1488" i="20"/>
  <c r="CH1672" i="20"/>
  <c r="CL660" i="20"/>
  <c r="CL1212" i="20"/>
  <c r="CL1764" i="20"/>
  <c r="CL1580" i="20"/>
  <c r="CC660" i="20"/>
  <c r="CC1212" i="20"/>
  <c r="CC1764" i="20"/>
  <c r="CC1580" i="20"/>
  <c r="CB84" i="20"/>
  <c r="CB268" i="20"/>
  <c r="CB636" i="20"/>
  <c r="CB452" i="20"/>
  <c r="CD567" i="20"/>
  <c r="CD15" i="20"/>
  <c r="CD199" i="20"/>
  <c r="CD383" i="20"/>
  <c r="CF61" i="20"/>
  <c r="CF245" i="20"/>
  <c r="CF429" i="20"/>
  <c r="CF613" i="20"/>
  <c r="CI107" i="20"/>
  <c r="CI291" i="20"/>
  <c r="CI475" i="20"/>
  <c r="CI659" i="20"/>
  <c r="CJ337" i="20"/>
  <c r="CJ705" i="20"/>
  <c r="CJ153" i="20"/>
  <c r="CJ521" i="20"/>
  <c r="CN85" i="20"/>
  <c r="CN1004" i="20"/>
  <c r="CN820" i="20"/>
  <c r="CN1188" i="20"/>
  <c r="CO16" i="20"/>
  <c r="CO935" i="20"/>
  <c r="CO751" i="20"/>
  <c r="CO1119" i="20"/>
  <c r="CR62" i="20"/>
  <c r="CR797" i="20"/>
  <c r="CR981" i="20"/>
  <c r="CR1165" i="20"/>
  <c r="CL108" i="20"/>
  <c r="CL1027" i="20"/>
  <c r="CL843" i="20"/>
  <c r="CL1211" i="20"/>
  <c r="CD108" i="20"/>
  <c r="CD843" i="20"/>
  <c r="CD1027" i="20"/>
  <c r="CD1211" i="20"/>
  <c r="CM637" i="20"/>
  <c r="CM1189" i="20"/>
  <c r="CM1741" i="20"/>
  <c r="CM1557" i="20"/>
  <c r="CO614" i="20"/>
  <c r="CO1166" i="20"/>
  <c r="CO1718" i="20"/>
  <c r="CO1534" i="20"/>
  <c r="CH614" i="20"/>
  <c r="CH1166" i="20"/>
  <c r="CH1718" i="20"/>
  <c r="CH1534" i="20"/>
  <c r="CK706" i="20"/>
  <c r="CK1258" i="20"/>
  <c r="CK1810" i="20"/>
  <c r="CK1626" i="20"/>
  <c r="CE706" i="20"/>
  <c r="CE1258" i="20"/>
  <c r="CE1810" i="20"/>
  <c r="CE1626" i="20"/>
  <c r="CI84" i="20"/>
  <c r="CI268" i="20"/>
  <c r="CI452" i="20"/>
  <c r="CI636" i="20"/>
  <c r="CL61" i="20"/>
  <c r="CL245" i="20"/>
  <c r="CL429" i="20"/>
  <c r="CL613" i="20"/>
  <c r="CC61" i="20"/>
  <c r="CC245" i="20"/>
  <c r="CC613" i="20"/>
  <c r="CC429" i="20"/>
  <c r="CO153" i="20"/>
  <c r="CO337" i="20"/>
  <c r="CO705" i="20"/>
  <c r="CO521" i="20"/>
  <c r="CB130" i="20"/>
  <c r="CB314" i="20"/>
  <c r="CB498" i="20"/>
  <c r="CB682" i="20"/>
  <c r="CE85" i="20"/>
  <c r="CE820" i="20"/>
  <c r="CE1004" i="20"/>
  <c r="CE1188" i="20"/>
  <c r="CP62" i="20"/>
  <c r="CP981" i="20"/>
  <c r="CP797" i="20"/>
  <c r="CP1165" i="20"/>
  <c r="CG62" i="20"/>
  <c r="CG981" i="20"/>
  <c r="CG797" i="20"/>
  <c r="CG1165" i="20"/>
  <c r="CL154" i="20"/>
  <c r="CL889" i="20"/>
  <c r="CL1073" i="20"/>
  <c r="CL1257" i="20"/>
  <c r="CA314" i="20"/>
  <c r="CA130" i="20"/>
  <c r="CA682" i="20"/>
  <c r="CA498" i="20"/>
  <c r="BZ176" i="20"/>
  <c r="BZ360" i="20"/>
  <c r="BZ728" i="20"/>
  <c r="BZ544" i="20"/>
  <c r="CL729" i="20"/>
  <c r="CL1281" i="20"/>
  <c r="CL1649" i="20"/>
  <c r="CL1833" i="20"/>
  <c r="CC729" i="20"/>
  <c r="CC1281" i="20"/>
  <c r="CC1649" i="20"/>
  <c r="CC1833" i="20"/>
  <c r="CD683" i="20"/>
  <c r="CD1235" i="20"/>
  <c r="CD1603" i="20"/>
  <c r="CD1787" i="20"/>
  <c r="CG360" i="20"/>
  <c r="CG176" i="20"/>
  <c r="CG544" i="20"/>
  <c r="CG728" i="20"/>
  <c r="CJ38" i="20"/>
  <c r="CJ222" i="20"/>
  <c r="CJ406" i="20"/>
  <c r="CJ590" i="20"/>
  <c r="CO314" i="20"/>
  <c r="CO130" i="20"/>
  <c r="CO682" i="20"/>
  <c r="CO498" i="20"/>
  <c r="CL177" i="20"/>
  <c r="CL912" i="20"/>
  <c r="CL1096" i="20"/>
  <c r="CL1280" i="20"/>
  <c r="CD177" i="20"/>
  <c r="CD1096" i="20"/>
  <c r="CD912" i="20"/>
  <c r="CD1280" i="20"/>
  <c r="CM131" i="20"/>
  <c r="CM1050" i="20"/>
  <c r="CM866" i="20"/>
  <c r="CM1234" i="20"/>
  <c r="CC131" i="20"/>
  <c r="CC1050" i="20"/>
  <c r="CC866" i="20"/>
  <c r="CC1234" i="20"/>
  <c r="CA153" i="20"/>
  <c r="CA337" i="20"/>
  <c r="CA705" i="20"/>
  <c r="CA521" i="20"/>
  <c r="CA84" i="20"/>
  <c r="CA268" i="20"/>
  <c r="CA636" i="20"/>
  <c r="CA452" i="20"/>
  <c r="BZ614" i="20"/>
  <c r="BZ1166" i="20"/>
  <c r="BZ1718" i="20"/>
  <c r="BZ1534" i="20"/>
  <c r="CK591" i="20"/>
  <c r="CK1143" i="20"/>
  <c r="CK1695" i="20"/>
  <c r="CK1511" i="20"/>
  <c r="CE591" i="20"/>
  <c r="CE1143" i="20"/>
  <c r="CE1695" i="20"/>
  <c r="CE1511" i="20"/>
  <c r="CP222" i="20"/>
  <c r="CP38" i="20"/>
  <c r="CP590" i="20"/>
  <c r="CP406" i="20"/>
  <c r="CB15" i="20"/>
  <c r="CB199" i="20"/>
  <c r="CB567" i="20"/>
  <c r="CB383" i="20"/>
  <c r="CL39" i="20"/>
  <c r="CL958" i="20"/>
  <c r="CL774" i="20"/>
  <c r="CL1142" i="20"/>
  <c r="CA291" i="20"/>
  <c r="CA659" i="20"/>
  <c r="CA107" i="20"/>
  <c r="CA475" i="20"/>
  <c r="BY568" i="20"/>
  <c r="BY1120" i="20"/>
  <c r="BY1488" i="20"/>
  <c r="BY1672" i="20"/>
  <c r="CJ637" i="20"/>
  <c r="CJ1189" i="20"/>
  <c r="CJ1741" i="20"/>
  <c r="CJ1557" i="20"/>
  <c r="CM568" i="20"/>
  <c r="CM1120" i="20"/>
  <c r="CM1672" i="20"/>
  <c r="CM1488" i="20"/>
  <c r="CN614" i="20"/>
  <c r="CN1166" i="20"/>
  <c r="CN1718" i="20"/>
  <c r="CN1534" i="20"/>
  <c r="CO660" i="20"/>
  <c r="CO1212" i="20"/>
  <c r="CO1580" i="20"/>
  <c r="CO1764" i="20"/>
  <c r="CJ706" i="20"/>
  <c r="CJ1258" i="20"/>
  <c r="CJ1810" i="20"/>
  <c r="CJ1626" i="20"/>
  <c r="CN84" i="20"/>
  <c r="CN268" i="20"/>
  <c r="CN452" i="20"/>
  <c r="CN636" i="20"/>
  <c r="CO15" i="20"/>
  <c r="CO199" i="20"/>
  <c r="CO567" i="20"/>
  <c r="CO383" i="20"/>
  <c r="CJ61" i="20"/>
  <c r="CJ245" i="20"/>
  <c r="CJ613" i="20"/>
  <c r="CJ429" i="20"/>
  <c r="CK107" i="20"/>
  <c r="CK291" i="20"/>
  <c r="CK475" i="20"/>
  <c r="CK659" i="20"/>
  <c r="CN153" i="20"/>
  <c r="CN337" i="20"/>
  <c r="CN705" i="20"/>
  <c r="CN521" i="20"/>
  <c r="CJ85" i="20"/>
  <c r="CJ1004" i="20"/>
  <c r="CJ820" i="20"/>
  <c r="CJ1188" i="20"/>
  <c r="CK16" i="20"/>
  <c r="CK751" i="20"/>
  <c r="CK935" i="20"/>
  <c r="CK1119" i="20"/>
  <c r="CN62" i="20"/>
  <c r="CN797" i="20"/>
  <c r="CN981" i="20"/>
  <c r="CN1165" i="20"/>
  <c r="CO108" i="20"/>
  <c r="CO1027" i="20"/>
  <c r="CO843" i="20"/>
  <c r="CO1211" i="20"/>
  <c r="CJ154" i="20"/>
  <c r="CJ1073" i="20"/>
  <c r="CJ889" i="20"/>
  <c r="CJ1257" i="20"/>
  <c r="CB453" i="20"/>
  <c r="CB1005" i="20"/>
  <c r="CB1373" i="20"/>
  <c r="CB1740" i="20"/>
  <c r="BZ591" i="20"/>
  <c r="BZ1143" i="20"/>
  <c r="BZ1511" i="20"/>
  <c r="BZ1695" i="20"/>
  <c r="CI637" i="20"/>
  <c r="CI1189" i="20"/>
  <c r="CI1741" i="20"/>
  <c r="CI1557" i="20"/>
  <c r="CJ729" i="20"/>
  <c r="CJ1281" i="20"/>
  <c r="CJ1833" i="20"/>
  <c r="CJ1649" i="20"/>
  <c r="CM614" i="20"/>
  <c r="CM1166" i="20"/>
  <c r="CM1534" i="20"/>
  <c r="CM1718" i="20"/>
  <c r="CP706" i="20"/>
  <c r="CP1258" i="20"/>
  <c r="CP1810" i="20"/>
  <c r="CP1626" i="20"/>
  <c r="CR683" i="20"/>
  <c r="CR1235" i="20"/>
  <c r="CR1787" i="20"/>
  <c r="CR1603" i="20"/>
  <c r="CK84" i="20"/>
  <c r="CK268" i="20"/>
  <c r="CK636" i="20"/>
  <c r="CK452" i="20"/>
  <c r="CE84" i="20"/>
  <c r="CE268" i="20"/>
  <c r="CE636" i="20"/>
  <c r="CE452" i="20"/>
  <c r="CQ613" i="20"/>
  <c r="CQ61" i="20"/>
  <c r="CQ245" i="20"/>
  <c r="CQ429" i="20"/>
  <c r="CG61" i="20"/>
  <c r="CG613" i="20"/>
  <c r="CG245" i="20"/>
  <c r="CG429" i="20"/>
  <c r="CM153" i="20"/>
  <c r="CM521" i="20"/>
  <c r="CM337" i="20"/>
  <c r="CM705" i="20"/>
  <c r="CD337" i="20"/>
  <c r="CD153" i="20"/>
  <c r="CD521" i="20"/>
  <c r="CD705" i="20"/>
  <c r="CQ85" i="20"/>
  <c r="CQ1004" i="20"/>
  <c r="CQ820" i="20"/>
  <c r="CQ1188" i="20"/>
  <c r="CH85" i="20"/>
  <c r="CH820" i="20"/>
  <c r="CH1004" i="20"/>
  <c r="CH1188" i="20"/>
  <c r="CB177" i="20"/>
  <c r="CB1096" i="20"/>
  <c r="CB912" i="20"/>
  <c r="CB1280" i="20"/>
  <c r="CE62" i="20"/>
  <c r="CE981" i="20"/>
  <c r="CE797" i="20"/>
  <c r="CE1165" i="20"/>
  <c r="CI154" i="20"/>
  <c r="CI889" i="20"/>
  <c r="CI1073" i="20"/>
  <c r="CI1257" i="20"/>
  <c r="CJ131" i="20"/>
  <c r="CJ1050" i="20"/>
  <c r="CJ866" i="20"/>
  <c r="CJ1234" i="20"/>
  <c r="CB545" i="20"/>
  <c r="CB1097" i="20"/>
  <c r="CB1465" i="20"/>
  <c r="CB1832" i="20"/>
  <c r="BY131" i="20"/>
  <c r="BY866" i="20"/>
  <c r="BY1050" i="20"/>
  <c r="BY1234" i="20"/>
  <c r="BZ683" i="20"/>
  <c r="BZ1235" i="20"/>
  <c r="BZ1787" i="20"/>
  <c r="BZ1603" i="20"/>
  <c r="BY729" i="20"/>
  <c r="BY1281" i="20"/>
  <c r="BY1649" i="20"/>
  <c r="BY1833" i="20"/>
  <c r="CQ729" i="20"/>
  <c r="CQ1281" i="20"/>
  <c r="CQ1833" i="20"/>
  <c r="CQ1649" i="20"/>
  <c r="CI729" i="20"/>
  <c r="CI1281" i="20"/>
  <c r="CI1833" i="20"/>
  <c r="CI1649" i="20"/>
  <c r="CQ683" i="20"/>
  <c r="CQ1235" i="20"/>
  <c r="CQ1787" i="20"/>
  <c r="CQ1603" i="20"/>
  <c r="CI683" i="20"/>
  <c r="CI1235" i="20"/>
  <c r="CI1603" i="20"/>
  <c r="CI1787" i="20"/>
  <c r="CL360" i="20"/>
  <c r="CL176" i="20"/>
  <c r="CL728" i="20"/>
  <c r="CL544" i="20"/>
  <c r="CC176" i="20"/>
  <c r="CC360" i="20"/>
  <c r="CC728" i="20"/>
  <c r="CC544" i="20"/>
  <c r="CM130" i="20"/>
  <c r="CM682" i="20"/>
  <c r="CM314" i="20"/>
  <c r="CM498" i="20"/>
  <c r="CC498" i="20"/>
  <c r="CC130" i="20"/>
  <c r="CC314" i="20"/>
  <c r="CC682" i="20"/>
  <c r="CQ177" i="20"/>
  <c r="CQ1096" i="20"/>
  <c r="CQ912" i="20"/>
  <c r="CQ1280" i="20"/>
  <c r="CH177" i="20"/>
  <c r="CH912" i="20"/>
  <c r="CH1096" i="20"/>
  <c r="CH1280" i="20"/>
  <c r="CQ131" i="20"/>
  <c r="CQ1050" i="20"/>
  <c r="CQ866" i="20"/>
  <c r="CQ1234" i="20"/>
  <c r="CH131" i="20"/>
  <c r="CH1050" i="20"/>
  <c r="CH866" i="20"/>
  <c r="CH1234" i="20"/>
  <c r="CS568" i="20"/>
  <c r="CS1120" i="20"/>
  <c r="CS1672" i="20"/>
  <c r="CS1488" i="20"/>
  <c r="CU660" i="20"/>
  <c r="CU1212" i="20"/>
  <c r="CU1580" i="20"/>
  <c r="CU1764" i="20"/>
  <c r="CT15" i="20"/>
  <c r="CT567" i="20"/>
  <c r="CT199" i="20"/>
  <c r="CT383" i="20"/>
  <c r="CS659" i="20"/>
  <c r="CS475" i="20"/>
  <c r="CS107" i="20"/>
  <c r="CS291" i="20"/>
  <c r="CU108" i="20"/>
  <c r="CU1027" i="20"/>
  <c r="CU843" i="20"/>
  <c r="CU1211" i="20"/>
  <c r="CD545" i="20"/>
  <c r="CD1097" i="20"/>
  <c r="CD1465" i="20"/>
  <c r="CD1832" i="20"/>
  <c r="CH545" i="20"/>
  <c r="CH1097" i="20"/>
  <c r="CH1465" i="20"/>
  <c r="CH1832" i="20"/>
  <c r="CL384" i="20"/>
  <c r="CL1304" i="20"/>
  <c r="CL936" i="20"/>
  <c r="CL1671" i="20"/>
  <c r="CM476" i="20"/>
  <c r="CM1028" i="20"/>
  <c r="CM1396" i="20"/>
  <c r="CM1763" i="20"/>
  <c r="CS453" i="20"/>
  <c r="CS1005" i="20"/>
  <c r="CS1373" i="20"/>
  <c r="CS1740" i="20"/>
  <c r="CU591" i="20"/>
  <c r="CU1143" i="20"/>
  <c r="CU1695" i="20"/>
  <c r="CU1511" i="20"/>
  <c r="CS38" i="20"/>
  <c r="CS222" i="20"/>
  <c r="CS590" i="20"/>
  <c r="CS406" i="20"/>
  <c r="CU39" i="20"/>
  <c r="CU774" i="20"/>
  <c r="CU958" i="20"/>
  <c r="CU1142" i="20"/>
  <c r="CV176" i="20"/>
  <c r="CV360" i="20"/>
  <c r="CV544" i="20"/>
  <c r="CV728" i="20"/>
  <c r="CC453" i="20"/>
  <c r="CC1005" i="20"/>
  <c r="CC1373" i="20"/>
  <c r="CC1740" i="20"/>
  <c r="CG407" i="20"/>
  <c r="CG959" i="20"/>
  <c r="CG1327" i="20"/>
  <c r="CG1694" i="20"/>
  <c r="CK430" i="20"/>
  <c r="CK982" i="20"/>
  <c r="CK1350" i="20"/>
  <c r="CK1717" i="20"/>
  <c r="CO430" i="20"/>
  <c r="CO982" i="20"/>
  <c r="CO1350" i="20"/>
  <c r="CO1717" i="20"/>
  <c r="CT729" i="20"/>
  <c r="CT1281" i="20"/>
  <c r="CT1833" i="20"/>
  <c r="CT1649" i="20"/>
  <c r="CU683" i="20"/>
  <c r="CU1235" i="20"/>
  <c r="CU1787" i="20"/>
  <c r="CU1603" i="20"/>
  <c r="CS314" i="20"/>
  <c r="CS130" i="20"/>
  <c r="CS498" i="20"/>
  <c r="CS682" i="20"/>
  <c r="CT177" i="20"/>
  <c r="CT1096" i="20"/>
  <c r="CT912" i="20"/>
  <c r="CT1280" i="20"/>
  <c r="CU131" i="20"/>
  <c r="CU1050" i="20"/>
  <c r="CU866" i="20"/>
  <c r="CU1234" i="20"/>
  <c r="CS545" i="20"/>
  <c r="CS1097" i="20"/>
  <c r="CS1465" i="20"/>
  <c r="CS1832" i="20"/>
  <c r="CD430" i="20"/>
  <c r="CD982" i="20"/>
  <c r="CD1350" i="20"/>
  <c r="CD1717" i="20"/>
  <c r="CH522" i="20"/>
  <c r="CH1074" i="20"/>
  <c r="CH1442" i="20"/>
  <c r="CH1809" i="20"/>
  <c r="CH1005" i="20"/>
  <c r="CH453" i="20"/>
  <c r="CH1373" i="20"/>
  <c r="CH1740" i="20"/>
  <c r="CL430" i="20"/>
  <c r="CL982" i="20"/>
  <c r="CL1350" i="20"/>
  <c r="CL1717" i="20"/>
  <c r="CP522" i="20"/>
  <c r="CP1074" i="20"/>
  <c r="CP1442" i="20"/>
  <c r="CP1809" i="20"/>
  <c r="CP453" i="20"/>
  <c r="CP1005" i="20"/>
  <c r="CP1373" i="20"/>
  <c r="CP1740" i="20"/>
  <c r="CU384" i="20"/>
  <c r="CU936" i="20"/>
  <c r="CU1304" i="20"/>
  <c r="CU1671" i="20"/>
  <c r="CV637" i="20"/>
  <c r="CV1189" i="20"/>
  <c r="CV1741" i="20"/>
  <c r="CV1557" i="20"/>
  <c r="CV61" i="20"/>
  <c r="CV245" i="20"/>
  <c r="CV429" i="20"/>
  <c r="CV613" i="20"/>
  <c r="CV154" i="20"/>
  <c r="CV1073" i="20"/>
  <c r="CV889" i="20"/>
  <c r="CV1257" i="20"/>
  <c r="CT636" i="20"/>
  <c r="CT452" i="20"/>
  <c r="CT84" i="20"/>
  <c r="CT268" i="20"/>
  <c r="CS153" i="20"/>
  <c r="CS337" i="20"/>
  <c r="CS521" i="20"/>
  <c r="CS705" i="20"/>
  <c r="CC384" i="20"/>
  <c r="CC936" i="20"/>
  <c r="CC1304" i="20"/>
  <c r="CC1671" i="20"/>
  <c r="CO476" i="20"/>
  <c r="CO1028" i="20"/>
  <c r="CO1396" i="20"/>
  <c r="CO1763" i="20"/>
  <c r="CI499" i="20"/>
  <c r="CI1051" i="20"/>
  <c r="CI1419" i="20"/>
  <c r="CI1786" i="20"/>
  <c r="CV568" i="20"/>
  <c r="CV1120" i="20"/>
  <c r="CV1672" i="20"/>
  <c r="CV1488" i="20"/>
  <c r="CV476" i="20"/>
  <c r="CV1028" i="20"/>
  <c r="CV1396" i="20"/>
  <c r="CV1763" i="20"/>
  <c r="L614" i="20"/>
  <c r="L1166" i="20"/>
  <c r="L1718" i="20"/>
  <c r="L1534" i="20"/>
  <c r="O706" i="20"/>
  <c r="O1258" i="20"/>
  <c r="O1810" i="20"/>
  <c r="O1626" i="20"/>
  <c r="O84" i="20"/>
  <c r="O268" i="20"/>
  <c r="O636" i="20"/>
  <c r="O452" i="20"/>
  <c r="M176" i="20"/>
  <c r="M360" i="20"/>
  <c r="M544" i="20"/>
  <c r="M728" i="20"/>
  <c r="O15" i="20"/>
  <c r="O199" i="20"/>
  <c r="O383" i="20"/>
  <c r="O567" i="20"/>
  <c r="M61" i="20"/>
  <c r="M429" i="20"/>
  <c r="M245" i="20"/>
  <c r="M613" i="20"/>
  <c r="N291" i="20"/>
  <c r="N107" i="20"/>
  <c r="N659" i="20"/>
  <c r="N475" i="20"/>
  <c r="L153" i="20"/>
  <c r="L337" i="20"/>
  <c r="L521" i="20"/>
  <c r="L705" i="20"/>
  <c r="M85" i="20"/>
  <c r="M1004" i="20"/>
  <c r="M820" i="20"/>
  <c r="M1188" i="20"/>
  <c r="M177" i="20"/>
  <c r="M1096" i="20"/>
  <c r="M912" i="20"/>
  <c r="M1280" i="20"/>
  <c r="L39" i="20"/>
  <c r="L774" i="20"/>
  <c r="L958" i="20"/>
  <c r="L1142" i="20"/>
  <c r="P62" i="20"/>
  <c r="P981" i="20"/>
  <c r="P797" i="20"/>
  <c r="P1165" i="20"/>
  <c r="N108" i="20"/>
  <c r="N1027" i="20"/>
  <c r="N843" i="20"/>
  <c r="N1211" i="20"/>
  <c r="P154" i="20"/>
  <c r="P1073" i="20"/>
  <c r="P889" i="20"/>
  <c r="P1257" i="20"/>
  <c r="L131" i="20"/>
  <c r="L1050" i="20"/>
  <c r="L866" i="20"/>
  <c r="L1234" i="20"/>
  <c r="O453" i="20"/>
  <c r="O1005" i="20"/>
  <c r="O1373" i="20"/>
  <c r="O1740" i="20"/>
  <c r="L545" i="20"/>
  <c r="L1097" i="20"/>
  <c r="L1465" i="20"/>
  <c r="L1832" i="20"/>
  <c r="M384" i="20"/>
  <c r="M936" i="20"/>
  <c r="M1304" i="20"/>
  <c r="M1671" i="20"/>
  <c r="N384" i="20"/>
  <c r="N936" i="20"/>
  <c r="N1304" i="20"/>
  <c r="N1671" i="20"/>
  <c r="L430" i="20"/>
  <c r="L982" i="20"/>
  <c r="L1350" i="20"/>
  <c r="L1717" i="20"/>
  <c r="M476" i="20"/>
  <c r="M1028" i="20"/>
  <c r="M1396" i="20"/>
  <c r="M1763" i="20"/>
  <c r="M522" i="20"/>
  <c r="M1074" i="20"/>
  <c r="M1442" i="20"/>
  <c r="M1809" i="20"/>
  <c r="O1051" i="20"/>
  <c r="O499" i="20"/>
  <c r="O1786" i="20"/>
  <c r="O1419" i="20"/>
  <c r="N729" i="20"/>
  <c r="N1281" i="20"/>
  <c r="N1833" i="20"/>
  <c r="N1649" i="20"/>
  <c r="L660" i="20"/>
  <c r="L1212" i="20"/>
  <c r="L1764" i="20"/>
  <c r="L1580" i="20"/>
  <c r="N499" i="20"/>
  <c r="N1051" i="20"/>
  <c r="N1419" i="20"/>
  <c r="N1786" i="20"/>
  <c r="P522" i="20"/>
  <c r="P1074" i="20"/>
  <c r="P1442" i="20"/>
  <c r="P1809" i="20"/>
  <c r="L729" i="20"/>
  <c r="L1281" i="20"/>
  <c r="L1833" i="20"/>
  <c r="L1649" i="20"/>
  <c r="P39" i="20"/>
  <c r="P958" i="20"/>
  <c r="P774" i="20"/>
  <c r="P1142" i="20"/>
  <c r="N154" i="20"/>
  <c r="N889" i="20"/>
  <c r="N1073" i="20"/>
  <c r="N1257" i="20"/>
  <c r="P660" i="20"/>
  <c r="P1212" i="20"/>
  <c r="P1764" i="20"/>
  <c r="P1580" i="20"/>
  <c r="P15" i="20"/>
  <c r="P199" i="20"/>
  <c r="P383" i="20"/>
  <c r="P567" i="20"/>
  <c r="L637" i="20"/>
  <c r="L1189" i="20"/>
  <c r="L1741" i="20"/>
  <c r="L1557" i="20"/>
  <c r="L176" i="20"/>
  <c r="L360" i="20"/>
  <c r="L544" i="20"/>
  <c r="L728" i="20"/>
  <c r="N636" i="20"/>
  <c r="N452" i="20"/>
  <c r="N268" i="20"/>
  <c r="N84" i="20"/>
  <c r="N62" i="20"/>
  <c r="N797" i="20"/>
  <c r="N981" i="20"/>
  <c r="N1165" i="20"/>
  <c r="O545" i="20"/>
  <c r="O1097" i="20"/>
  <c r="O1465" i="20"/>
  <c r="O1832" i="20"/>
  <c r="BZ499" i="20"/>
  <c r="BZ1051" i="20"/>
  <c r="BZ1419" i="20"/>
  <c r="BZ1786" i="20"/>
  <c r="BZ430" i="20"/>
  <c r="BZ982" i="20"/>
  <c r="BZ1350" i="20"/>
  <c r="BZ1717" i="20"/>
  <c r="CA384" i="20"/>
  <c r="CA936" i="20"/>
  <c r="CA1304" i="20"/>
  <c r="CA1671" i="20"/>
  <c r="BY545" i="20"/>
  <c r="BY1097" i="20"/>
  <c r="BY1465" i="20"/>
  <c r="BY1832" i="20"/>
  <c r="BY453" i="20"/>
  <c r="BY1005" i="20"/>
  <c r="BY1373" i="20"/>
  <c r="BY1740" i="20"/>
  <c r="CA154" i="20"/>
  <c r="CA1073" i="20"/>
  <c r="CA889" i="20"/>
  <c r="CA1257" i="20"/>
  <c r="BZ85" i="20"/>
  <c r="BZ1004" i="20"/>
  <c r="BZ820" i="20"/>
  <c r="BZ1188" i="20"/>
  <c r="BZ61" i="20"/>
  <c r="BZ245" i="20"/>
  <c r="BZ613" i="20"/>
  <c r="BZ429" i="20"/>
  <c r="BY637" i="20"/>
  <c r="BY1189" i="20"/>
  <c r="BY1741" i="20"/>
  <c r="BY1557" i="20"/>
  <c r="CQ591" i="20"/>
  <c r="CQ1143" i="20"/>
  <c r="CQ1695" i="20"/>
  <c r="CQ1511" i="20"/>
  <c r="CG591" i="20"/>
  <c r="CG1143" i="20"/>
  <c r="CG1695" i="20"/>
  <c r="CG1511" i="20"/>
  <c r="CD38" i="20"/>
  <c r="CD590" i="20"/>
  <c r="CD222" i="20"/>
  <c r="CD406" i="20"/>
  <c r="CF15" i="20"/>
  <c r="CF383" i="20"/>
  <c r="CF199" i="20"/>
  <c r="CF567" i="20"/>
  <c r="CJ107" i="20"/>
  <c r="CJ291" i="20"/>
  <c r="CJ659" i="20"/>
  <c r="CJ475" i="20"/>
  <c r="CO39" i="20"/>
  <c r="CO958" i="20"/>
  <c r="CO774" i="20"/>
  <c r="CO1142" i="20"/>
  <c r="CR16" i="20"/>
  <c r="CR935" i="20"/>
  <c r="CR751" i="20"/>
  <c r="CR1119" i="20"/>
  <c r="CB384" i="20"/>
  <c r="CB936" i="20"/>
  <c r="CB1304" i="20"/>
  <c r="CB1671" i="20"/>
  <c r="BZ108" i="20"/>
  <c r="BZ1027" i="20"/>
  <c r="BZ843" i="20"/>
  <c r="BZ1211" i="20"/>
  <c r="CA660" i="20"/>
  <c r="CA1212" i="20"/>
  <c r="CA1764" i="20"/>
  <c r="CA1580" i="20"/>
  <c r="CN637" i="20"/>
  <c r="CN1189" i="20"/>
  <c r="CN1557" i="20"/>
  <c r="CN1741" i="20"/>
  <c r="CO568" i="20"/>
  <c r="CO1120" i="20"/>
  <c r="CO1488" i="20"/>
  <c r="CO1672" i="20"/>
  <c r="CR614" i="20"/>
  <c r="CR1166" i="20"/>
  <c r="CR1718" i="20"/>
  <c r="CR1534" i="20"/>
  <c r="CK660" i="20"/>
  <c r="CK1212" i="20"/>
  <c r="CK1764" i="20"/>
  <c r="CK1580" i="20"/>
  <c r="CE660" i="20"/>
  <c r="CE1212" i="20"/>
  <c r="CE1764" i="20"/>
  <c r="CE1580" i="20"/>
  <c r="CL15" i="20"/>
  <c r="CL199" i="20"/>
  <c r="CL567" i="20"/>
  <c r="CL383" i="20"/>
  <c r="CC15" i="20"/>
  <c r="CC199" i="20"/>
  <c r="CC383" i="20"/>
  <c r="CC567" i="20"/>
  <c r="CQ291" i="20"/>
  <c r="CQ107" i="20"/>
  <c r="CQ475" i="20"/>
  <c r="CQ659" i="20"/>
  <c r="CH107" i="20"/>
  <c r="CH291" i="20"/>
  <c r="CH659" i="20"/>
  <c r="CH475" i="20"/>
  <c r="CB153" i="20"/>
  <c r="CB337" i="20"/>
  <c r="CB705" i="20"/>
  <c r="CB521" i="20"/>
  <c r="CF85" i="20"/>
  <c r="CF820" i="20"/>
  <c r="CF1004" i="20"/>
  <c r="CF1188" i="20"/>
  <c r="CI16" i="20"/>
  <c r="CI935" i="20"/>
  <c r="CI751" i="20"/>
  <c r="CI1119" i="20"/>
  <c r="CJ62" i="20"/>
  <c r="CJ797" i="20"/>
  <c r="CJ981" i="20"/>
  <c r="CJ1165" i="20"/>
  <c r="CK108" i="20"/>
  <c r="CK1027" i="20"/>
  <c r="CK843" i="20"/>
  <c r="CK1211" i="20"/>
  <c r="CN154" i="20"/>
  <c r="CN1073" i="20"/>
  <c r="CN889" i="20"/>
  <c r="CN1257" i="20"/>
  <c r="BY222" i="20"/>
  <c r="BY38" i="20"/>
  <c r="BY406" i="20"/>
  <c r="BY590" i="20"/>
  <c r="CD637" i="20"/>
  <c r="CD1189" i="20"/>
  <c r="CD1741" i="20"/>
  <c r="CD1557" i="20"/>
  <c r="CQ614" i="20"/>
  <c r="CQ1166" i="20"/>
  <c r="CQ1718" i="20"/>
  <c r="CQ1534" i="20"/>
  <c r="CG614" i="20"/>
  <c r="CG1166" i="20"/>
  <c r="CG1534" i="20"/>
  <c r="CG1718" i="20"/>
  <c r="CM706" i="20"/>
  <c r="CM1258" i="20"/>
  <c r="CM1810" i="20"/>
  <c r="CM1626" i="20"/>
  <c r="CO84" i="20"/>
  <c r="CO268" i="20"/>
  <c r="CO636" i="20"/>
  <c r="CO452" i="20"/>
  <c r="CH268" i="20"/>
  <c r="CH84" i="20"/>
  <c r="CH636" i="20"/>
  <c r="CH452" i="20"/>
  <c r="CK61" i="20"/>
  <c r="CK245" i="20"/>
  <c r="CK613" i="20"/>
  <c r="CK429" i="20"/>
  <c r="CE245" i="20"/>
  <c r="CE613" i="20"/>
  <c r="CE61" i="20"/>
  <c r="CE429" i="20"/>
  <c r="CI153" i="20"/>
  <c r="CI337" i="20"/>
  <c r="CI705" i="20"/>
  <c r="CI521" i="20"/>
  <c r="CM85" i="20"/>
  <c r="CM1004" i="20"/>
  <c r="CM820" i="20"/>
  <c r="CM1188" i="20"/>
  <c r="CD85" i="20"/>
  <c r="CD1004" i="20"/>
  <c r="CD820" i="20"/>
  <c r="CD1188" i="20"/>
  <c r="CO62" i="20"/>
  <c r="CO797" i="20"/>
  <c r="CO981" i="20"/>
  <c r="CO1165" i="20"/>
  <c r="CE154" i="20"/>
  <c r="CE889" i="20"/>
  <c r="CE1073" i="20"/>
  <c r="CE1257" i="20"/>
  <c r="BZ130" i="20"/>
  <c r="BZ314" i="20"/>
  <c r="BZ498" i="20"/>
  <c r="BZ682" i="20"/>
  <c r="BY176" i="20"/>
  <c r="BY360" i="20"/>
  <c r="BY544" i="20"/>
  <c r="BY728" i="20"/>
  <c r="CK729" i="20"/>
  <c r="CK1281" i="20"/>
  <c r="CK1833" i="20"/>
  <c r="CK1649" i="20"/>
  <c r="CE729" i="20"/>
  <c r="CE1281" i="20"/>
  <c r="CE1833" i="20"/>
  <c r="CE1649" i="20"/>
  <c r="CL683" i="20"/>
  <c r="CL1235" i="20"/>
  <c r="CL1603" i="20"/>
  <c r="CL1787" i="20"/>
  <c r="CC683" i="20"/>
  <c r="CC1235" i="20"/>
  <c r="CC1787" i="20"/>
  <c r="CC1603" i="20"/>
  <c r="CQ360" i="20"/>
  <c r="CQ176" i="20"/>
  <c r="CQ728" i="20"/>
  <c r="CQ544" i="20"/>
  <c r="CI176" i="20"/>
  <c r="CI360" i="20"/>
  <c r="CI544" i="20"/>
  <c r="CI728" i="20"/>
  <c r="CB38" i="20"/>
  <c r="CB406" i="20"/>
  <c r="CB222" i="20"/>
  <c r="CB590" i="20"/>
  <c r="CI498" i="20"/>
  <c r="CI314" i="20"/>
  <c r="CI130" i="20"/>
  <c r="CI682" i="20"/>
  <c r="CK177" i="20"/>
  <c r="CK1096" i="20"/>
  <c r="CK912" i="20"/>
  <c r="CK1280" i="20"/>
  <c r="CN39" i="20"/>
  <c r="CN774" i="20"/>
  <c r="CN958" i="20"/>
  <c r="CN1142" i="20"/>
  <c r="CL131" i="20"/>
  <c r="CL1050" i="20"/>
  <c r="CL866" i="20"/>
  <c r="CL1234" i="20"/>
  <c r="CD131" i="20"/>
  <c r="CD866" i="20"/>
  <c r="CD1050" i="20"/>
  <c r="CD1234" i="20"/>
  <c r="CA62" i="20"/>
  <c r="CA797" i="20"/>
  <c r="CA981" i="20"/>
  <c r="CA1165" i="20"/>
  <c r="BZ153" i="20"/>
  <c r="BZ337" i="20"/>
  <c r="BZ521" i="20"/>
  <c r="BZ705" i="20"/>
  <c r="BZ84" i="20"/>
  <c r="BZ268" i="20"/>
  <c r="BZ452" i="20"/>
  <c r="BZ636" i="20"/>
  <c r="CM591" i="20"/>
  <c r="CM1143" i="20"/>
  <c r="CM1695" i="20"/>
  <c r="CM1511" i="20"/>
  <c r="CI38" i="20"/>
  <c r="CI222" i="20"/>
  <c r="CI406" i="20"/>
  <c r="CI590" i="20"/>
  <c r="CE39" i="20"/>
  <c r="CE958" i="20"/>
  <c r="CE774" i="20"/>
  <c r="CE1142" i="20"/>
  <c r="CB476" i="20"/>
  <c r="CB1028" i="20"/>
  <c r="CB1396" i="20"/>
  <c r="CB1763" i="20"/>
  <c r="CA16" i="20"/>
  <c r="CA935" i="20"/>
  <c r="CA751" i="20"/>
  <c r="CA1119" i="20"/>
  <c r="BZ107" i="20"/>
  <c r="BZ291" i="20"/>
  <c r="BZ659" i="20"/>
  <c r="BZ475" i="20"/>
  <c r="CB637" i="20"/>
  <c r="CB1189" i="20"/>
  <c r="CB1741" i="20"/>
  <c r="CB1557" i="20"/>
  <c r="CD568" i="20"/>
  <c r="CD1120" i="20"/>
  <c r="CD1488" i="20"/>
  <c r="CD1672" i="20"/>
  <c r="CF614" i="20"/>
  <c r="CF1166" i="20"/>
  <c r="CF1718" i="20"/>
  <c r="CF1534" i="20"/>
  <c r="CG660" i="20"/>
  <c r="CG1212" i="20"/>
  <c r="CG1764" i="20"/>
  <c r="CG1580" i="20"/>
  <c r="CB706" i="20"/>
  <c r="CB1258" i="20"/>
  <c r="CB1810" i="20"/>
  <c r="CB1626" i="20"/>
  <c r="CF268" i="20"/>
  <c r="CF84" i="20"/>
  <c r="CF636" i="20"/>
  <c r="CF452" i="20"/>
  <c r="CG15" i="20"/>
  <c r="CG383" i="20"/>
  <c r="CG199" i="20"/>
  <c r="CG567" i="20"/>
  <c r="CB245" i="20"/>
  <c r="CB613" i="20"/>
  <c r="CB61" i="20"/>
  <c r="CB429" i="20"/>
  <c r="CE107" i="20"/>
  <c r="CE291" i="20"/>
  <c r="CE475" i="20"/>
  <c r="CE659" i="20"/>
  <c r="CF153" i="20"/>
  <c r="CF337" i="20"/>
  <c r="CF521" i="20"/>
  <c r="CF705" i="20"/>
  <c r="CB85" i="20"/>
  <c r="CB820" i="20"/>
  <c r="CB1004" i="20"/>
  <c r="CB1188" i="20"/>
  <c r="CE16" i="20"/>
  <c r="CE935" i="20"/>
  <c r="CE751" i="20"/>
  <c r="CE1119" i="20"/>
  <c r="CF62" i="20"/>
  <c r="CF981" i="20"/>
  <c r="CF797" i="20"/>
  <c r="CF1165" i="20"/>
  <c r="CI108" i="20"/>
  <c r="CI1027" i="20"/>
  <c r="CI843" i="20"/>
  <c r="CI1211" i="20"/>
  <c r="CB154" i="20"/>
  <c r="CB889" i="20"/>
  <c r="CB1073" i="20"/>
  <c r="CB1257" i="20"/>
  <c r="CB522" i="20"/>
  <c r="CB1074" i="20"/>
  <c r="CB1442" i="20"/>
  <c r="CB1809" i="20"/>
  <c r="CA39" i="20"/>
  <c r="CA958" i="20"/>
  <c r="CA774" i="20"/>
  <c r="CA1142" i="20"/>
  <c r="CO637" i="20"/>
  <c r="CO1189" i="20"/>
  <c r="CO1741" i="20"/>
  <c r="CO1557" i="20"/>
  <c r="CH637" i="20"/>
  <c r="CH1189" i="20"/>
  <c r="CH1741" i="20"/>
  <c r="CH1557" i="20"/>
  <c r="CB729" i="20"/>
  <c r="CB1281" i="20"/>
  <c r="CB1833" i="20"/>
  <c r="CB1649" i="20"/>
  <c r="CD614" i="20"/>
  <c r="CD1166" i="20"/>
  <c r="CD1718" i="20"/>
  <c r="CD1534" i="20"/>
  <c r="CI706" i="20"/>
  <c r="CI1258" i="20"/>
  <c r="CI1810" i="20"/>
  <c r="CI1626" i="20"/>
  <c r="CJ683" i="20"/>
  <c r="CJ1235" i="20"/>
  <c r="CJ1787" i="20"/>
  <c r="CJ1603" i="20"/>
  <c r="CM84" i="20"/>
  <c r="CM636" i="20"/>
  <c r="CM268" i="20"/>
  <c r="CM452" i="20"/>
  <c r="CN176" i="20"/>
  <c r="CN360" i="20"/>
  <c r="CN728" i="20"/>
  <c r="CN544" i="20"/>
  <c r="CP61" i="20"/>
  <c r="CP613" i="20"/>
  <c r="CP245" i="20"/>
  <c r="CP429" i="20"/>
  <c r="CK153" i="20"/>
  <c r="CK337" i="20"/>
  <c r="CK521" i="20"/>
  <c r="CK705" i="20"/>
  <c r="CC153" i="20"/>
  <c r="CC337" i="20"/>
  <c r="CC705" i="20"/>
  <c r="CC521" i="20"/>
  <c r="CP85" i="20"/>
  <c r="CP1004" i="20"/>
  <c r="CP820" i="20"/>
  <c r="CP1188" i="20"/>
  <c r="CG85" i="20"/>
  <c r="CG820" i="20"/>
  <c r="CG1004" i="20"/>
  <c r="CG1188" i="20"/>
  <c r="CM62" i="20"/>
  <c r="CM797" i="20"/>
  <c r="CM981" i="20"/>
  <c r="CM1165" i="20"/>
  <c r="CD62" i="20"/>
  <c r="CD797" i="20"/>
  <c r="CD981" i="20"/>
  <c r="CD1165" i="20"/>
  <c r="CQ154" i="20"/>
  <c r="CQ1073" i="20"/>
  <c r="CQ889" i="20"/>
  <c r="CQ1257" i="20"/>
  <c r="CH154" i="20"/>
  <c r="CH889" i="20"/>
  <c r="CH1073" i="20"/>
  <c r="CH1257" i="20"/>
  <c r="CB131" i="20"/>
  <c r="CB866" i="20"/>
  <c r="CB1050" i="20"/>
  <c r="CB1234" i="20"/>
  <c r="CB499" i="20"/>
  <c r="CB1051" i="20"/>
  <c r="CB1419" i="20"/>
  <c r="CB1786" i="20"/>
  <c r="CA177" i="20"/>
  <c r="CA912" i="20"/>
  <c r="CA1096" i="20"/>
  <c r="CA1280" i="20"/>
  <c r="BY683" i="20"/>
  <c r="BY1235" i="20"/>
  <c r="BY1603" i="20"/>
  <c r="BY1787" i="20"/>
  <c r="CP729" i="20"/>
  <c r="CP1281" i="20"/>
  <c r="CP1833" i="20"/>
  <c r="CP1649" i="20"/>
  <c r="CH729" i="20"/>
  <c r="CH1281" i="20"/>
  <c r="CH1833" i="20"/>
  <c r="CH1649" i="20"/>
  <c r="CP683" i="20"/>
  <c r="CP1235" i="20"/>
  <c r="CP1787" i="20"/>
  <c r="CP1603" i="20"/>
  <c r="CH683" i="20"/>
  <c r="CH1235" i="20"/>
  <c r="CH1603" i="20"/>
  <c r="CH1787" i="20"/>
  <c r="CK176" i="20"/>
  <c r="CK360" i="20"/>
  <c r="CK544" i="20"/>
  <c r="CK728" i="20"/>
  <c r="CE360" i="20"/>
  <c r="CE176" i="20"/>
  <c r="CE728" i="20"/>
  <c r="CE544" i="20"/>
  <c r="CL130" i="20"/>
  <c r="CL314" i="20"/>
  <c r="CL682" i="20"/>
  <c r="CL498" i="20"/>
  <c r="CD130" i="20"/>
  <c r="CD314" i="20"/>
  <c r="CD682" i="20"/>
  <c r="CD498" i="20"/>
  <c r="CP177" i="20"/>
  <c r="CP1096" i="20"/>
  <c r="CP912" i="20"/>
  <c r="CP1280" i="20"/>
  <c r="CG177" i="20"/>
  <c r="CG912" i="20"/>
  <c r="CG1096" i="20"/>
  <c r="CG1280" i="20"/>
  <c r="CP131" i="20"/>
  <c r="CP1050" i="20"/>
  <c r="CP866" i="20"/>
  <c r="CP1234" i="20"/>
  <c r="CG131" i="20"/>
  <c r="CG1050" i="20"/>
  <c r="CG866" i="20"/>
  <c r="CG1234" i="20"/>
  <c r="CB959" i="20"/>
  <c r="CB407" i="20"/>
  <c r="CB1327" i="20"/>
  <c r="CB1694" i="20"/>
  <c r="CU568" i="20"/>
  <c r="CU1120" i="20"/>
  <c r="CU1672" i="20"/>
  <c r="CU1488" i="20"/>
  <c r="CS15" i="20"/>
  <c r="CS199" i="20"/>
  <c r="CS567" i="20"/>
  <c r="CS383" i="20"/>
  <c r="CT107" i="20"/>
  <c r="CT659" i="20"/>
  <c r="CT291" i="20"/>
  <c r="CT475" i="20"/>
  <c r="CU16" i="20"/>
  <c r="CU935" i="20"/>
  <c r="CU751" i="20"/>
  <c r="CU1119" i="20"/>
  <c r="CS108" i="20"/>
  <c r="CS1027" i="20"/>
  <c r="CS843" i="20"/>
  <c r="CS1211" i="20"/>
  <c r="CD499" i="20"/>
  <c r="CD1051" i="20"/>
  <c r="CD1419" i="20"/>
  <c r="CD1786" i="20"/>
  <c r="CH499" i="20"/>
  <c r="CH1051" i="20"/>
  <c r="CH1419" i="20"/>
  <c r="CH1786" i="20"/>
  <c r="CL545" i="20"/>
  <c r="CL1097" i="20"/>
  <c r="CL1465" i="20"/>
  <c r="CL1832" i="20"/>
  <c r="CP545" i="20"/>
  <c r="CP1097" i="20"/>
  <c r="CP1465" i="20"/>
  <c r="CP1832" i="20"/>
  <c r="CV39" i="20"/>
  <c r="CV958" i="20"/>
  <c r="CV774" i="20"/>
  <c r="CV1142" i="20"/>
  <c r="CE476" i="20"/>
  <c r="CE1028" i="20"/>
  <c r="CE1396" i="20"/>
  <c r="CE1763" i="20"/>
  <c r="CU590" i="20"/>
  <c r="CU222" i="20"/>
  <c r="CU38" i="20"/>
  <c r="CU406" i="20"/>
  <c r="CT39" i="20"/>
  <c r="CT774" i="20"/>
  <c r="CT958" i="20"/>
  <c r="CT1142" i="20"/>
  <c r="CU959" i="20"/>
  <c r="CU407" i="20"/>
  <c r="CU1327" i="20"/>
  <c r="CU1694" i="20"/>
  <c r="CS936" i="20"/>
  <c r="CS384" i="20"/>
  <c r="CS1304" i="20"/>
  <c r="CS1671" i="20"/>
  <c r="CV729" i="20"/>
  <c r="CV1281" i="20"/>
  <c r="CV1833" i="20"/>
  <c r="CV1649" i="20"/>
  <c r="CV131" i="20"/>
  <c r="CV1050" i="20"/>
  <c r="CV866" i="20"/>
  <c r="CV1234" i="20"/>
  <c r="CC522" i="20"/>
  <c r="CC1074" i="20"/>
  <c r="CC1442" i="20"/>
  <c r="CC1809" i="20"/>
  <c r="CG453" i="20"/>
  <c r="CG1005" i="20"/>
  <c r="CG1373" i="20"/>
  <c r="CG1740" i="20"/>
  <c r="CK453" i="20"/>
  <c r="CK1005" i="20"/>
  <c r="CK1373" i="20"/>
  <c r="CK1740" i="20"/>
  <c r="CO407" i="20"/>
  <c r="CO959" i="20"/>
  <c r="CO1327" i="20"/>
  <c r="CO1694" i="20"/>
  <c r="CS729" i="20"/>
  <c r="CS1281" i="20"/>
  <c r="CS1833" i="20"/>
  <c r="CS1649" i="20"/>
  <c r="CT176" i="20"/>
  <c r="CT728" i="20"/>
  <c r="CT360" i="20"/>
  <c r="CT544" i="20"/>
  <c r="CT130" i="20"/>
  <c r="CT314" i="20"/>
  <c r="CT498" i="20"/>
  <c r="CT682" i="20"/>
  <c r="CS131" i="20"/>
  <c r="CS1050" i="20"/>
  <c r="CS866" i="20"/>
  <c r="CS1234" i="20"/>
  <c r="CU545" i="20"/>
  <c r="CU1097" i="20"/>
  <c r="CU1465" i="20"/>
  <c r="CU1832" i="20"/>
  <c r="CD407" i="20"/>
  <c r="CD959" i="20"/>
  <c r="CD1327" i="20"/>
  <c r="CD1694" i="20"/>
  <c r="CL407" i="20"/>
  <c r="CL959" i="20"/>
  <c r="CL1327" i="20"/>
  <c r="CL1694" i="20"/>
  <c r="CV614" i="20"/>
  <c r="CV1166" i="20"/>
  <c r="CV1718" i="20"/>
  <c r="CV1534" i="20"/>
  <c r="CV521" i="20"/>
  <c r="CV153" i="20"/>
  <c r="CV337" i="20"/>
  <c r="CV705" i="20"/>
  <c r="CV430" i="20"/>
  <c r="CV982" i="20"/>
  <c r="CV1350" i="20"/>
  <c r="CV1717" i="20"/>
  <c r="CE407" i="20"/>
  <c r="CE959" i="20"/>
  <c r="CE1327" i="20"/>
  <c r="CE1694" i="20"/>
  <c r="CI430" i="20"/>
  <c r="CI982" i="20"/>
  <c r="CI1350" i="20"/>
  <c r="CI1717" i="20"/>
  <c r="CT476" i="20"/>
  <c r="CT1028" i="20"/>
  <c r="CT1396" i="20"/>
  <c r="CT1763" i="20"/>
  <c r="CU637" i="20"/>
  <c r="CU1189" i="20"/>
  <c r="CU1741" i="20"/>
  <c r="CU1557" i="20"/>
  <c r="CT706" i="20"/>
  <c r="CT1258" i="20"/>
  <c r="CT1810" i="20"/>
  <c r="CT1626" i="20"/>
  <c r="CS84" i="20"/>
  <c r="CS268" i="20"/>
  <c r="CS452" i="20"/>
  <c r="CS636" i="20"/>
  <c r="CU61" i="20"/>
  <c r="CU245" i="20"/>
  <c r="CU429" i="20"/>
  <c r="CU613" i="20"/>
  <c r="CU85" i="20"/>
  <c r="CU1004" i="20"/>
  <c r="CU820" i="20"/>
  <c r="CU1188" i="20"/>
  <c r="CT62" i="20"/>
  <c r="CT981" i="20"/>
  <c r="CT797" i="20"/>
  <c r="CT1165" i="20"/>
  <c r="CS154" i="20"/>
  <c r="CS1073" i="20"/>
  <c r="CS889" i="20"/>
  <c r="CS1257" i="20"/>
  <c r="CU453" i="20"/>
  <c r="CU1005" i="20"/>
  <c r="CU1373" i="20"/>
  <c r="CU1740" i="20"/>
  <c r="CS407" i="20"/>
  <c r="CS959" i="20"/>
  <c r="CS1327" i="20"/>
  <c r="CS1694" i="20"/>
  <c r="CV15" i="20"/>
  <c r="CV199" i="20"/>
  <c r="CV567" i="20"/>
  <c r="CV383" i="20"/>
  <c r="CV108" i="20"/>
  <c r="CV843" i="20"/>
  <c r="CV1027" i="20"/>
  <c r="CV1211" i="20"/>
  <c r="CC499" i="20"/>
  <c r="CC1051" i="20"/>
  <c r="CC1419" i="20"/>
  <c r="CC1786" i="20"/>
  <c r="CC1097" i="20"/>
  <c r="CC545" i="20"/>
  <c r="CC1465" i="20"/>
  <c r="CC1832" i="20"/>
  <c r="CK499" i="20"/>
  <c r="CK1051" i="20"/>
  <c r="CK1419" i="20"/>
  <c r="CK1786" i="20"/>
  <c r="CK545" i="20"/>
  <c r="CK1097" i="20"/>
  <c r="CK1465" i="20"/>
  <c r="CK1832" i="20"/>
  <c r="CU499" i="20"/>
  <c r="CU1051" i="20"/>
  <c r="CU1419" i="20"/>
  <c r="CU1786" i="20"/>
  <c r="CG476" i="20"/>
  <c r="CG1028" i="20"/>
  <c r="CG1396" i="20"/>
  <c r="CG1763" i="20"/>
  <c r="N453" i="20"/>
  <c r="N1005" i="20"/>
  <c r="N1373" i="20"/>
  <c r="N1740" i="20"/>
  <c r="P545" i="20"/>
  <c r="P1097" i="20"/>
  <c r="P1465" i="20"/>
  <c r="P1832" i="20"/>
  <c r="O407" i="20"/>
  <c r="O959" i="20"/>
  <c r="O1327" i="20"/>
  <c r="O1694" i="20"/>
  <c r="L384" i="20"/>
  <c r="L936" i="20"/>
  <c r="L1304" i="20"/>
  <c r="L1671" i="20"/>
  <c r="O430" i="20"/>
  <c r="O982" i="20"/>
  <c r="O1350" i="20"/>
  <c r="O1717" i="20"/>
  <c r="P476" i="20"/>
  <c r="P1028" i="20"/>
  <c r="P1396" i="20"/>
  <c r="P1763" i="20"/>
  <c r="L476" i="20"/>
  <c r="L1028" i="20"/>
  <c r="L1396" i="20"/>
  <c r="L1763" i="20"/>
  <c r="L522" i="20"/>
  <c r="L1074" i="20"/>
  <c r="L1442" i="20"/>
  <c r="L1809" i="20"/>
  <c r="M499" i="20"/>
  <c r="M1051" i="20"/>
  <c r="M1419" i="20"/>
  <c r="M1786" i="20"/>
  <c r="P568" i="20"/>
  <c r="P1120" i="20"/>
  <c r="P1488" i="20"/>
  <c r="P1672" i="20"/>
  <c r="M16" i="20"/>
  <c r="M751" i="20"/>
  <c r="M935" i="20"/>
  <c r="M1119" i="20"/>
  <c r="M637" i="20"/>
  <c r="M1189" i="20"/>
  <c r="M1741" i="20"/>
  <c r="M1557" i="20"/>
  <c r="M706" i="20"/>
  <c r="M1258" i="20"/>
  <c r="M1810" i="20"/>
  <c r="M1626" i="20"/>
  <c r="P430" i="20"/>
  <c r="P982" i="20"/>
  <c r="P1350" i="20"/>
  <c r="P1717" i="20"/>
  <c r="P729" i="20"/>
  <c r="P1281" i="20"/>
  <c r="P1833" i="20"/>
  <c r="P1649" i="20"/>
  <c r="N660" i="20"/>
  <c r="N1212" i="20"/>
  <c r="N1764" i="20"/>
  <c r="N1580" i="20"/>
  <c r="O729" i="20"/>
  <c r="O1281" i="20"/>
  <c r="O1833" i="20"/>
  <c r="O1649" i="20"/>
  <c r="M660" i="20"/>
  <c r="M1212" i="20"/>
  <c r="M1764" i="20"/>
  <c r="M1580" i="20"/>
  <c r="O131" i="20"/>
  <c r="O866" i="20"/>
  <c r="O1050" i="20"/>
  <c r="O1234" i="20"/>
  <c r="L407" i="20"/>
  <c r="L959" i="20"/>
  <c r="L1327" i="20"/>
  <c r="L1694" i="20"/>
  <c r="BY476" i="20"/>
  <c r="BY1028" i="20"/>
  <c r="BY1396" i="20"/>
  <c r="BY1763" i="20"/>
  <c r="CA430" i="20"/>
  <c r="CA982" i="20"/>
  <c r="CA1350" i="20"/>
  <c r="CA1717" i="20"/>
  <c r="BY407" i="20"/>
  <c r="BY959" i="20"/>
  <c r="BY1327" i="20"/>
  <c r="BY1694" i="20"/>
  <c r="BZ545" i="20"/>
  <c r="BZ1097" i="20"/>
  <c r="BZ1465" i="20"/>
  <c r="BZ1832" i="20"/>
  <c r="BY522" i="20"/>
  <c r="BY1074" i="20"/>
  <c r="BY1442" i="20"/>
  <c r="BY1809" i="20"/>
  <c r="BZ453" i="20"/>
  <c r="BZ1373" i="20"/>
  <c r="BZ1005" i="20"/>
  <c r="BZ1740" i="20"/>
  <c r="BZ154" i="20"/>
  <c r="BZ1073" i="20"/>
  <c r="BZ889" i="20"/>
  <c r="BZ1257" i="20"/>
  <c r="BY85" i="20"/>
  <c r="BY1004" i="20"/>
  <c r="BY820" i="20"/>
  <c r="BY1188" i="20"/>
  <c r="BY706" i="20"/>
  <c r="BY1258" i="20"/>
  <c r="BY1810" i="20"/>
  <c r="BY1626" i="20"/>
  <c r="CA637" i="20"/>
  <c r="CA1189" i="20"/>
  <c r="CA1557" i="20"/>
  <c r="CA1741" i="20"/>
  <c r="CP591" i="20"/>
  <c r="CP1143" i="20"/>
  <c r="CP1511" i="20"/>
  <c r="CP1695" i="20"/>
  <c r="CR568" i="20"/>
  <c r="CR1120" i="20"/>
  <c r="CR1488" i="20"/>
  <c r="CR1672" i="20"/>
  <c r="CL38" i="20"/>
  <c r="CL406" i="20"/>
  <c r="CL222" i="20"/>
  <c r="CL590" i="20"/>
  <c r="CC222" i="20"/>
  <c r="CC38" i="20"/>
  <c r="CC590" i="20"/>
  <c r="CC406" i="20"/>
  <c r="CB659" i="20"/>
  <c r="CB107" i="20"/>
  <c r="CB291" i="20"/>
  <c r="CB475" i="20"/>
  <c r="CI39" i="20"/>
  <c r="CI958" i="20"/>
  <c r="CI774" i="20"/>
  <c r="CI1142" i="20"/>
  <c r="CJ16" i="20"/>
  <c r="CJ751" i="20"/>
  <c r="CJ935" i="20"/>
  <c r="CJ1119" i="20"/>
  <c r="CN108" i="20"/>
  <c r="CN1027" i="20"/>
  <c r="CN843" i="20"/>
  <c r="CN1211" i="20"/>
  <c r="BY108" i="20"/>
  <c r="BY843" i="20"/>
  <c r="BY1027" i="20"/>
  <c r="BY1211" i="20"/>
  <c r="CA15" i="20"/>
  <c r="CA199" i="20"/>
  <c r="CA567" i="20"/>
  <c r="CA383" i="20"/>
  <c r="BZ660" i="20"/>
  <c r="BZ1212" i="20"/>
  <c r="BZ1764" i="20"/>
  <c r="BZ1580" i="20"/>
  <c r="CF637" i="20"/>
  <c r="CF1189" i="20"/>
  <c r="CF1741" i="20"/>
  <c r="CF1557" i="20"/>
  <c r="CG568" i="20"/>
  <c r="CG1120" i="20"/>
  <c r="CG1672" i="20"/>
  <c r="CG1488" i="20"/>
  <c r="CJ614" i="20"/>
  <c r="CJ1166" i="20"/>
  <c r="CJ1534" i="20"/>
  <c r="CJ1718" i="20"/>
  <c r="CM660" i="20"/>
  <c r="CM1212" i="20"/>
  <c r="CM1764" i="20"/>
  <c r="CM1580" i="20"/>
  <c r="CN706" i="20"/>
  <c r="CN1258" i="20"/>
  <c r="CN1810" i="20"/>
  <c r="CN1626" i="20"/>
  <c r="CR84" i="20"/>
  <c r="CR268" i="20"/>
  <c r="CR636" i="20"/>
  <c r="CR452" i="20"/>
  <c r="CK15" i="20"/>
  <c r="CK567" i="20"/>
  <c r="CK199" i="20"/>
  <c r="CK383" i="20"/>
  <c r="CE15" i="20"/>
  <c r="CE199" i="20"/>
  <c r="CE383" i="20"/>
  <c r="CE567" i="20"/>
  <c r="CP107" i="20"/>
  <c r="CP291" i="20"/>
  <c r="CP475" i="20"/>
  <c r="CP659" i="20"/>
  <c r="CG291" i="20"/>
  <c r="CG107" i="20"/>
  <c r="CG659" i="20"/>
  <c r="CG475" i="20"/>
  <c r="CQ16" i="20"/>
  <c r="CQ751" i="20"/>
  <c r="CQ935" i="20"/>
  <c r="CQ1119" i="20"/>
  <c r="CH16" i="20"/>
  <c r="CH751" i="20"/>
  <c r="CH935" i="20"/>
  <c r="CH1119" i="20"/>
  <c r="CB62" i="20"/>
  <c r="CB981" i="20"/>
  <c r="CB797" i="20"/>
  <c r="CB1165" i="20"/>
  <c r="CE108" i="20"/>
  <c r="CE1027" i="20"/>
  <c r="CE843" i="20"/>
  <c r="CE1211" i="20"/>
  <c r="CF154" i="20"/>
  <c r="CF1073" i="20"/>
  <c r="CF889" i="20"/>
  <c r="CF1257" i="20"/>
  <c r="CA38" i="20"/>
  <c r="CA222" i="20"/>
  <c r="CA406" i="20"/>
  <c r="CA590" i="20"/>
  <c r="CL637" i="20"/>
  <c r="CL1189" i="20"/>
  <c r="CL1741" i="20"/>
  <c r="CL1557" i="20"/>
  <c r="CC637" i="20"/>
  <c r="CC1189" i="20"/>
  <c r="CC1741" i="20"/>
  <c r="CC1557" i="20"/>
  <c r="CP614" i="20"/>
  <c r="CP1718" i="20"/>
  <c r="CP1166" i="20"/>
  <c r="CP1534" i="20"/>
  <c r="CD706" i="20"/>
  <c r="CD1258" i="20"/>
  <c r="CD1626" i="20"/>
  <c r="CD1810" i="20"/>
  <c r="CQ84" i="20"/>
  <c r="CQ268" i="20"/>
  <c r="CQ636" i="20"/>
  <c r="CQ452" i="20"/>
  <c r="CG84" i="20"/>
  <c r="CG268" i="20"/>
  <c r="CG636" i="20"/>
  <c r="CG452" i="20"/>
  <c r="CM61" i="20"/>
  <c r="CM245" i="20"/>
  <c r="CM429" i="20"/>
  <c r="CM613" i="20"/>
  <c r="CQ705" i="20"/>
  <c r="CQ337" i="20"/>
  <c r="CQ153" i="20"/>
  <c r="CQ521" i="20"/>
  <c r="CH153" i="20"/>
  <c r="CH337" i="20"/>
  <c r="CH521" i="20"/>
  <c r="CH705" i="20"/>
  <c r="CK85" i="20"/>
  <c r="CK820" i="20"/>
  <c r="CK1004" i="20"/>
  <c r="CK1188" i="20"/>
  <c r="CC85" i="20"/>
  <c r="CC820" i="20"/>
  <c r="CC1004" i="20"/>
  <c r="CC1188" i="20"/>
  <c r="CI62" i="20"/>
  <c r="CI981" i="20"/>
  <c r="CI797" i="20"/>
  <c r="CI1165" i="20"/>
  <c r="CM154" i="20"/>
  <c r="CM1073" i="20"/>
  <c r="CM889" i="20"/>
  <c r="CM1257" i="20"/>
  <c r="CD154" i="20"/>
  <c r="CD1073" i="20"/>
  <c r="CD889" i="20"/>
  <c r="CD1257" i="20"/>
  <c r="BY130" i="20"/>
  <c r="BY314" i="20"/>
  <c r="BY682" i="20"/>
  <c r="BY498" i="20"/>
  <c r="CM729" i="20"/>
  <c r="CM1281" i="20"/>
  <c r="CM1833" i="20"/>
  <c r="CM1649" i="20"/>
  <c r="CN591" i="20"/>
  <c r="CN1143" i="20"/>
  <c r="CN1695" i="20"/>
  <c r="CN1511" i="20"/>
  <c r="CK683" i="20"/>
  <c r="CK1235" i="20"/>
  <c r="CK1603" i="20"/>
  <c r="CK1787" i="20"/>
  <c r="CE683" i="20"/>
  <c r="CE1235" i="20"/>
  <c r="CE1603" i="20"/>
  <c r="CE1787" i="20"/>
  <c r="CP176" i="20"/>
  <c r="CP360" i="20"/>
  <c r="CP728" i="20"/>
  <c r="CP544" i="20"/>
  <c r="CH176" i="20"/>
  <c r="CH360" i="20"/>
  <c r="CH544" i="20"/>
  <c r="CH728" i="20"/>
  <c r="CQ682" i="20"/>
  <c r="CQ130" i="20"/>
  <c r="CQ314" i="20"/>
  <c r="CQ498" i="20"/>
  <c r="CH130" i="20"/>
  <c r="CH314" i="20"/>
  <c r="CH682" i="20"/>
  <c r="CH498" i="20"/>
  <c r="CE177" i="20"/>
  <c r="CE1096" i="20"/>
  <c r="CE912" i="20"/>
  <c r="CE1280" i="20"/>
  <c r="CF39" i="20"/>
  <c r="CF958" i="20"/>
  <c r="CF774" i="20"/>
  <c r="CF1142" i="20"/>
  <c r="CK131" i="20"/>
  <c r="CK866" i="20"/>
  <c r="CK1050" i="20"/>
  <c r="CK1234" i="20"/>
  <c r="BZ62" i="20"/>
  <c r="BZ797" i="20"/>
  <c r="BZ981" i="20"/>
  <c r="BZ1165" i="20"/>
  <c r="BY153" i="20"/>
  <c r="BY337" i="20"/>
  <c r="BY705" i="20"/>
  <c r="BY521" i="20"/>
  <c r="BY614" i="20"/>
  <c r="BY1166" i="20"/>
  <c r="BY1718" i="20"/>
  <c r="BY1534" i="20"/>
  <c r="CD591" i="20"/>
  <c r="CD1143" i="20"/>
  <c r="CD1695" i="20"/>
  <c r="CD1511" i="20"/>
  <c r="CO38" i="20"/>
  <c r="CO222" i="20"/>
  <c r="CO590" i="20"/>
  <c r="CO406" i="20"/>
  <c r="CH38" i="20"/>
  <c r="CH222" i="20"/>
  <c r="CH406" i="20"/>
  <c r="CH590" i="20"/>
  <c r="CM39" i="20"/>
  <c r="CM958" i="20"/>
  <c r="CM774" i="20"/>
  <c r="CM1142" i="20"/>
  <c r="CD39" i="20"/>
  <c r="CD958" i="20"/>
  <c r="CD774" i="20"/>
  <c r="CD1142" i="20"/>
  <c r="CB108" i="20"/>
  <c r="CB1027" i="20"/>
  <c r="CB1211" i="20"/>
  <c r="CB843" i="20"/>
  <c r="BZ16" i="20"/>
  <c r="BZ935" i="20"/>
  <c r="BZ751" i="20"/>
  <c r="BZ1119" i="20"/>
  <c r="BY107" i="20"/>
  <c r="BY291" i="20"/>
  <c r="BY475" i="20"/>
  <c r="BY659" i="20"/>
  <c r="CA568" i="20"/>
  <c r="CA1120" i="20"/>
  <c r="CA1672" i="20"/>
  <c r="CA1488" i="20"/>
  <c r="CL568" i="20"/>
  <c r="CL1120" i="20"/>
  <c r="CL1672" i="20"/>
  <c r="CL1488" i="20"/>
  <c r="CC568" i="20"/>
  <c r="CC1120" i="20"/>
  <c r="CC1488" i="20"/>
  <c r="CC1672" i="20"/>
  <c r="CQ660" i="20"/>
  <c r="CQ1212" i="20"/>
  <c r="CQ1764" i="20"/>
  <c r="CQ1580" i="20"/>
  <c r="CI660" i="20"/>
  <c r="CI1212" i="20"/>
  <c r="CI1764" i="20"/>
  <c r="CI1580" i="20"/>
  <c r="CQ15" i="20"/>
  <c r="CQ199" i="20"/>
  <c r="CQ383" i="20"/>
  <c r="CQ567" i="20"/>
  <c r="CI15" i="20"/>
  <c r="CI199" i="20"/>
  <c r="CI383" i="20"/>
  <c r="CI567" i="20"/>
  <c r="CM659" i="20"/>
  <c r="CM107" i="20"/>
  <c r="CM291" i="20"/>
  <c r="CM475" i="20"/>
  <c r="CC107" i="20"/>
  <c r="CC291" i="20"/>
  <c r="CC659" i="20"/>
  <c r="CC475" i="20"/>
  <c r="CM16" i="20"/>
  <c r="CM751" i="20"/>
  <c r="CM935" i="20"/>
  <c r="CM1119" i="20"/>
  <c r="CC16" i="20"/>
  <c r="CC935" i="20"/>
  <c r="CC751" i="20"/>
  <c r="CC1119" i="20"/>
  <c r="CQ108" i="20"/>
  <c r="CQ843" i="20"/>
  <c r="CQ1027" i="20"/>
  <c r="CQ1211" i="20"/>
  <c r="CH108" i="20"/>
  <c r="CH843" i="20"/>
  <c r="CH1027" i="20"/>
  <c r="CH1211" i="20"/>
  <c r="BZ39" i="20"/>
  <c r="BZ958" i="20"/>
  <c r="BZ774" i="20"/>
  <c r="BZ1142" i="20"/>
  <c r="BY591" i="20"/>
  <c r="BY1143" i="20"/>
  <c r="BY1511" i="20"/>
  <c r="BY1695" i="20"/>
  <c r="CQ637" i="20"/>
  <c r="CQ1189" i="20"/>
  <c r="CQ1557" i="20"/>
  <c r="CQ1741" i="20"/>
  <c r="CG637" i="20"/>
  <c r="CG1189" i="20"/>
  <c r="CG1741" i="20"/>
  <c r="CG1557" i="20"/>
  <c r="CL614" i="20"/>
  <c r="CL1166" i="20"/>
  <c r="CL1718" i="20"/>
  <c r="CL1534" i="20"/>
  <c r="CC614" i="20"/>
  <c r="CC1166" i="20"/>
  <c r="CC1718" i="20"/>
  <c r="CC1534" i="20"/>
  <c r="CO706" i="20"/>
  <c r="CO1258" i="20"/>
  <c r="CO1810" i="20"/>
  <c r="CO1626" i="20"/>
  <c r="CH706" i="20"/>
  <c r="CH1258" i="20"/>
  <c r="CH1810" i="20"/>
  <c r="CH1626" i="20"/>
  <c r="CB683" i="20"/>
  <c r="CB1235" i="20"/>
  <c r="CB1787" i="20"/>
  <c r="CB1603" i="20"/>
  <c r="CD84" i="20"/>
  <c r="CD268" i="20"/>
  <c r="CD452" i="20"/>
  <c r="CD636" i="20"/>
  <c r="CF176" i="20"/>
  <c r="CF360" i="20"/>
  <c r="CF728" i="20"/>
  <c r="CF544" i="20"/>
  <c r="CI61" i="20"/>
  <c r="CI245" i="20"/>
  <c r="CI429" i="20"/>
  <c r="CI613" i="20"/>
  <c r="CL153" i="20"/>
  <c r="CL337" i="20"/>
  <c r="CL705" i="20"/>
  <c r="CL521" i="20"/>
  <c r="CN314" i="20"/>
  <c r="CN130" i="20"/>
  <c r="CN498" i="20"/>
  <c r="CN682" i="20"/>
  <c r="CO85" i="20"/>
  <c r="CO1004" i="20"/>
  <c r="CO820" i="20"/>
  <c r="CO1188" i="20"/>
  <c r="CR177" i="20"/>
  <c r="CR1096" i="20"/>
  <c r="CR912" i="20"/>
  <c r="CR1280" i="20"/>
  <c r="CK62" i="20"/>
  <c r="CK981" i="20"/>
  <c r="CK797" i="20"/>
  <c r="CK1165" i="20"/>
  <c r="CC62" i="20"/>
  <c r="CC797" i="20"/>
  <c r="CC981" i="20"/>
  <c r="CC1165" i="20"/>
  <c r="CP154" i="20"/>
  <c r="CP1073" i="20"/>
  <c r="CP889" i="20"/>
  <c r="CP1257" i="20"/>
  <c r="CG154" i="20"/>
  <c r="CG889" i="20"/>
  <c r="CG1073" i="20"/>
  <c r="CG1257" i="20"/>
  <c r="BZ131" i="20"/>
  <c r="BZ866" i="20"/>
  <c r="BZ1050" i="20"/>
  <c r="BZ1234" i="20"/>
  <c r="BZ177" i="20"/>
  <c r="BZ1096" i="20"/>
  <c r="BZ912" i="20"/>
  <c r="BZ1280" i="20"/>
  <c r="CA729" i="20"/>
  <c r="CA1281" i="20"/>
  <c r="CA1833" i="20"/>
  <c r="CA1649" i="20"/>
  <c r="CO729" i="20"/>
  <c r="CO1281" i="20"/>
  <c r="CO1649" i="20"/>
  <c r="CO1833" i="20"/>
  <c r="CJ591" i="20"/>
  <c r="CJ1143" i="20"/>
  <c r="CJ1695" i="20"/>
  <c r="CJ1511" i="20"/>
  <c r="CO683" i="20"/>
  <c r="CO1235" i="20"/>
  <c r="CO1787" i="20"/>
  <c r="CO1603" i="20"/>
  <c r="CM728" i="20"/>
  <c r="CM176" i="20"/>
  <c r="CM544" i="20"/>
  <c r="CM360" i="20"/>
  <c r="CN38" i="20"/>
  <c r="CN222" i="20"/>
  <c r="CN406" i="20"/>
  <c r="CN590" i="20"/>
  <c r="CK314" i="20"/>
  <c r="CK130" i="20"/>
  <c r="CK682" i="20"/>
  <c r="CK498" i="20"/>
  <c r="CO177" i="20"/>
  <c r="CO1096" i="20"/>
  <c r="CO912" i="20"/>
  <c r="CO1280" i="20"/>
  <c r="CJ39" i="20"/>
  <c r="CJ958" i="20"/>
  <c r="CJ774" i="20"/>
  <c r="CJ1142" i="20"/>
  <c r="CO131" i="20"/>
  <c r="CO866" i="20"/>
  <c r="CO1050" i="20"/>
  <c r="CO1234" i="20"/>
  <c r="CT660" i="20"/>
  <c r="CT1212" i="20"/>
  <c r="CT1764" i="20"/>
  <c r="CT1580" i="20"/>
  <c r="CU15" i="20"/>
  <c r="CU199" i="20"/>
  <c r="CU383" i="20"/>
  <c r="CU567" i="20"/>
  <c r="CS16" i="20"/>
  <c r="CS935" i="20"/>
  <c r="CS751" i="20"/>
  <c r="CS1119" i="20"/>
  <c r="CT108" i="20"/>
  <c r="CT1027" i="20"/>
  <c r="CT1211" i="20"/>
  <c r="CT843" i="20"/>
  <c r="CH476" i="20"/>
  <c r="CH1028" i="20"/>
  <c r="CH1396" i="20"/>
  <c r="CH1763" i="20"/>
  <c r="CL499" i="20"/>
  <c r="CL1051" i="20"/>
  <c r="CL1419" i="20"/>
  <c r="CL1786" i="20"/>
  <c r="CP1051" i="20"/>
  <c r="CP499" i="20"/>
  <c r="CP1419" i="20"/>
  <c r="CP1786" i="20"/>
  <c r="CV38" i="20"/>
  <c r="CV222" i="20"/>
  <c r="CV590" i="20"/>
  <c r="CV406" i="20"/>
  <c r="CQ384" i="20"/>
  <c r="CQ936" i="20"/>
  <c r="CQ1304" i="20"/>
  <c r="CQ1671" i="20"/>
  <c r="CT591" i="20"/>
  <c r="CT1143" i="20"/>
  <c r="CT1695" i="20"/>
  <c r="CT1511" i="20"/>
  <c r="CS39" i="20"/>
  <c r="CS958" i="20"/>
  <c r="CS774" i="20"/>
  <c r="CS1142" i="20"/>
  <c r="CV314" i="20"/>
  <c r="CV130" i="20"/>
  <c r="CV682" i="20"/>
  <c r="CV498" i="20"/>
  <c r="CG522" i="20"/>
  <c r="CG1074" i="20"/>
  <c r="CG1442" i="20"/>
  <c r="CG1809" i="20"/>
  <c r="CK522" i="20"/>
  <c r="CK1074" i="20"/>
  <c r="CK1442" i="20"/>
  <c r="CK1809" i="20"/>
  <c r="CO453" i="20"/>
  <c r="CO1005" i="20"/>
  <c r="CO1373" i="20"/>
  <c r="CO1740" i="20"/>
  <c r="CU729" i="20"/>
  <c r="CU1281" i="20"/>
  <c r="CU1833" i="20"/>
  <c r="CU1649" i="20"/>
  <c r="CT683" i="20"/>
  <c r="CT1235" i="20"/>
  <c r="CT1787" i="20"/>
  <c r="CT1603" i="20"/>
  <c r="CS176" i="20"/>
  <c r="CS360" i="20"/>
  <c r="CS544" i="20"/>
  <c r="CS728" i="20"/>
  <c r="CU177" i="20"/>
  <c r="CU1096" i="20"/>
  <c r="CU912" i="20"/>
  <c r="CU1280" i="20"/>
  <c r="CT131" i="20"/>
  <c r="CT1050" i="20"/>
  <c r="CT866" i="20"/>
  <c r="CT1234" i="20"/>
  <c r="CD1074" i="20"/>
  <c r="CD522" i="20"/>
  <c r="CD1442" i="20"/>
  <c r="CD1809" i="20"/>
  <c r="CD1005" i="20"/>
  <c r="CD453" i="20"/>
  <c r="CD1373" i="20"/>
  <c r="CD1740" i="20"/>
  <c r="CH430" i="20"/>
  <c r="CH982" i="20"/>
  <c r="CH1350" i="20"/>
  <c r="CH1717" i="20"/>
  <c r="CL522" i="20"/>
  <c r="CL1074" i="20"/>
  <c r="CL1442" i="20"/>
  <c r="CL1809" i="20"/>
  <c r="CL453" i="20"/>
  <c r="CL1005" i="20"/>
  <c r="CL1373" i="20"/>
  <c r="CL1740" i="20"/>
  <c r="CP430" i="20"/>
  <c r="CP982" i="20"/>
  <c r="CP1350" i="20"/>
  <c r="CP1717" i="20"/>
  <c r="CS1028" i="20"/>
  <c r="CS476" i="20"/>
  <c r="CS1396" i="20"/>
  <c r="CS1763" i="20"/>
  <c r="CV706" i="20"/>
  <c r="CV1258" i="20"/>
  <c r="CV1810" i="20"/>
  <c r="CV1626" i="20"/>
  <c r="CV85" i="20"/>
  <c r="CV1004" i="20"/>
  <c r="CV820" i="20"/>
  <c r="CV1188" i="20"/>
  <c r="CV522" i="20"/>
  <c r="CV1074" i="20"/>
  <c r="CV1442" i="20"/>
  <c r="CV1809" i="20"/>
  <c r="CE453" i="20"/>
  <c r="CE1005" i="20"/>
  <c r="CE1373" i="20"/>
  <c r="CE1740" i="20"/>
  <c r="CI407" i="20"/>
  <c r="CI959" i="20"/>
  <c r="CI1327" i="20"/>
  <c r="CI1694" i="20"/>
  <c r="CM407" i="20"/>
  <c r="CM959" i="20"/>
  <c r="CM1327" i="20"/>
  <c r="CM1694" i="20"/>
  <c r="CQ430" i="20"/>
  <c r="CQ982" i="20"/>
  <c r="CQ1350" i="20"/>
  <c r="CQ1717" i="20"/>
  <c r="CT614" i="20"/>
  <c r="CT1166" i="20"/>
  <c r="CT1718" i="20"/>
  <c r="CT1534" i="20"/>
  <c r="CS706" i="20"/>
  <c r="CS1258" i="20"/>
  <c r="CS1810" i="20"/>
  <c r="CS1626" i="20"/>
  <c r="CU84" i="20"/>
  <c r="CU268" i="20"/>
  <c r="CU452" i="20"/>
  <c r="CU636" i="20"/>
  <c r="CU153" i="20"/>
  <c r="CU337" i="20"/>
  <c r="CU705" i="20"/>
  <c r="CU521" i="20"/>
  <c r="CT85" i="20"/>
  <c r="CT1004" i="20"/>
  <c r="CT820" i="20"/>
  <c r="CT1188" i="20"/>
  <c r="CS62" i="20"/>
  <c r="CS797" i="20"/>
  <c r="CS981" i="20"/>
  <c r="CS1165" i="20"/>
  <c r="CV107" i="20"/>
  <c r="CV291" i="20"/>
  <c r="CV475" i="20"/>
  <c r="CV659" i="20"/>
  <c r="CC476" i="20"/>
  <c r="CC1028" i="20"/>
  <c r="CC1396" i="20"/>
  <c r="CC1763" i="20"/>
  <c r="CG384" i="20"/>
  <c r="CG936" i="20"/>
  <c r="CG1304" i="20"/>
  <c r="CG1671" i="20"/>
  <c r="CK476" i="20"/>
  <c r="CK1028" i="20"/>
  <c r="CK1396" i="20"/>
  <c r="CK1763" i="20"/>
  <c r="CO384" i="20"/>
  <c r="CO936" i="20"/>
  <c r="CO1304" i="20"/>
  <c r="CO1671" i="20"/>
  <c r="CS430" i="20"/>
  <c r="CS982" i="20"/>
  <c r="CS1350" i="20"/>
  <c r="CS1717" i="20"/>
  <c r="CS683" i="20"/>
  <c r="CS1235" i="20"/>
  <c r="CS1787" i="20"/>
  <c r="CS1603" i="20"/>
  <c r="CU176" i="20"/>
  <c r="CU544" i="20"/>
  <c r="CU728" i="20"/>
  <c r="CU360" i="20"/>
  <c r="CU130" i="20"/>
  <c r="CU314" i="20"/>
  <c r="CU682" i="20"/>
  <c r="CU498" i="20"/>
  <c r="CS177" i="20"/>
  <c r="CS912" i="20"/>
  <c r="CS1096" i="20"/>
  <c r="CS1280" i="20"/>
  <c r="CT545" i="20"/>
  <c r="CT1097" i="20"/>
  <c r="CT1465" i="20"/>
  <c r="CT1832" i="20"/>
  <c r="CH407" i="20"/>
  <c r="CH959" i="20"/>
  <c r="CH1327" i="20"/>
  <c r="CH1694" i="20"/>
  <c r="CP407" i="20"/>
  <c r="CP1327" i="20"/>
  <c r="CP959" i="20"/>
  <c r="CP1694" i="20"/>
  <c r="CV62" i="20"/>
  <c r="CV981" i="20"/>
  <c r="CV797" i="20"/>
  <c r="CV1165" i="20"/>
  <c r="CE522" i="20"/>
  <c r="CE1074" i="20"/>
  <c r="CE1442" i="20"/>
  <c r="CE1809" i="20"/>
  <c r="CQ407" i="20"/>
  <c r="CQ959" i="20"/>
  <c r="CQ1327" i="20"/>
  <c r="CQ1694" i="20"/>
  <c r="CT637" i="20"/>
  <c r="CT1189" i="20"/>
  <c r="CT1557" i="20"/>
  <c r="CT1741" i="20"/>
  <c r="CU706" i="20"/>
  <c r="CU1258" i="20"/>
  <c r="CU1810" i="20"/>
  <c r="CU1626" i="20"/>
  <c r="CT245" i="20"/>
  <c r="CT61" i="20"/>
  <c r="CT613" i="20"/>
  <c r="CT429" i="20"/>
  <c r="CS85" i="20"/>
  <c r="CS1004" i="20"/>
  <c r="CS820" i="20"/>
  <c r="CS1188" i="20"/>
  <c r="CT499" i="20"/>
  <c r="CT1051" i="20"/>
  <c r="CT1419" i="20"/>
  <c r="CT1786" i="20"/>
  <c r="CG545" i="20"/>
  <c r="CG1097" i="20"/>
  <c r="CG1465" i="20"/>
  <c r="CG1832" i="20"/>
  <c r="CO545" i="20"/>
  <c r="CO1097" i="20"/>
  <c r="CO1465" i="20"/>
  <c r="CO1832" i="20"/>
  <c r="CS499" i="20"/>
  <c r="CS1051" i="20"/>
  <c r="CS1419" i="20"/>
  <c r="CS1786" i="20"/>
  <c r="CU614" i="20"/>
  <c r="CU1166" i="20"/>
  <c r="CU1718" i="20"/>
  <c r="CU1534" i="20"/>
  <c r="CU62" i="20"/>
  <c r="CU981" i="20"/>
  <c r="CU797" i="20"/>
  <c r="CU1165" i="20"/>
  <c r="CK384" i="20"/>
  <c r="CK936" i="20"/>
  <c r="CK1304" i="20"/>
  <c r="CK1671" i="20"/>
  <c r="AB338" i="20"/>
  <c r="AB890" i="20"/>
  <c r="AB1441" i="20"/>
  <c r="AB1625" i="20"/>
  <c r="M1005" i="20"/>
  <c r="M453" i="20"/>
  <c r="M1373" i="20"/>
  <c r="M1740" i="20"/>
  <c r="N545" i="20"/>
  <c r="N1097" i="20"/>
  <c r="N1465" i="20"/>
  <c r="N1832" i="20"/>
  <c r="N407" i="20"/>
  <c r="N959" i="20"/>
  <c r="N1327" i="20"/>
  <c r="N1694" i="20"/>
  <c r="P384" i="20"/>
  <c r="P936" i="20"/>
  <c r="P1304" i="20"/>
  <c r="P1671" i="20"/>
  <c r="N430" i="20"/>
  <c r="N982" i="20"/>
  <c r="N1350" i="20"/>
  <c r="N1717" i="20"/>
  <c r="O476" i="20"/>
  <c r="O1028" i="20"/>
  <c r="O1396" i="20"/>
  <c r="O1763" i="20"/>
  <c r="O522" i="20"/>
  <c r="O1074" i="20"/>
  <c r="O1442" i="20"/>
  <c r="O1809" i="20"/>
  <c r="L499" i="20"/>
  <c r="L1051" i="20"/>
  <c r="L1786" i="20"/>
  <c r="L1419" i="20"/>
  <c r="M614" i="20"/>
  <c r="M1166" i="20"/>
  <c r="M1718" i="20"/>
  <c r="M1534" i="20"/>
  <c r="P107" i="20"/>
  <c r="P291" i="20"/>
  <c r="P659" i="20"/>
  <c r="P475" i="20"/>
  <c r="L683" i="20"/>
  <c r="L1235" i="20"/>
  <c r="L1787" i="20"/>
  <c r="L1603" i="20"/>
  <c r="L177" i="20"/>
  <c r="L1096" i="20"/>
  <c r="L912" i="20"/>
  <c r="L1280" i="20"/>
  <c r="O591" i="20"/>
  <c r="O1143" i="20"/>
  <c r="O1695" i="20"/>
  <c r="O1511" i="20"/>
  <c r="P108" i="20"/>
  <c r="P1027" i="20"/>
  <c r="P1211" i="20"/>
  <c r="P843" i="20"/>
  <c r="M591" i="20"/>
  <c r="M1143" i="20"/>
  <c r="M1511" i="20"/>
  <c r="M1695" i="20"/>
  <c r="P683" i="20"/>
  <c r="P1235" i="20"/>
  <c r="P1787" i="20"/>
  <c r="P1603" i="20"/>
  <c r="L130" i="20"/>
  <c r="L314" i="20"/>
  <c r="L682" i="20"/>
  <c r="L498" i="20"/>
  <c r="L591" i="20"/>
  <c r="L1143" i="20"/>
  <c r="L1695" i="20"/>
  <c r="L1511" i="20"/>
  <c r="O683" i="20"/>
  <c r="O1235" i="20"/>
  <c r="O1787" i="20"/>
  <c r="O1603" i="20"/>
  <c r="N153" i="20"/>
  <c r="N337" i="20"/>
  <c r="N705" i="20"/>
  <c r="N521" i="20"/>
  <c r="BY499" i="20"/>
  <c r="BY1051" i="20"/>
  <c r="BY1419" i="20"/>
  <c r="BY1786" i="20"/>
  <c r="BZ476" i="20"/>
  <c r="BZ1028" i="20"/>
  <c r="BZ1396" i="20"/>
  <c r="BZ1763" i="20"/>
  <c r="BY384" i="20"/>
  <c r="BY936" i="20"/>
  <c r="BY1304" i="20"/>
  <c r="BY1671" i="20"/>
  <c r="BZ407" i="20"/>
  <c r="BZ959" i="20"/>
  <c r="BZ1327" i="20"/>
  <c r="BZ1694" i="20"/>
  <c r="CA545" i="20"/>
  <c r="CA1097" i="20"/>
  <c r="CA1465" i="20"/>
  <c r="CA1832" i="20"/>
  <c r="BZ522" i="20"/>
  <c r="BZ1074" i="20"/>
  <c r="BZ1442" i="20"/>
  <c r="BZ1809" i="20"/>
  <c r="CA453" i="20"/>
  <c r="CA1005" i="20"/>
  <c r="CA1373" i="20"/>
  <c r="CA1740" i="20"/>
  <c r="BY154" i="20"/>
  <c r="BY1073" i="20"/>
  <c r="BY889" i="20"/>
  <c r="BY1257" i="20"/>
  <c r="BY61" i="20"/>
  <c r="BY245" i="20"/>
  <c r="BY429" i="20"/>
  <c r="BY613" i="20"/>
  <c r="CA706" i="20"/>
  <c r="CA1258" i="20"/>
  <c r="CA1810" i="20"/>
  <c r="CA1626" i="20"/>
  <c r="BZ637" i="20"/>
  <c r="BZ1189" i="20"/>
  <c r="BZ1741" i="20"/>
  <c r="BZ1557" i="20"/>
  <c r="CI591" i="20"/>
  <c r="CI1143" i="20"/>
  <c r="CI1511" i="20"/>
  <c r="CI1695" i="20"/>
  <c r="CJ568" i="20"/>
  <c r="CJ1120" i="20"/>
  <c r="CJ1672" i="20"/>
  <c r="CJ1488" i="20"/>
  <c r="CN660" i="20"/>
  <c r="CN1212" i="20"/>
  <c r="CN1764" i="20"/>
  <c r="CN1580" i="20"/>
  <c r="CK38" i="20"/>
  <c r="CK222" i="20"/>
  <c r="CK406" i="20"/>
  <c r="CK590" i="20"/>
  <c r="CE38" i="20"/>
  <c r="CE222" i="20"/>
  <c r="CE406" i="20"/>
  <c r="CE590" i="20"/>
  <c r="CQ39" i="20"/>
  <c r="CQ774" i="20"/>
  <c r="CQ958" i="20"/>
  <c r="CQ1142" i="20"/>
  <c r="CH39" i="20"/>
  <c r="CH958" i="20"/>
  <c r="CH774" i="20"/>
  <c r="CH1142" i="20"/>
  <c r="CB16" i="20"/>
  <c r="CB935" i="20"/>
  <c r="CB751" i="20"/>
  <c r="CB1119" i="20"/>
  <c r="CF108" i="20"/>
  <c r="CF1027" i="20"/>
  <c r="CF843" i="20"/>
  <c r="CF1211" i="20"/>
  <c r="BZ15" i="20"/>
  <c r="BZ199" i="20"/>
  <c r="BZ567" i="20"/>
  <c r="BZ383" i="20"/>
  <c r="BY660" i="20"/>
  <c r="BY1212" i="20"/>
  <c r="BY1764" i="20"/>
  <c r="BY1580" i="20"/>
  <c r="CQ568" i="20"/>
  <c r="CQ1120" i="20"/>
  <c r="CQ1488" i="20"/>
  <c r="CQ1672" i="20"/>
  <c r="CI568" i="20"/>
  <c r="CI1120" i="20"/>
  <c r="CI1488" i="20"/>
  <c r="CI1672" i="20"/>
  <c r="CB614" i="20"/>
  <c r="CB1166" i="20"/>
  <c r="CB1718" i="20"/>
  <c r="CB1534" i="20"/>
  <c r="CD660" i="20"/>
  <c r="CD1212" i="20"/>
  <c r="CD1764" i="20"/>
  <c r="CD1580" i="20"/>
  <c r="CF706" i="20"/>
  <c r="CF1258" i="20"/>
  <c r="CF1810" i="20"/>
  <c r="CF1626" i="20"/>
  <c r="CJ84" i="20"/>
  <c r="CJ636" i="20"/>
  <c r="CJ268" i="20"/>
  <c r="CJ452" i="20"/>
  <c r="CM15" i="20"/>
  <c r="CM199" i="20"/>
  <c r="CM567" i="20"/>
  <c r="CM383" i="20"/>
  <c r="CN245" i="20"/>
  <c r="CN61" i="20"/>
  <c r="CN429" i="20"/>
  <c r="CN613" i="20"/>
  <c r="CO107" i="20"/>
  <c r="CO291" i="20"/>
  <c r="CO659" i="20"/>
  <c r="CO475" i="20"/>
  <c r="CR337" i="20"/>
  <c r="CR153" i="20"/>
  <c r="CR521" i="20"/>
  <c r="CR705" i="20"/>
  <c r="CP16" i="20"/>
  <c r="CP935" i="20"/>
  <c r="CP751" i="20"/>
  <c r="CP1119" i="20"/>
  <c r="CG16" i="20"/>
  <c r="CG935" i="20"/>
  <c r="CG751" i="20"/>
  <c r="CG1119" i="20"/>
  <c r="CM108" i="20"/>
  <c r="CM1027" i="20"/>
  <c r="CM843" i="20"/>
  <c r="CM1211" i="20"/>
  <c r="CC108" i="20"/>
  <c r="CC843" i="20"/>
  <c r="CC1027" i="20"/>
  <c r="CC1211" i="20"/>
  <c r="CB430" i="20"/>
  <c r="CB982" i="20"/>
  <c r="CB1350" i="20"/>
  <c r="CB1717" i="20"/>
  <c r="BZ222" i="20"/>
  <c r="BZ38" i="20"/>
  <c r="BZ406" i="20"/>
  <c r="BZ590" i="20"/>
  <c r="CK637" i="20"/>
  <c r="CK1189" i="20"/>
  <c r="CK1557" i="20"/>
  <c r="CK1741" i="20"/>
  <c r="CE637" i="20"/>
  <c r="CE1189" i="20"/>
  <c r="CE1741" i="20"/>
  <c r="CE1557" i="20"/>
  <c r="CI614" i="20"/>
  <c r="CI1166" i="20"/>
  <c r="CI1718" i="20"/>
  <c r="CI1534" i="20"/>
  <c r="CL706" i="20"/>
  <c r="CL1258" i="20"/>
  <c r="CL1810" i="20"/>
  <c r="CL1626" i="20"/>
  <c r="CC706" i="20"/>
  <c r="CC1258" i="20"/>
  <c r="CC1810" i="20"/>
  <c r="CC1626" i="20"/>
  <c r="CP84" i="20"/>
  <c r="CP636" i="20"/>
  <c r="CP268" i="20"/>
  <c r="CP452" i="20"/>
  <c r="CB176" i="20"/>
  <c r="CB360" i="20"/>
  <c r="CB728" i="20"/>
  <c r="CB544" i="20"/>
  <c r="CD61" i="20"/>
  <c r="CD245" i="20"/>
  <c r="CD613" i="20"/>
  <c r="CD429" i="20"/>
  <c r="CP337" i="20"/>
  <c r="CP153" i="20"/>
  <c r="CP705" i="20"/>
  <c r="CP521" i="20"/>
  <c r="CG153" i="20"/>
  <c r="CG337" i="20"/>
  <c r="CG705" i="20"/>
  <c r="CG521" i="20"/>
  <c r="CL85" i="20"/>
  <c r="CL820" i="20"/>
  <c r="CL1004" i="20"/>
  <c r="CL1188" i="20"/>
  <c r="CQ62" i="20"/>
  <c r="CQ981" i="20"/>
  <c r="CQ797" i="20"/>
  <c r="CQ1165" i="20"/>
  <c r="CH62" i="20"/>
  <c r="CH981" i="20"/>
  <c r="CH797" i="20"/>
  <c r="CH1165" i="20"/>
  <c r="CK154" i="20"/>
  <c r="CK1073" i="20"/>
  <c r="CK889" i="20"/>
  <c r="CK1257" i="20"/>
  <c r="CC154" i="20"/>
  <c r="CC1073" i="20"/>
  <c r="CC889" i="20"/>
  <c r="CC1257" i="20"/>
  <c r="CA176" i="20"/>
  <c r="CA360" i="20"/>
  <c r="CA544" i="20"/>
  <c r="CA728" i="20"/>
  <c r="CD729" i="20"/>
  <c r="CD1281" i="20"/>
  <c r="CD1833" i="20"/>
  <c r="CD1649" i="20"/>
  <c r="CF591" i="20"/>
  <c r="CF1143" i="20"/>
  <c r="CF1695" i="20"/>
  <c r="CF1511" i="20"/>
  <c r="CM683" i="20"/>
  <c r="CM1235" i="20"/>
  <c r="CM1787" i="20"/>
  <c r="CM1603" i="20"/>
  <c r="CO360" i="20"/>
  <c r="CO728" i="20"/>
  <c r="CO176" i="20"/>
  <c r="CO544" i="20"/>
  <c r="CR222" i="20"/>
  <c r="CR38" i="20"/>
  <c r="CR590" i="20"/>
  <c r="CR406" i="20"/>
  <c r="CP314" i="20"/>
  <c r="CP498" i="20"/>
  <c r="CP130" i="20"/>
  <c r="CP682" i="20"/>
  <c r="CG130" i="20"/>
  <c r="CG314" i="20"/>
  <c r="CG498" i="20"/>
  <c r="CG682" i="20"/>
  <c r="CM177" i="20"/>
  <c r="CM912" i="20"/>
  <c r="CM1096" i="20"/>
  <c r="CM1280" i="20"/>
  <c r="CC177" i="20"/>
  <c r="CC1096" i="20"/>
  <c r="CC912" i="20"/>
  <c r="CC1280" i="20"/>
  <c r="CE131" i="20"/>
  <c r="CE1050" i="20"/>
  <c r="CE866" i="20"/>
  <c r="CE1234" i="20"/>
  <c r="BY62" i="20"/>
  <c r="BY797" i="20"/>
  <c r="BY981" i="20"/>
  <c r="BY1165" i="20"/>
  <c r="BY268" i="20"/>
  <c r="BY84" i="20"/>
  <c r="BY636" i="20"/>
  <c r="BY452" i="20"/>
  <c r="CA614" i="20"/>
  <c r="CA1166" i="20"/>
  <c r="CA1718" i="20"/>
  <c r="CA1534" i="20"/>
  <c r="CL591" i="20"/>
  <c r="CL1143" i="20"/>
  <c r="CL1511" i="20"/>
  <c r="CL1695" i="20"/>
  <c r="CC591" i="20"/>
  <c r="CC1143" i="20"/>
  <c r="CC1695" i="20"/>
  <c r="CC1511" i="20"/>
  <c r="CB660" i="20"/>
  <c r="CB1212" i="20"/>
  <c r="CB1764" i="20"/>
  <c r="CB1580" i="20"/>
  <c r="CQ222" i="20"/>
  <c r="CQ406" i="20"/>
  <c r="CQ38" i="20"/>
  <c r="CQ590" i="20"/>
  <c r="CG38" i="20"/>
  <c r="CG406" i="20"/>
  <c r="CG222" i="20"/>
  <c r="CG590" i="20"/>
  <c r="CK39" i="20"/>
  <c r="CK958" i="20"/>
  <c r="CK774" i="20"/>
  <c r="CK1142" i="20"/>
  <c r="CC39" i="20"/>
  <c r="CC958" i="20"/>
  <c r="CC774" i="20"/>
  <c r="CC1142" i="20"/>
  <c r="BY16" i="20"/>
  <c r="BY935" i="20"/>
  <c r="BY751" i="20"/>
  <c r="BY1119" i="20"/>
  <c r="BZ568" i="20"/>
  <c r="BZ1120" i="20"/>
  <c r="BZ1672" i="20"/>
  <c r="BZ1488" i="20"/>
  <c r="CK568" i="20"/>
  <c r="CK1120" i="20"/>
  <c r="CK1672" i="20"/>
  <c r="CK1488" i="20"/>
  <c r="CE568" i="20"/>
  <c r="CE1120" i="20"/>
  <c r="CE1672" i="20"/>
  <c r="CE1488" i="20"/>
  <c r="CP660" i="20"/>
  <c r="CP1212" i="20"/>
  <c r="CP1764" i="20"/>
  <c r="CP1580" i="20"/>
  <c r="CH660" i="20"/>
  <c r="CH1212" i="20"/>
  <c r="CH1580" i="20"/>
  <c r="CH1764" i="20"/>
  <c r="CP15" i="20"/>
  <c r="CP383" i="20"/>
  <c r="CP199" i="20"/>
  <c r="CP567" i="20"/>
  <c r="CH15" i="20"/>
  <c r="CH199" i="20"/>
  <c r="CH567" i="20"/>
  <c r="CH383" i="20"/>
  <c r="CL107" i="20"/>
  <c r="CL659" i="20"/>
  <c r="CL475" i="20"/>
  <c r="CL291" i="20"/>
  <c r="CD107" i="20"/>
  <c r="CD291" i="20"/>
  <c r="CD659" i="20"/>
  <c r="CD475" i="20"/>
  <c r="CL16" i="20"/>
  <c r="CL935" i="20"/>
  <c r="CL751" i="20"/>
  <c r="CL1119" i="20"/>
  <c r="CD16" i="20"/>
  <c r="CD751" i="20"/>
  <c r="CD935" i="20"/>
  <c r="CD1119" i="20"/>
  <c r="CP108" i="20"/>
  <c r="CP1027" i="20"/>
  <c r="CP843" i="20"/>
  <c r="CP1211" i="20"/>
  <c r="CG108" i="20"/>
  <c r="CG1027" i="20"/>
  <c r="CG843" i="20"/>
  <c r="CG1211" i="20"/>
  <c r="BY39" i="20"/>
  <c r="BY958" i="20"/>
  <c r="BY774" i="20"/>
  <c r="BY1142" i="20"/>
  <c r="CA591" i="20"/>
  <c r="CA1143" i="20"/>
  <c r="CA1695" i="20"/>
  <c r="CA1511" i="20"/>
  <c r="CP637" i="20"/>
  <c r="CP1189" i="20"/>
  <c r="CP1741" i="20"/>
  <c r="CP1557" i="20"/>
  <c r="CR729" i="20"/>
  <c r="CR1281" i="20"/>
  <c r="CR1833" i="20"/>
  <c r="CR1649" i="20"/>
  <c r="CK614" i="20"/>
  <c r="CK1166" i="20"/>
  <c r="CK1718" i="20"/>
  <c r="CK1534" i="20"/>
  <c r="CE614" i="20"/>
  <c r="CE1166" i="20"/>
  <c r="CE1718" i="20"/>
  <c r="CE1534" i="20"/>
  <c r="CQ706" i="20"/>
  <c r="CQ1258" i="20"/>
  <c r="CQ1810" i="20"/>
  <c r="CQ1626" i="20"/>
  <c r="CG706" i="20"/>
  <c r="CG1258" i="20"/>
  <c r="CG1810" i="20"/>
  <c r="CG1626" i="20"/>
  <c r="CL268" i="20"/>
  <c r="CL84" i="20"/>
  <c r="CL636" i="20"/>
  <c r="CL452" i="20"/>
  <c r="CC268" i="20"/>
  <c r="CC84" i="20"/>
  <c r="CC452" i="20"/>
  <c r="CC636" i="20"/>
  <c r="CO61" i="20"/>
  <c r="CO613" i="20"/>
  <c r="CO245" i="20"/>
  <c r="CO429" i="20"/>
  <c r="CH245" i="20"/>
  <c r="CH429" i="20"/>
  <c r="CH61" i="20"/>
  <c r="CH613" i="20"/>
  <c r="CE153" i="20"/>
  <c r="CE337" i="20"/>
  <c r="CE705" i="20"/>
  <c r="CE521" i="20"/>
  <c r="CF130" i="20"/>
  <c r="CF314" i="20"/>
  <c r="CF682" i="20"/>
  <c r="CF498" i="20"/>
  <c r="CI85" i="20"/>
  <c r="CI820" i="20"/>
  <c r="CI1004" i="20"/>
  <c r="CI1188" i="20"/>
  <c r="CJ177" i="20"/>
  <c r="CJ912" i="20"/>
  <c r="CJ1096" i="20"/>
  <c r="CJ1280" i="20"/>
  <c r="CL62" i="20"/>
  <c r="CL981" i="20"/>
  <c r="CL797" i="20"/>
  <c r="CL1165" i="20"/>
  <c r="CO154" i="20"/>
  <c r="CO1073" i="20"/>
  <c r="CO889" i="20"/>
  <c r="CO1257" i="20"/>
  <c r="CR131" i="20"/>
  <c r="CR866" i="20"/>
  <c r="CR1050" i="20"/>
  <c r="CR1234" i="20"/>
  <c r="CA131" i="20"/>
  <c r="CA866" i="20"/>
  <c r="CA1050" i="20"/>
  <c r="CA1234" i="20"/>
  <c r="BY177" i="20"/>
  <c r="BY1096" i="20"/>
  <c r="BY912" i="20"/>
  <c r="BY1280" i="20"/>
  <c r="CA683" i="20"/>
  <c r="CA1235" i="20"/>
  <c r="CA1787" i="20"/>
  <c r="CA1603" i="20"/>
  <c r="BZ729" i="20"/>
  <c r="BZ1281" i="20"/>
  <c r="BZ1833" i="20"/>
  <c r="BZ1649" i="20"/>
  <c r="CG729" i="20"/>
  <c r="CG1281" i="20"/>
  <c r="CG1833" i="20"/>
  <c r="CG1649" i="20"/>
  <c r="CB591" i="20"/>
  <c r="CB1143" i="20"/>
  <c r="CB1511" i="20"/>
  <c r="CB1695" i="20"/>
  <c r="CG683" i="20"/>
  <c r="CG1235" i="20"/>
  <c r="CG1787" i="20"/>
  <c r="CG1603" i="20"/>
  <c r="CD176" i="20"/>
  <c r="CD360" i="20"/>
  <c r="CD544" i="20"/>
  <c r="CD728" i="20"/>
  <c r="CF222" i="20"/>
  <c r="CF38" i="20"/>
  <c r="CF406" i="20"/>
  <c r="CF590" i="20"/>
  <c r="CE130" i="20"/>
  <c r="CE498" i="20"/>
  <c r="CE314" i="20"/>
  <c r="CE682" i="20"/>
  <c r="CI177" i="20"/>
  <c r="CI1096" i="20"/>
  <c r="CI912" i="20"/>
  <c r="CI1280" i="20"/>
  <c r="CB39" i="20"/>
  <c r="CB774" i="20"/>
  <c r="CB958" i="20"/>
  <c r="CB1142" i="20"/>
  <c r="CI131" i="20"/>
  <c r="CI866" i="20"/>
  <c r="CI1234" i="20"/>
  <c r="CI1050" i="20"/>
  <c r="CT568" i="20"/>
  <c r="CT1120" i="20"/>
  <c r="CT1488" i="20"/>
  <c r="CT1672" i="20"/>
  <c r="CS660" i="20"/>
  <c r="CS1212" i="20"/>
  <c r="CS1764" i="20"/>
  <c r="CS1580" i="20"/>
  <c r="CU291" i="20"/>
  <c r="CU107" i="20"/>
  <c r="CU475" i="20"/>
  <c r="CU659" i="20"/>
  <c r="CT16" i="20"/>
  <c r="CT751" i="20"/>
  <c r="CT935" i="20"/>
  <c r="CT1119" i="20"/>
  <c r="CD384" i="20"/>
  <c r="CD936" i="20"/>
  <c r="CD1304" i="20"/>
  <c r="CD1671" i="20"/>
  <c r="CP476" i="20"/>
  <c r="CP1028" i="20"/>
  <c r="CP1396" i="20"/>
  <c r="CP1763" i="20"/>
  <c r="CT430" i="20"/>
  <c r="CT982" i="20"/>
  <c r="CT1350" i="20"/>
  <c r="CT1717" i="20"/>
  <c r="CV591" i="20"/>
  <c r="CV1143" i="20"/>
  <c r="CV1695" i="20"/>
  <c r="CV1511" i="20"/>
  <c r="CV407" i="20"/>
  <c r="CV959" i="20"/>
  <c r="CV1327" i="20"/>
  <c r="CV1694" i="20"/>
  <c r="CI384" i="20"/>
  <c r="CI1304" i="20"/>
  <c r="CI936" i="20"/>
  <c r="CI1671" i="20"/>
  <c r="CS522" i="20"/>
  <c r="CS1074" i="20"/>
  <c r="CS1442" i="20"/>
  <c r="CS1809" i="20"/>
  <c r="CS591" i="20"/>
  <c r="CS1143" i="20"/>
  <c r="CS1695" i="20"/>
  <c r="CS1511" i="20"/>
  <c r="CT222" i="20"/>
  <c r="CT38" i="20"/>
  <c r="CT590" i="20"/>
  <c r="CT406" i="20"/>
  <c r="CT522" i="20"/>
  <c r="CT1074" i="20"/>
  <c r="CT1442" i="20"/>
  <c r="CT1809" i="20"/>
  <c r="CV683" i="20"/>
  <c r="CV1235" i="20"/>
  <c r="CV1603" i="20"/>
  <c r="CV1787" i="20"/>
  <c r="CV177" i="20"/>
  <c r="CV912" i="20"/>
  <c r="CV1096" i="20"/>
  <c r="CV1280" i="20"/>
  <c r="CC430" i="20"/>
  <c r="CC982" i="20"/>
  <c r="CC1350" i="20"/>
  <c r="CC1717" i="20"/>
  <c r="CG430" i="20"/>
  <c r="CG982" i="20"/>
  <c r="CG1350" i="20"/>
  <c r="CG1717" i="20"/>
  <c r="CO522" i="20"/>
  <c r="CO1074" i="20"/>
  <c r="CO1442" i="20"/>
  <c r="CO1809" i="20"/>
  <c r="CT384" i="20"/>
  <c r="CT936" i="20"/>
  <c r="CT1304" i="20"/>
  <c r="CT1671" i="20"/>
  <c r="CV268" i="20"/>
  <c r="CV84" i="20"/>
  <c r="CV452" i="20"/>
  <c r="CV636" i="20"/>
  <c r="CM1005" i="20"/>
  <c r="CM453" i="20"/>
  <c r="CM1373" i="20"/>
  <c r="CM1740" i="20"/>
  <c r="CS614" i="20"/>
  <c r="CS1166" i="20"/>
  <c r="CS1718" i="20"/>
  <c r="CS1534" i="20"/>
  <c r="CT337" i="20"/>
  <c r="CT153" i="20"/>
  <c r="CT705" i="20"/>
  <c r="CT521" i="20"/>
  <c r="CU154" i="20"/>
  <c r="CU889" i="20"/>
  <c r="CU1073" i="20"/>
  <c r="CU1257" i="20"/>
  <c r="CG499" i="20"/>
  <c r="CG1051" i="20"/>
  <c r="CG1419" i="20"/>
  <c r="CG1786" i="20"/>
  <c r="CO499" i="20"/>
  <c r="CO1051" i="20"/>
  <c r="CO1419" i="20"/>
  <c r="CO1786" i="20"/>
  <c r="CT407" i="20"/>
  <c r="CT959" i="20"/>
  <c r="CT1327" i="20"/>
  <c r="CT1694" i="20"/>
  <c r="CV453" i="20"/>
  <c r="CV1005" i="20"/>
  <c r="CV1373" i="20"/>
  <c r="CV1740" i="20"/>
  <c r="CM522" i="20"/>
  <c r="CM1074" i="20"/>
  <c r="CM1442" i="20"/>
  <c r="CM1809" i="20"/>
  <c r="CS637" i="20"/>
  <c r="CS1189" i="20"/>
  <c r="CS1741" i="20"/>
  <c r="CS1557" i="20"/>
  <c r="CS245" i="20"/>
  <c r="CS61" i="20"/>
  <c r="CS613" i="20"/>
  <c r="CS429" i="20"/>
  <c r="CT154" i="20"/>
  <c r="CT1073" i="20"/>
  <c r="CT889" i="20"/>
  <c r="CT1257" i="20"/>
  <c r="CU476" i="20"/>
  <c r="CU1028" i="20"/>
  <c r="CU1396" i="20"/>
  <c r="CU1763" i="20"/>
  <c r="CV16" i="20"/>
  <c r="CV751" i="20"/>
  <c r="CV935" i="20"/>
  <c r="CV1119" i="20"/>
  <c r="H197" i="21"/>
  <c r="G199" i="21"/>
  <c r="H179" i="21"/>
  <c r="H149" i="21"/>
  <c r="H159" i="21"/>
  <c r="F219" i="21"/>
  <c r="G187" i="21"/>
  <c r="G159" i="21"/>
  <c r="F175" i="21"/>
  <c r="F239" i="21"/>
  <c r="G203" i="21"/>
  <c r="H217" i="21"/>
  <c r="H221" i="21"/>
  <c r="H185" i="21"/>
  <c r="F167" i="21"/>
  <c r="F171" i="21"/>
  <c r="F151" i="21"/>
  <c r="G175" i="21"/>
  <c r="F173" i="21"/>
  <c r="F181" i="21"/>
  <c r="G239" i="21"/>
  <c r="H213" i="21"/>
  <c r="H219" i="21"/>
  <c r="F201" i="21"/>
  <c r="G217" i="21"/>
  <c r="G165" i="21"/>
  <c r="F225" i="21"/>
  <c r="F159" i="21"/>
  <c r="H231" i="21"/>
  <c r="H153" i="21"/>
  <c r="H239" i="21"/>
  <c r="G231" i="21"/>
  <c r="G215" i="21"/>
  <c r="F211" i="21"/>
  <c r="G193" i="21"/>
  <c r="F209" i="21"/>
  <c r="I101" i="21"/>
  <c r="I107" i="21"/>
  <c r="I137" i="21"/>
  <c r="H123" i="21"/>
  <c r="H113" i="21"/>
  <c r="G89" i="21"/>
  <c r="G71" i="21"/>
  <c r="H75" i="21"/>
  <c r="F71" i="21"/>
  <c r="F107" i="21"/>
  <c r="F81" i="21"/>
  <c r="F52" i="21"/>
  <c r="G135" i="21"/>
  <c r="I103" i="21"/>
  <c r="I131" i="21"/>
  <c r="H65" i="21"/>
  <c r="H139" i="21"/>
  <c r="H129" i="21"/>
  <c r="H71" i="21"/>
  <c r="H57" i="21"/>
  <c r="G61" i="21"/>
  <c r="F135" i="21"/>
  <c r="F83" i="21"/>
  <c r="I133" i="21"/>
  <c r="I65" i="21"/>
  <c r="G109" i="21"/>
  <c r="I89" i="21"/>
  <c r="G123" i="21"/>
  <c r="I85" i="21"/>
  <c r="F111" i="21"/>
  <c r="G85" i="21"/>
  <c r="G79" i="21"/>
  <c r="F117" i="21"/>
  <c r="F125" i="21"/>
  <c r="F75" i="21"/>
  <c r="I135" i="21"/>
  <c r="I105" i="21"/>
  <c r="I113" i="21"/>
  <c r="H103" i="21"/>
  <c r="G121" i="21"/>
  <c r="I67" i="21"/>
  <c r="H77" i="21"/>
  <c r="G59" i="21"/>
  <c r="G129" i="21"/>
  <c r="F87" i="21"/>
  <c r="F133" i="21"/>
  <c r="F59" i="21"/>
  <c r="F11" i="21"/>
  <c r="F45" i="21"/>
  <c r="I45" i="21"/>
  <c r="F49" i="21"/>
  <c r="I39" i="21"/>
  <c r="I41" i="21"/>
  <c r="H39" i="21"/>
  <c r="F37" i="21"/>
  <c r="I35" i="21"/>
  <c r="G35" i="21"/>
  <c r="H29" i="21"/>
  <c r="F31" i="21"/>
  <c r="H31" i="21"/>
  <c r="G23" i="21"/>
  <c r="I21" i="21"/>
  <c r="F21" i="21"/>
  <c r="I17" i="21"/>
  <c r="F19" i="21"/>
  <c r="H15" i="21"/>
  <c r="G9" i="21"/>
  <c r="H13" i="21"/>
  <c r="H7" i="21"/>
  <c r="H5" i="21"/>
  <c r="F4" i="21"/>
  <c r="F3" i="21"/>
  <c r="H53" i="21"/>
  <c r="I185" i="21"/>
  <c r="I163" i="21"/>
  <c r="I169" i="21"/>
  <c r="I177" i="21"/>
  <c r="I151" i="21"/>
  <c r="I147" i="21"/>
  <c r="I171" i="21"/>
  <c r="I191" i="21"/>
  <c r="I155" i="21"/>
  <c r="I189" i="21"/>
  <c r="I167" i="21"/>
  <c r="I183" i="21"/>
  <c r="F186" i="21"/>
  <c r="H235" i="21"/>
  <c r="G225" i="21"/>
  <c r="G223" i="21"/>
  <c r="F203" i="21"/>
  <c r="G213" i="21"/>
  <c r="G189" i="21"/>
  <c r="G183" i="21"/>
  <c r="F217" i="21"/>
  <c r="F197" i="21"/>
  <c r="H195" i="21"/>
  <c r="H165" i="21"/>
  <c r="G241" i="21"/>
  <c r="G219" i="21"/>
  <c r="G227" i="21"/>
  <c r="H167" i="21"/>
  <c r="F191" i="21"/>
  <c r="G167" i="21"/>
  <c r="G191" i="21"/>
  <c r="F163" i="21"/>
  <c r="F169" i="21"/>
  <c r="H229" i="21"/>
  <c r="G209" i="21"/>
  <c r="G233" i="21"/>
  <c r="G205" i="21"/>
  <c r="G229" i="21"/>
  <c r="F183" i="21"/>
  <c r="F213" i="21"/>
  <c r="F165" i="21"/>
  <c r="H223" i="21"/>
  <c r="H181" i="21"/>
  <c r="H193" i="21"/>
  <c r="F229" i="21"/>
  <c r="G221" i="21"/>
  <c r="F241" i="21"/>
  <c r="G147" i="21"/>
  <c r="F235" i="21"/>
  <c r="I139" i="21"/>
  <c r="I129" i="21"/>
  <c r="I145" i="21"/>
  <c r="H101" i="21"/>
  <c r="H109" i="21"/>
  <c r="H73" i="21"/>
  <c r="H91" i="21"/>
  <c r="G131" i="21"/>
  <c r="F119" i="21"/>
  <c r="F143" i="21"/>
  <c r="F67" i="21"/>
  <c r="I99" i="21"/>
  <c r="G81" i="21"/>
  <c r="H143" i="21"/>
  <c r="H127" i="21"/>
  <c r="I53" i="21"/>
  <c r="H115" i="21"/>
  <c r="H99" i="21"/>
  <c r="H81" i="21"/>
  <c r="H79" i="21"/>
  <c r="F99" i="21"/>
  <c r="F105" i="21"/>
  <c r="F57" i="21"/>
  <c r="I109" i="21"/>
  <c r="I141" i="21"/>
  <c r="G55" i="21"/>
  <c r="I93" i="21"/>
  <c r="G69" i="21"/>
  <c r="H61" i="21"/>
  <c r="G141" i="21"/>
  <c r="G137" i="21"/>
  <c r="G119" i="21"/>
  <c r="F113" i="21"/>
  <c r="F129" i="21"/>
  <c r="F51" i="21"/>
  <c r="G117" i="21"/>
  <c r="I111" i="21"/>
  <c r="H135" i="21"/>
  <c r="H125" i="21"/>
  <c r="G67" i="21"/>
  <c r="I51" i="21"/>
  <c r="F69" i="21"/>
  <c r="G105" i="21"/>
  <c r="G75" i="21"/>
  <c r="F123" i="21"/>
  <c r="F115" i="21"/>
  <c r="F61" i="21"/>
  <c r="F13" i="21"/>
  <c r="G47" i="21"/>
  <c r="I49" i="21"/>
  <c r="F47" i="21"/>
  <c r="F39" i="21"/>
  <c r="H41" i="21"/>
  <c r="G41" i="21"/>
  <c r="G33" i="21"/>
  <c r="H33" i="21"/>
  <c r="F35" i="21"/>
  <c r="F29" i="21"/>
  <c r="F27" i="21"/>
  <c r="G31" i="21"/>
  <c r="H23" i="21"/>
  <c r="H21" i="21"/>
  <c r="G25" i="21"/>
  <c r="G19" i="21"/>
  <c r="F17" i="21"/>
  <c r="G17" i="21"/>
  <c r="I9" i="21"/>
  <c r="G13" i="21"/>
  <c r="G7" i="21"/>
  <c r="I5" i="21"/>
  <c r="H3" i="21"/>
  <c r="G97" i="21"/>
  <c r="G93" i="21"/>
  <c r="I205" i="21"/>
  <c r="I201" i="21"/>
  <c r="I213" i="21"/>
  <c r="I229" i="21"/>
  <c r="I241" i="21"/>
  <c r="I223" i="21"/>
  <c r="I235" i="21"/>
  <c r="I209" i="21"/>
  <c r="I197" i="21"/>
  <c r="I221" i="21"/>
  <c r="I207" i="21"/>
  <c r="I227" i="21"/>
  <c r="I159" i="21"/>
  <c r="I231" i="21"/>
  <c r="H203" i="21"/>
  <c r="H233" i="21"/>
  <c r="F207" i="21"/>
  <c r="F157" i="21"/>
  <c r="H161" i="21"/>
  <c r="G169" i="21"/>
  <c r="F227" i="21"/>
  <c r="F149" i="21"/>
  <c r="F147" i="21"/>
  <c r="H215" i="21"/>
  <c r="H199" i="21"/>
  <c r="H227" i="21"/>
  <c r="G161" i="21"/>
  <c r="H187" i="21"/>
  <c r="H177" i="21"/>
  <c r="G179" i="21"/>
  <c r="G177" i="21"/>
  <c r="F221" i="21"/>
  <c r="F233" i="21"/>
  <c r="F185" i="21"/>
  <c r="H205" i="21"/>
  <c r="H237" i="21"/>
  <c r="G237" i="21"/>
  <c r="F223" i="21"/>
  <c r="G157" i="21"/>
  <c r="F155" i="21"/>
  <c r="F179" i="21"/>
  <c r="H189" i="21"/>
  <c r="H201" i="21"/>
  <c r="H209" i="21"/>
  <c r="H151" i="21"/>
  <c r="H155" i="21"/>
  <c r="G211" i="21"/>
  <c r="G173" i="21"/>
  <c r="F193" i="21"/>
  <c r="F231" i="21"/>
  <c r="G145" i="21"/>
  <c r="I55" i="21"/>
  <c r="H131" i="21"/>
  <c r="H111" i="21"/>
  <c r="H93" i="21"/>
  <c r="F109" i="21"/>
  <c r="H87" i="21"/>
  <c r="G77" i="21"/>
  <c r="F93" i="21"/>
  <c r="F141" i="21"/>
  <c r="F65" i="21"/>
  <c r="I119" i="21"/>
  <c r="I59" i="21"/>
  <c r="I121" i="21"/>
  <c r="I125" i="21"/>
  <c r="H137" i="21"/>
  <c r="G103" i="21"/>
  <c r="H83" i="21"/>
  <c r="G107" i="21"/>
  <c r="H95" i="21"/>
  <c r="F103" i="21"/>
  <c r="F91" i="21"/>
  <c r="F54" i="21"/>
  <c r="H59" i="21"/>
  <c r="H121" i="21"/>
  <c r="G127" i="21"/>
  <c r="I91" i="21"/>
  <c r="H67" i="21"/>
  <c r="H85" i="21"/>
  <c r="G87" i="21"/>
  <c r="G83" i="21"/>
  <c r="G65" i="21"/>
  <c r="F137" i="21"/>
  <c r="F79" i="21"/>
  <c r="H141" i="21"/>
  <c r="G63" i="21"/>
  <c r="H105" i="21"/>
  <c r="I143" i="21"/>
  <c r="I87" i="21"/>
  <c r="I71" i="21"/>
  <c r="G111" i="21"/>
  <c r="F145" i="21"/>
  <c r="G51" i="21"/>
  <c r="H97" i="21"/>
  <c r="F97" i="21"/>
  <c r="F95" i="21"/>
  <c r="F55" i="21"/>
  <c r="H45" i="21"/>
  <c r="G45" i="21"/>
  <c r="G49" i="21"/>
  <c r="H43" i="21"/>
  <c r="G43" i="21"/>
  <c r="G39" i="21"/>
  <c r="I33" i="21"/>
  <c r="I37" i="21"/>
  <c r="F33" i="21"/>
  <c r="H27" i="21"/>
  <c r="I31" i="21"/>
  <c r="G27" i="21"/>
  <c r="F23" i="21"/>
  <c r="H25" i="21"/>
  <c r="G21" i="21"/>
  <c r="I19" i="21"/>
  <c r="F15" i="21"/>
  <c r="H19" i="21"/>
  <c r="H9" i="21"/>
  <c r="H11" i="21"/>
  <c r="G11" i="21"/>
  <c r="F7" i="21"/>
  <c r="G5" i="21"/>
  <c r="I3" i="21"/>
  <c r="H55" i="21"/>
  <c r="H51" i="21"/>
  <c r="I157" i="21"/>
  <c r="I153" i="21"/>
  <c r="I165" i="21"/>
  <c r="I181" i="21"/>
  <c r="I193" i="21"/>
  <c r="I175" i="21"/>
  <c r="I187" i="21"/>
  <c r="I161" i="21"/>
  <c r="I149" i="21"/>
  <c r="I173" i="21"/>
  <c r="I179" i="21"/>
  <c r="G201" i="21"/>
  <c r="H225" i="21"/>
  <c r="H241" i="21"/>
  <c r="H171" i="21"/>
  <c r="G151" i="21"/>
  <c r="H157" i="21"/>
  <c r="F189" i="21"/>
  <c r="G171" i="21"/>
  <c r="F177" i="21"/>
  <c r="F199" i="21"/>
  <c r="H211" i="21"/>
  <c r="H191" i="21"/>
  <c r="H175" i="21"/>
  <c r="G197" i="21"/>
  <c r="H163" i="21"/>
  <c r="H147" i="21"/>
  <c r="G149" i="21"/>
  <c r="G153" i="21"/>
  <c r="F153" i="21"/>
  <c r="F195" i="21"/>
  <c r="F205" i="21"/>
  <c r="G155" i="21"/>
  <c r="H169" i="21"/>
  <c r="G235" i="21"/>
  <c r="G163" i="21"/>
  <c r="G181" i="21"/>
  <c r="F215" i="21"/>
  <c r="F237" i="21"/>
  <c r="G207" i="21"/>
  <c r="H207" i="21"/>
  <c r="H183" i="21"/>
  <c r="H173" i="21"/>
  <c r="F187" i="21"/>
  <c r="G195" i="21"/>
  <c r="G185" i="21"/>
  <c r="F161" i="21"/>
  <c r="I57" i="21"/>
  <c r="G91" i="21"/>
  <c r="I81" i="21"/>
  <c r="I79" i="21"/>
  <c r="I69" i="21"/>
  <c r="G143" i="21"/>
  <c r="G125" i="21"/>
  <c r="G101" i="21"/>
  <c r="H63" i="21"/>
  <c r="F127" i="21"/>
  <c r="F139" i="21"/>
  <c r="F53" i="21"/>
  <c r="I115" i="21"/>
  <c r="H117" i="21"/>
  <c r="I97" i="21"/>
  <c r="I75" i="21"/>
  <c r="I83" i="21"/>
  <c r="H119" i="21"/>
  <c r="F89" i="21"/>
  <c r="G53" i="21"/>
  <c r="G115" i="21"/>
  <c r="F131" i="21"/>
  <c r="F77" i="21"/>
  <c r="I95" i="21"/>
  <c r="I117" i="21"/>
  <c r="I123" i="21"/>
  <c r="G73" i="21"/>
  <c r="I61" i="21"/>
  <c r="I73" i="21"/>
  <c r="H69" i="21"/>
  <c r="G139" i="21"/>
  <c r="G133" i="21"/>
  <c r="G99" i="21"/>
  <c r="F85" i="21"/>
  <c r="F73" i="21"/>
  <c r="I63" i="21"/>
  <c r="I127" i="21"/>
  <c r="H133" i="21"/>
  <c r="H145" i="21"/>
  <c r="H107" i="21"/>
  <c r="I77" i="21"/>
  <c r="G57" i="21"/>
  <c r="G113" i="21"/>
  <c r="H89" i="21"/>
  <c r="F101" i="21"/>
  <c r="F121" i="21"/>
  <c r="F63" i="21"/>
  <c r="F9" i="21"/>
  <c r="I47" i="21"/>
  <c r="H47" i="21"/>
  <c r="H49" i="21"/>
  <c r="I43" i="21"/>
  <c r="F41" i="21"/>
  <c r="F43" i="21"/>
  <c r="H35" i="21"/>
  <c r="G37" i="21"/>
  <c r="H37" i="21"/>
  <c r="I29" i="21"/>
  <c r="G29" i="21"/>
  <c r="I27" i="21"/>
  <c r="I25" i="21"/>
  <c r="I23" i="21"/>
  <c r="F25" i="21"/>
  <c r="H17" i="21"/>
  <c r="I15" i="21"/>
  <c r="G15" i="21"/>
  <c r="I13" i="21"/>
  <c r="I11" i="21"/>
  <c r="I7" i="21"/>
  <c r="F6" i="21"/>
  <c r="F5" i="21"/>
  <c r="G3" i="21"/>
  <c r="G95" i="21"/>
  <c r="I233" i="21"/>
  <c r="I211" i="21"/>
  <c r="I217" i="21"/>
  <c r="I225" i="21"/>
  <c r="I199" i="21"/>
  <c r="I195" i="21"/>
  <c r="I219" i="21"/>
  <c r="I239" i="21"/>
  <c r="I203" i="21"/>
  <c r="I237" i="21"/>
  <c r="I215" i="21"/>
  <c r="E62" i="21" l="1"/>
  <c r="E14" i="21"/>
  <c r="E164" i="21"/>
  <c r="E104" i="21"/>
  <c r="E204" i="21"/>
  <c r="E154" i="21"/>
  <c r="E202" i="21"/>
  <c r="E156" i="21"/>
  <c r="E116" i="21"/>
  <c r="E218" i="21"/>
  <c r="N571" i="20"/>
  <c r="H571" i="20" s="1"/>
  <c r="B571" i="20" s="1"/>
  <c r="N479" i="20"/>
  <c r="H479" i="20" s="1"/>
  <c r="B479" i="20" s="1"/>
  <c r="N364" i="20"/>
  <c r="H364" i="20" s="1"/>
  <c r="B364" i="20" s="1"/>
  <c r="N801" i="20"/>
  <c r="H801" i="20" s="1"/>
  <c r="B801" i="20" s="1"/>
  <c r="N1284" i="20"/>
  <c r="H1284" i="20" s="1"/>
  <c r="B1284" i="20" s="1"/>
  <c r="N1721" i="20"/>
  <c r="H1721" i="20" s="1"/>
  <c r="B1721" i="20" s="1"/>
  <c r="N111" i="20"/>
  <c r="H111" i="20" s="1"/>
  <c r="B111" i="20" s="1"/>
  <c r="N295" i="20"/>
  <c r="H295" i="20" s="1"/>
  <c r="B295" i="20" s="1"/>
  <c r="N686" i="20"/>
  <c r="H686" i="20" s="1"/>
  <c r="B686" i="20" s="1"/>
  <c r="N939" i="20"/>
  <c r="H939" i="20" s="1"/>
  <c r="B939" i="20" s="1"/>
  <c r="N1629" i="20"/>
  <c r="H1629" i="20" s="1"/>
  <c r="B1629" i="20" s="1"/>
  <c r="H916" i="20"/>
  <c r="B916" i="20" s="1"/>
  <c r="N916" i="20"/>
  <c r="N732" i="20"/>
  <c r="H732" i="20" s="1"/>
  <c r="B732" i="20" s="1"/>
  <c r="N962" i="20"/>
  <c r="H962" i="20" s="1"/>
  <c r="B962" i="20" s="1"/>
  <c r="N1399" i="20"/>
  <c r="H1399" i="20" s="1"/>
  <c r="B1399" i="20" s="1"/>
  <c r="N525" i="20"/>
  <c r="H525" i="20" s="1"/>
  <c r="B525" i="20" s="1"/>
  <c r="N1698" i="20"/>
  <c r="H1698" i="20" s="1"/>
  <c r="B1698" i="20" s="1"/>
  <c r="N709" i="20"/>
  <c r="H709" i="20" s="1"/>
  <c r="B709" i="20" s="1"/>
  <c r="N1468" i="20"/>
  <c r="H1468" i="20" s="1"/>
  <c r="B1468" i="20" s="1"/>
  <c r="N1813" i="20"/>
  <c r="H1813" i="20" s="1"/>
  <c r="B1813" i="20" s="1"/>
  <c r="N1100" i="20"/>
  <c r="H1100" i="20" s="1"/>
  <c r="B1100" i="20" s="1"/>
  <c r="N1192" i="20"/>
  <c r="H1192" i="20" s="1"/>
  <c r="B1192" i="20" s="1"/>
  <c r="N88" i="20"/>
  <c r="H88" i="20" s="1"/>
  <c r="B88" i="20" s="1"/>
  <c r="N203" i="20"/>
  <c r="H203" i="20" s="1"/>
  <c r="B203" i="20" s="1"/>
  <c r="N594" i="20"/>
  <c r="H594" i="20" s="1"/>
  <c r="B594" i="20" s="1"/>
  <c r="N1353" i="20"/>
  <c r="H1353" i="20" s="1"/>
  <c r="B1353" i="20" s="1"/>
  <c r="N1790" i="20"/>
  <c r="H1790" i="20" s="1"/>
  <c r="B1790" i="20" s="1"/>
  <c r="N502" i="20"/>
  <c r="H502" i="20" s="1"/>
  <c r="B502" i="20" s="1"/>
  <c r="N1307" i="20"/>
  <c r="H1307" i="20" s="1"/>
  <c r="B1307" i="20" s="1"/>
  <c r="N1744" i="20"/>
  <c r="H1744" i="20" s="1"/>
  <c r="B1744" i="20" s="1"/>
  <c r="N1652" i="20"/>
  <c r="H1652" i="20" s="1"/>
  <c r="B1652" i="20" s="1"/>
  <c r="N157" i="20"/>
  <c r="H157" i="20" s="1"/>
  <c r="B157" i="20" s="1"/>
  <c r="N893" i="20"/>
  <c r="H893" i="20" s="1"/>
  <c r="B893" i="20" s="1"/>
  <c r="N1422" i="20"/>
  <c r="H1422" i="20" s="1"/>
  <c r="B1422" i="20" s="1"/>
  <c r="N1169" i="20"/>
  <c r="H1169" i="20" s="1"/>
  <c r="B1169" i="20" s="1"/>
  <c r="N1606" i="20"/>
  <c r="H1606" i="20" s="1"/>
  <c r="B1606" i="20" s="1"/>
  <c r="N318" i="20"/>
  <c r="H318" i="20" s="1"/>
  <c r="B318" i="20" s="1"/>
  <c r="N640" i="20"/>
  <c r="H640" i="20" s="1"/>
  <c r="B640" i="20" s="1"/>
  <c r="N1261" i="20"/>
  <c r="H1261" i="20" s="1"/>
  <c r="B1261" i="20" s="1"/>
  <c r="E112" i="21"/>
  <c r="E208" i="21"/>
  <c r="E210" i="21"/>
  <c r="E114" i="21"/>
  <c r="E138" i="21"/>
  <c r="E186" i="21"/>
  <c r="E231" i="21"/>
  <c r="E235" i="21"/>
  <c r="E209" i="21"/>
  <c r="E161" i="21"/>
  <c r="E193" i="21"/>
  <c r="E241" i="21"/>
  <c r="E211" i="21"/>
  <c r="E187" i="21"/>
  <c r="E229" i="21"/>
  <c r="E165" i="21"/>
  <c r="E159" i="21"/>
  <c r="E237" i="21"/>
  <c r="E179" i="21"/>
  <c r="E213" i="21"/>
  <c r="E225" i="21"/>
  <c r="E215" i="21"/>
  <c r="E155" i="21"/>
  <c r="E183" i="21"/>
  <c r="E223" i="21"/>
  <c r="E201" i="21"/>
  <c r="E205" i="21"/>
  <c r="E185" i="21"/>
  <c r="E169" i="21"/>
  <c r="E181" i="21"/>
  <c r="E195" i="21"/>
  <c r="E233" i="21"/>
  <c r="E163" i="21"/>
  <c r="E173" i="21"/>
  <c r="E153" i="21"/>
  <c r="E221" i="21"/>
  <c r="E151" i="21"/>
  <c r="E191" i="21"/>
  <c r="E171" i="21"/>
  <c r="E167" i="21"/>
  <c r="E239" i="21"/>
  <c r="E199" i="21"/>
  <c r="E147" i="21"/>
  <c r="E197" i="21"/>
  <c r="E175" i="21"/>
  <c r="E177" i="21"/>
  <c r="E149" i="21"/>
  <c r="E217" i="21"/>
  <c r="E227" i="21"/>
  <c r="E189" i="21"/>
  <c r="E219" i="21"/>
  <c r="E157" i="21"/>
  <c r="E203" i="21"/>
  <c r="E207" i="21"/>
  <c r="E55" i="21"/>
  <c r="E61" i="21"/>
  <c r="E59" i="21"/>
  <c r="E63" i="21"/>
  <c r="E95" i="21"/>
  <c r="E115" i="21"/>
  <c r="E133" i="21"/>
  <c r="E121" i="21"/>
  <c r="E97" i="21"/>
  <c r="E123" i="21"/>
  <c r="E87" i="21"/>
  <c r="E101" i="21"/>
  <c r="E145" i="21"/>
  <c r="E69" i="21"/>
  <c r="E51" i="21"/>
  <c r="E75" i="21"/>
  <c r="E73" i="21"/>
  <c r="E79" i="21"/>
  <c r="E129" i="21"/>
  <c r="E125" i="21"/>
  <c r="E85" i="21"/>
  <c r="E137" i="21"/>
  <c r="E113" i="21"/>
  <c r="E117" i="21"/>
  <c r="E111" i="21"/>
  <c r="E54" i="21"/>
  <c r="E57" i="21"/>
  <c r="E83" i="21"/>
  <c r="E77" i="21"/>
  <c r="E91" i="21"/>
  <c r="E105" i="21"/>
  <c r="E135" i="21"/>
  <c r="E131" i="21"/>
  <c r="E103" i="21"/>
  <c r="E99" i="21"/>
  <c r="E89" i="21"/>
  <c r="E52" i="21"/>
  <c r="E53" i="21"/>
  <c r="E65" i="21"/>
  <c r="E67" i="21"/>
  <c r="E81" i="21"/>
  <c r="E139" i="21"/>
  <c r="E141" i="21"/>
  <c r="E143" i="21"/>
  <c r="E107" i="21"/>
  <c r="E127" i="21"/>
  <c r="E93" i="21"/>
  <c r="E119" i="21"/>
  <c r="E71" i="21"/>
  <c r="E109" i="21"/>
  <c r="E47" i="21"/>
  <c r="E49" i="21"/>
  <c r="E45" i="21"/>
  <c r="E43" i="21"/>
  <c r="E41" i="21"/>
  <c r="E39" i="21"/>
  <c r="E35" i="21"/>
  <c r="E33" i="21"/>
  <c r="E37" i="21"/>
  <c r="E27" i="21"/>
  <c r="E31" i="21"/>
  <c r="E29" i="21"/>
  <c r="E21" i="21"/>
  <c r="E25" i="21"/>
  <c r="E23" i="21"/>
  <c r="E17" i="21"/>
  <c r="E19" i="21"/>
  <c r="E15" i="21"/>
  <c r="E11" i="21"/>
  <c r="E13" i="21"/>
  <c r="E9" i="21"/>
  <c r="E6" i="21"/>
  <c r="E7" i="21"/>
  <c r="E3" i="21"/>
  <c r="E5" i="21"/>
  <c r="N42" i="20"/>
  <c r="H42" i="20" s="1"/>
  <c r="B42" i="20" s="1"/>
  <c r="N19" i="20"/>
  <c r="H19" i="20" s="1"/>
  <c r="B19" i="20" s="1"/>
  <c r="G56" i="21"/>
  <c r="G110" i="21"/>
  <c r="G26" i="21"/>
  <c r="F122" i="21"/>
  <c r="G152" i="21"/>
  <c r="F230" i="21"/>
  <c r="F200" i="21"/>
  <c r="H146" i="21"/>
  <c r="G80" i="21"/>
  <c r="G134" i="21"/>
  <c r="G32" i="21"/>
  <c r="F128" i="21"/>
  <c r="F194" i="21"/>
  <c r="G236" i="21"/>
  <c r="F224" i="21"/>
  <c r="G86" i="21"/>
  <c r="G140" i="21"/>
  <c r="H170" i="21"/>
  <c r="H188" i="21"/>
  <c r="H158" i="21"/>
  <c r="I212" i="21"/>
  <c r="H176" i="21"/>
  <c r="F212" i="21"/>
  <c r="F170" i="21"/>
  <c r="I206" i="21"/>
  <c r="G146" i="21"/>
  <c r="G92" i="21"/>
  <c r="F182" i="21"/>
  <c r="I230" i="21"/>
  <c r="F68" i="21"/>
  <c r="F20" i="21"/>
  <c r="I224" i="21"/>
  <c r="H236" i="21"/>
  <c r="G206" i="21"/>
  <c r="G230" i="21"/>
  <c r="G44" i="21"/>
  <c r="F140" i="21"/>
  <c r="F74" i="21"/>
  <c r="F26" i="21"/>
  <c r="F236" i="21"/>
  <c r="I200" i="21"/>
  <c r="G188" i="21"/>
  <c r="F98" i="21"/>
  <c r="G2" i="21"/>
  <c r="F176" i="21"/>
  <c r="F38" i="21"/>
  <c r="F86" i="21"/>
  <c r="H224" i="21"/>
  <c r="H230" i="21"/>
  <c r="G212" i="21"/>
  <c r="U361" i="20"/>
  <c r="U913" i="20"/>
  <c r="U1464" i="20"/>
  <c r="U1648" i="20"/>
  <c r="AB269" i="20"/>
  <c r="AB821" i="20"/>
  <c r="AB1372" i="20"/>
  <c r="AB1556" i="20"/>
  <c r="Q361" i="20"/>
  <c r="Q913" i="20"/>
  <c r="Q1464" i="20"/>
  <c r="Q1648" i="20"/>
  <c r="S292" i="20"/>
  <c r="S844" i="20"/>
  <c r="S1395" i="20"/>
  <c r="S1579" i="20"/>
  <c r="U292" i="20"/>
  <c r="U844" i="20"/>
  <c r="U1395" i="20"/>
  <c r="U1579" i="20"/>
  <c r="V223" i="20"/>
  <c r="V775" i="20"/>
  <c r="V1326" i="20"/>
  <c r="V1510" i="20"/>
  <c r="K637" i="20"/>
  <c r="K1189" i="20"/>
  <c r="K1741" i="20"/>
  <c r="K1557" i="20"/>
  <c r="AA499" i="20"/>
  <c r="AA1051" i="20"/>
  <c r="AA1419" i="20"/>
  <c r="AA1786" i="20"/>
  <c r="K269" i="20"/>
  <c r="K821" i="20"/>
  <c r="K1372" i="20"/>
  <c r="K1556" i="20"/>
  <c r="AD315" i="20"/>
  <c r="AD867" i="20"/>
  <c r="AD1418" i="20"/>
  <c r="AD1602" i="20"/>
  <c r="AD361" i="20"/>
  <c r="AD913" i="20"/>
  <c r="AD1464" i="20"/>
  <c r="AD1648" i="20"/>
  <c r="K361" i="20"/>
  <c r="K913" i="20"/>
  <c r="K1464" i="20"/>
  <c r="K1648" i="20"/>
  <c r="AC292" i="20"/>
  <c r="AC844" i="20"/>
  <c r="AC1395" i="20"/>
  <c r="AC1579" i="20"/>
  <c r="AC200" i="20"/>
  <c r="AC1303" i="20"/>
  <c r="AC752" i="20"/>
  <c r="AC1487" i="20"/>
  <c r="AC637" i="20"/>
  <c r="AC1189" i="20"/>
  <c r="AC1741" i="20"/>
  <c r="AC1557" i="20"/>
  <c r="AC614" i="20"/>
  <c r="AC1166" i="20"/>
  <c r="AC1718" i="20"/>
  <c r="AC1534" i="20"/>
  <c r="AC706" i="20"/>
  <c r="AC1258" i="20"/>
  <c r="AC1810" i="20"/>
  <c r="AC1626" i="20"/>
  <c r="AC84" i="20"/>
  <c r="AC268" i="20"/>
  <c r="AC636" i="20"/>
  <c r="AC452" i="20"/>
  <c r="AC245" i="20"/>
  <c r="AC61" i="20"/>
  <c r="AC613" i="20"/>
  <c r="AC429" i="20"/>
  <c r="AC153" i="20"/>
  <c r="AC337" i="20"/>
  <c r="AC705" i="20"/>
  <c r="AC521" i="20"/>
  <c r="AC85" i="20"/>
  <c r="AC1004" i="20"/>
  <c r="AC820" i="20"/>
  <c r="AC1188" i="20"/>
  <c r="AC62" i="20"/>
  <c r="AC981" i="20"/>
  <c r="AC797" i="20"/>
  <c r="AC1165" i="20"/>
  <c r="AC154" i="20"/>
  <c r="AC889" i="20"/>
  <c r="AC1073" i="20"/>
  <c r="AC1257" i="20"/>
  <c r="AD407" i="20"/>
  <c r="AD959" i="20"/>
  <c r="AD1327" i="20"/>
  <c r="AD1694" i="20"/>
  <c r="Y108" i="20"/>
  <c r="Y1027" i="20"/>
  <c r="Y843" i="20"/>
  <c r="Y1211" i="20"/>
  <c r="K177" i="20"/>
  <c r="K1096" i="20"/>
  <c r="K912" i="20"/>
  <c r="K1280" i="20"/>
  <c r="Y499" i="20"/>
  <c r="Y1051" i="20"/>
  <c r="Y1419" i="20"/>
  <c r="Y1786" i="20"/>
  <c r="K706" i="20"/>
  <c r="K1258" i="20"/>
  <c r="K1810" i="20"/>
  <c r="K1626" i="20"/>
  <c r="K660" i="20"/>
  <c r="K1212" i="20"/>
  <c r="K1764" i="20"/>
  <c r="K1580" i="20"/>
  <c r="K545" i="20"/>
  <c r="K1097" i="20"/>
  <c r="K1465" i="20"/>
  <c r="K1832" i="20"/>
  <c r="K153" i="20"/>
  <c r="K705" i="20"/>
  <c r="K337" i="20"/>
  <c r="K521" i="20"/>
  <c r="AD591" i="20"/>
  <c r="AD1143" i="20"/>
  <c r="AD1695" i="20"/>
  <c r="AD1511" i="20"/>
  <c r="AD38" i="20"/>
  <c r="AD222" i="20"/>
  <c r="AD590" i="20"/>
  <c r="AD406" i="20"/>
  <c r="AD39" i="20"/>
  <c r="AD958" i="20"/>
  <c r="AD774" i="20"/>
  <c r="AD1142" i="20"/>
  <c r="AC522" i="20"/>
  <c r="AC1074" i="20"/>
  <c r="AC1442" i="20"/>
  <c r="AC1809" i="20"/>
  <c r="AC430" i="20"/>
  <c r="AC982" i="20"/>
  <c r="AC1350" i="20"/>
  <c r="AC1717" i="20"/>
  <c r="AC545" i="20"/>
  <c r="AC1097" i="20"/>
  <c r="AC1465" i="20"/>
  <c r="AC1832" i="20"/>
  <c r="AA545" i="20"/>
  <c r="AA1097" i="20"/>
  <c r="AA1465" i="20"/>
  <c r="AA1832" i="20"/>
  <c r="AA107" i="20"/>
  <c r="AA291" i="20"/>
  <c r="AA475" i="20"/>
  <c r="AA659" i="20"/>
  <c r="X476" i="20"/>
  <c r="X1028" i="20"/>
  <c r="X1396" i="20"/>
  <c r="X1763" i="20"/>
  <c r="Y85" i="20"/>
  <c r="Y1004" i="20"/>
  <c r="Y820" i="20"/>
  <c r="Y1188" i="20"/>
  <c r="Z177" i="20"/>
  <c r="Z1096" i="20"/>
  <c r="Z912" i="20"/>
  <c r="Z1280" i="20"/>
  <c r="AB16" i="20"/>
  <c r="AB751" i="20"/>
  <c r="AB935" i="20"/>
  <c r="AB1119" i="20"/>
  <c r="AA729" i="20"/>
  <c r="AA1281" i="20"/>
  <c r="AA1649" i="20"/>
  <c r="AA1833" i="20"/>
  <c r="Z62" i="20"/>
  <c r="Z981" i="20"/>
  <c r="Z797" i="20"/>
  <c r="Z1165" i="20"/>
  <c r="Z85" i="20"/>
  <c r="Z820" i="20"/>
  <c r="Z1004" i="20"/>
  <c r="Z1188" i="20"/>
  <c r="AB62" i="20"/>
  <c r="AB797" i="20"/>
  <c r="AB981" i="20"/>
  <c r="AB1165" i="20"/>
  <c r="AB476" i="20"/>
  <c r="AB1028" i="20"/>
  <c r="AB1396" i="20"/>
  <c r="AB1763" i="20"/>
  <c r="AA476" i="20"/>
  <c r="AA1028" i="20"/>
  <c r="AA1396" i="20"/>
  <c r="AA1763" i="20"/>
  <c r="AB522" i="20"/>
  <c r="AB1074" i="20"/>
  <c r="AB1442" i="20"/>
  <c r="AB1809" i="20"/>
  <c r="AB660" i="20"/>
  <c r="AB1212" i="20"/>
  <c r="AB1764" i="20"/>
  <c r="AB1580" i="20"/>
  <c r="W683" i="20"/>
  <c r="W1235" i="20"/>
  <c r="W1603" i="20"/>
  <c r="W1787" i="20"/>
  <c r="AB545" i="20"/>
  <c r="AB1097" i="20"/>
  <c r="AB1465" i="20"/>
  <c r="AB1832" i="20"/>
  <c r="Z430" i="20"/>
  <c r="Z982" i="20"/>
  <c r="Z1350" i="20"/>
  <c r="Z1717" i="20"/>
  <c r="AB108" i="20"/>
  <c r="AB1027" i="20"/>
  <c r="AB843" i="20"/>
  <c r="AB1211" i="20"/>
  <c r="Y660" i="20"/>
  <c r="Y1212" i="20"/>
  <c r="Y1764" i="20"/>
  <c r="Y1580" i="20"/>
  <c r="W453" i="20"/>
  <c r="W1005" i="20"/>
  <c r="W1373" i="20"/>
  <c r="W1740" i="20"/>
  <c r="Z591" i="20"/>
  <c r="Z1143" i="20"/>
  <c r="Z1511" i="20"/>
  <c r="Z1695" i="20"/>
  <c r="Z706" i="20"/>
  <c r="Z1258" i="20"/>
  <c r="Z1810" i="20"/>
  <c r="Z1626" i="20"/>
  <c r="AA16" i="20"/>
  <c r="AA751" i="20"/>
  <c r="AA935" i="20"/>
  <c r="AA1119" i="20"/>
  <c r="W15" i="20"/>
  <c r="W199" i="20"/>
  <c r="W383" i="20"/>
  <c r="W567" i="20"/>
  <c r="W499" i="20"/>
  <c r="W1051" i="20"/>
  <c r="W1419" i="20"/>
  <c r="W1786" i="20"/>
  <c r="X107" i="20"/>
  <c r="X291" i="20"/>
  <c r="X659" i="20"/>
  <c r="X475" i="20"/>
  <c r="X637" i="20"/>
  <c r="X1189" i="20"/>
  <c r="X1741" i="20"/>
  <c r="X1557" i="20"/>
  <c r="Y568" i="20"/>
  <c r="Y1120" i="20"/>
  <c r="Y1672" i="20"/>
  <c r="Y1488" i="20"/>
  <c r="X38" i="20"/>
  <c r="X222" i="20"/>
  <c r="X406" i="20"/>
  <c r="X590" i="20"/>
  <c r="AA39" i="20"/>
  <c r="AA958" i="20"/>
  <c r="AA774" i="20"/>
  <c r="AA1142" i="20"/>
  <c r="Z16" i="20"/>
  <c r="Z935" i="20"/>
  <c r="Z751" i="20"/>
  <c r="Z1119" i="20"/>
  <c r="AA660" i="20"/>
  <c r="AA1212" i="20"/>
  <c r="AA1764" i="20"/>
  <c r="AA1580" i="20"/>
  <c r="AA130" i="20"/>
  <c r="AA314" i="20"/>
  <c r="AA682" i="20"/>
  <c r="AA498" i="20"/>
  <c r="X39" i="20"/>
  <c r="X958" i="20"/>
  <c r="X774" i="20"/>
  <c r="X1142" i="20"/>
  <c r="W84" i="20"/>
  <c r="W268" i="20"/>
  <c r="W452" i="20"/>
  <c r="W636" i="20"/>
  <c r="AA176" i="20"/>
  <c r="AA360" i="20"/>
  <c r="AA728" i="20"/>
  <c r="AA544" i="20"/>
  <c r="W61" i="20"/>
  <c r="W245" i="20"/>
  <c r="W429" i="20"/>
  <c r="W613" i="20"/>
  <c r="V338" i="20"/>
  <c r="V890" i="20"/>
  <c r="V1441" i="20"/>
  <c r="V1625" i="20"/>
  <c r="S269" i="20"/>
  <c r="S821" i="20"/>
  <c r="S1372" i="20"/>
  <c r="S1556" i="20"/>
  <c r="Q292" i="20"/>
  <c r="Q844" i="20"/>
  <c r="Q1395" i="20"/>
  <c r="Q1579" i="20"/>
  <c r="Q315" i="20"/>
  <c r="Q867" i="20"/>
  <c r="Q1418" i="20"/>
  <c r="Q1602" i="20"/>
  <c r="V315" i="20"/>
  <c r="V867" i="20"/>
  <c r="V1418" i="20"/>
  <c r="V1602" i="20"/>
  <c r="T315" i="20"/>
  <c r="T867" i="20"/>
  <c r="T1418" i="20"/>
  <c r="T1602" i="20"/>
  <c r="R269" i="20"/>
  <c r="R821" i="20"/>
  <c r="R1372" i="20"/>
  <c r="R1556" i="20"/>
  <c r="K338" i="20"/>
  <c r="K890" i="20"/>
  <c r="K1441" i="20"/>
  <c r="K1625" i="20"/>
  <c r="AD338" i="20"/>
  <c r="AD890" i="20"/>
  <c r="AD1441" i="20"/>
  <c r="AD1625" i="20"/>
  <c r="AD246" i="20"/>
  <c r="AD798" i="20"/>
  <c r="AD1349" i="20"/>
  <c r="AD1533" i="20"/>
  <c r="AD269" i="20"/>
  <c r="AD821" i="20"/>
  <c r="AD1372" i="20"/>
  <c r="AD1556" i="20"/>
  <c r="K292" i="20"/>
  <c r="K844" i="20"/>
  <c r="K1395" i="20"/>
  <c r="K1579" i="20"/>
  <c r="K200" i="20"/>
  <c r="K752" i="20"/>
  <c r="K1303" i="20"/>
  <c r="K1487" i="20"/>
  <c r="AC223" i="20"/>
  <c r="AC775" i="20"/>
  <c r="AC1326" i="20"/>
  <c r="AC1510" i="20"/>
  <c r="AC729" i="20"/>
  <c r="AC1281" i="20"/>
  <c r="AC1649" i="20"/>
  <c r="AC1833" i="20"/>
  <c r="AC683" i="20"/>
  <c r="AC1235" i="20"/>
  <c r="AC1787" i="20"/>
  <c r="AC1603" i="20"/>
  <c r="AC360" i="20"/>
  <c r="AC176" i="20"/>
  <c r="AC728" i="20"/>
  <c r="AC544" i="20"/>
  <c r="AC498" i="20"/>
  <c r="AC130" i="20"/>
  <c r="AC314" i="20"/>
  <c r="AC682" i="20"/>
  <c r="AC177" i="20"/>
  <c r="AC912" i="20"/>
  <c r="AC1096" i="20"/>
  <c r="AC1280" i="20"/>
  <c r="AC131" i="20"/>
  <c r="AC1050" i="20"/>
  <c r="AC866" i="20"/>
  <c r="AC1234" i="20"/>
  <c r="X430" i="20"/>
  <c r="X982" i="20"/>
  <c r="X1350" i="20"/>
  <c r="X1717" i="20"/>
  <c r="W62" i="20"/>
  <c r="W797" i="20"/>
  <c r="W981" i="20"/>
  <c r="W1165" i="20"/>
  <c r="Y130" i="20"/>
  <c r="Y314" i="20"/>
  <c r="Y682" i="20"/>
  <c r="Y498" i="20"/>
  <c r="K108" i="20"/>
  <c r="K1027" i="20"/>
  <c r="K843" i="20"/>
  <c r="K1211" i="20"/>
  <c r="K84" i="20"/>
  <c r="K268" i="20"/>
  <c r="K636" i="20"/>
  <c r="K452" i="20"/>
  <c r="AD545" i="20"/>
  <c r="AD1097" i="20"/>
  <c r="AD1465" i="20"/>
  <c r="AD1832" i="20"/>
  <c r="AB430" i="20"/>
  <c r="AB982" i="20"/>
  <c r="AB1350" i="20"/>
  <c r="AB1717" i="20"/>
  <c r="K568" i="20"/>
  <c r="K1120" i="20"/>
  <c r="K1488" i="20"/>
  <c r="K1672" i="20"/>
  <c r="K407" i="20"/>
  <c r="K959" i="20"/>
  <c r="K1327" i="20"/>
  <c r="K1694" i="20"/>
  <c r="AD568" i="20"/>
  <c r="AD1120" i="20"/>
  <c r="AD1488" i="20"/>
  <c r="AD1672" i="20"/>
  <c r="AD660" i="20"/>
  <c r="AD1212" i="20"/>
  <c r="AD1580" i="20"/>
  <c r="AD1764" i="20"/>
  <c r="AD15" i="20"/>
  <c r="AD199" i="20"/>
  <c r="AD567" i="20"/>
  <c r="AD383" i="20"/>
  <c r="AD107" i="20"/>
  <c r="AD291" i="20"/>
  <c r="AD659" i="20"/>
  <c r="AD475" i="20"/>
  <c r="AD16" i="20"/>
  <c r="AD935" i="20"/>
  <c r="AD751" i="20"/>
  <c r="AD1119" i="20"/>
  <c r="AD108" i="20"/>
  <c r="AD1027" i="20"/>
  <c r="AD843" i="20"/>
  <c r="AD1211" i="20"/>
  <c r="AD476" i="20"/>
  <c r="AD1028" i="20"/>
  <c r="AD1396" i="20"/>
  <c r="AD1763" i="20"/>
  <c r="AD384" i="20"/>
  <c r="AD936" i="20"/>
  <c r="AD1304" i="20"/>
  <c r="AD1671" i="20"/>
  <c r="AC453" i="20"/>
  <c r="AC1005" i="20"/>
  <c r="AC1373" i="20"/>
  <c r="AC1740" i="20"/>
  <c r="X384" i="20"/>
  <c r="X936" i="20"/>
  <c r="X1304" i="20"/>
  <c r="X1671" i="20"/>
  <c r="AB614" i="20"/>
  <c r="AB1166" i="20"/>
  <c r="AB1718" i="20"/>
  <c r="AB1534" i="20"/>
  <c r="Z154" i="20"/>
  <c r="Z889" i="20"/>
  <c r="Z1073" i="20"/>
  <c r="Z1257" i="20"/>
  <c r="X177" i="20"/>
  <c r="X912" i="20"/>
  <c r="X1096" i="20"/>
  <c r="X1280" i="20"/>
  <c r="AB154" i="20"/>
  <c r="AB1073" i="20"/>
  <c r="AB889" i="20"/>
  <c r="AB1257" i="20"/>
  <c r="X153" i="20"/>
  <c r="X705" i="20"/>
  <c r="X337" i="20"/>
  <c r="X521" i="20"/>
  <c r="X683" i="20"/>
  <c r="X1235" i="20"/>
  <c r="X1603" i="20"/>
  <c r="X1787" i="20"/>
  <c r="Z476" i="20"/>
  <c r="Z1028" i="20"/>
  <c r="Z1396" i="20"/>
  <c r="Z1763" i="20"/>
  <c r="AA177" i="20"/>
  <c r="AA1096" i="20"/>
  <c r="AA912" i="20"/>
  <c r="AA1280" i="20"/>
  <c r="AA85" i="20"/>
  <c r="AA1004" i="20"/>
  <c r="AA820" i="20"/>
  <c r="AA1188" i="20"/>
  <c r="AA590" i="20"/>
  <c r="AA38" i="20"/>
  <c r="AA222" i="20"/>
  <c r="AA406" i="20"/>
  <c r="Y84" i="20"/>
  <c r="Y268" i="20"/>
  <c r="Y636" i="20"/>
  <c r="Y452" i="20"/>
  <c r="Y107" i="20"/>
  <c r="Y291" i="20"/>
  <c r="Y659" i="20"/>
  <c r="Y475" i="20"/>
  <c r="W85" i="20"/>
  <c r="W820" i="20"/>
  <c r="W1004" i="20"/>
  <c r="W1188" i="20"/>
  <c r="X545" i="20"/>
  <c r="X1097" i="20"/>
  <c r="X1465" i="20"/>
  <c r="X1832" i="20"/>
  <c r="Z499" i="20"/>
  <c r="Z1051" i="20"/>
  <c r="Z1419" i="20"/>
  <c r="Z1786" i="20"/>
  <c r="W177" i="20"/>
  <c r="W912" i="20"/>
  <c r="W1096" i="20"/>
  <c r="W1280" i="20"/>
  <c r="AA154" i="20"/>
  <c r="AA1073" i="20"/>
  <c r="AA889" i="20"/>
  <c r="AA1257" i="20"/>
  <c r="AB15" i="20"/>
  <c r="AB199" i="20"/>
  <c r="AB567" i="20"/>
  <c r="AB383" i="20"/>
  <c r="X453" i="20"/>
  <c r="X1005" i="20"/>
  <c r="X1373" i="20"/>
  <c r="X1740" i="20"/>
  <c r="W39" i="20"/>
  <c r="W958" i="20"/>
  <c r="W774" i="20"/>
  <c r="W1142" i="20"/>
  <c r="AA453" i="20"/>
  <c r="AA1005" i="20"/>
  <c r="AA1373" i="20"/>
  <c r="AA1740" i="20"/>
  <c r="Y154" i="20"/>
  <c r="Y1073" i="20"/>
  <c r="Y889" i="20"/>
  <c r="Y1257" i="20"/>
  <c r="AB384" i="20"/>
  <c r="AB936" i="20"/>
  <c r="AB1304" i="20"/>
  <c r="AB1671" i="20"/>
  <c r="AA637" i="20"/>
  <c r="AA1189" i="20"/>
  <c r="AA1741" i="20"/>
  <c r="AA1557" i="20"/>
  <c r="AB499" i="20"/>
  <c r="AB1051" i="20"/>
  <c r="AB1419" i="20"/>
  <c r="AB1786" i="20"/>
  <c r="AB130" i="20"/>
  <c r="AB314" i="20"/>
  <c r="AB498" i="20"/>
  <c r="AB682" i="20"/>
  <c r="AA430" i="20"/>
  <c r="AA982" i="20"/>
  <c r="AA1350" i="20"/>
  <c r="AA1717" i="20"/>
  <c r="W729" i="20"/>
  <c r="W1281" i="20"/>
  <c r="W1833" i="20"/>
  <c r="W1649" i="20"/>
  <c r="Z729" i="20"/>
  <c r="Z1281" i="20"/>
  <c r="Z1649" i="20"/>
  <c r="Z1833" i="20"/>
  <c r="W637" i="20"/>
  <c r="W1189" i="20"/>
  <c r="W1741" i="20"/>
  <c r="W1557" i="20"/>
  <c r="W545" i="20"/>
  <c r="W1097" i="20"/>
  <c r="W1465" i="20"/>
  <c r="W1832" i="20"/>
  <c r="AA614" i="20"/>
  <c r="AA1166" i="20"/>
  <c r="AA1534" i="20"/>
  <c r="AA1718" i="20"/>
  <c r="AA591" i="20"/>
  <c r="AA1143" i="20"/>
  <c r="AA1695" i="20"/>
  <c r="AA1511" i="20"/>
  <c r="W154" i="20"/>
  <c r="W889" i="20"/>
  <c r="W1073" i="20"/>
  <c r="W1257" i="20"/>
  <c r="W522" i="20"/>
  <c r="W1074" i="20"/>
  <c r="W1442" i="20"/>
  <c r="W1809" i="20"/>
  <c r="Z407" i="20"/>
  <c r="Z959" i="20"/>
  <c r="Z1327" i="20"/>
  <c r="Z1694" i="20"/>
  <c r="AA84" i="20"/>
  <c r="AA268" i="20"/>
  <c r="AA452" i="20"/>
  <c r="AA636" i="20"/>
  <c r="Y176" i="20"/>
  <c r="Y360" i="20"/>
  <c r="Y544" i="20"/>
  <c r="Y728" i="20"/>
  <c r="X591" i="20"/>
  <c r="X1143" i="20"/>
  <c r="X1695" i="20"/>
  <c r="X1511" i="20"/>
  <c r="X154" i="20"/>
  <c r="X889" i="20"/>
  <c r="X1073" i="20"/>
  <c r="X1257" i="20"/>
  <c r="Z38" i="20"/>
  <c r="Z222" i="20"/>
  <c r="Z406" i="20"/>
  <c r="Z590" i="20"/>
  <c r="T292" i="20"/>
  <c r="T1395" i="20"/>
  <c r="T844" i="20"/>
  <c r="T1579" i="20"/>
  <c r="V246" i="20"/>
  <c r="V798" i="20"/>
  <c r="V1349" i="20"/>
  <c r="V1533" i="20"/>
  <c r="V361" i="20"/>
  <c r="V913" i="20"/>
  <c r="V1464" i="20"/>
  <c r="V1648" i="20"/>
  <c r="S361" i="20"/>
  <c r="S913" i="20"/>
  <c r="S1464" i="20"/>
  <c r="S1648" i="20"/>
  <c r="T361" i="20"/>
  <c r="T913" i="20"/>
  <c r="T1464" i="20"/>
  <c r="T1648" i="20"/>
  <c r="V200" i="20"/>
  <c r="V752" i="20"/>
  <c r="V1303" i="20"/>
  <c r="V1487" i="20"/>
  <c r="R361" i="20"/>
  <c r="R913" i="20"/>
  <c r="R1464" i="20"/>
  <c r="R1648" i="20"/>
  <c r="K15" i="20"/>
  <c r="K199" i="20"/>
  <c r="K567" i="20"/>
  <c r="K383" i="20"/>
  <c r="K246" i="20"/>
  <c r="K798" i="20"/>
  <c r="K1349" i="20"/>
  <c r="K1533" i="20"/>
  <c r="K315" i="20"/>
  <c r="K867" i="20"/>
  <c r="K1418" i="20"/>
  <c r="K1602" i="20"/>
  <c r="AD292" i="20"/>
  <c r="AD844" i="20"/>
  <c r="AD1395" i="20"/>
  <c r="AD1579" i="20"/>
  <c r="AD200" i="20"/>
  <c r="AD752" i="20"/>
  <c r="AD1303" i="20"/>
  <c r="AD1487" i="20"/>
  <c r="AC315" i="20"/>
  <c r="AC867" i="20"/>
  <c r="AC1418" i="20"/>
  <c r="AC1602" i="20"/>
  <c r="AC361" i="20"/>
  <c r="AC1464" i="20"/>
  <c r="AC913" i="20"/>
  <c r="AC1648" i="20"/>
  <c r="AC591" i="20"/>
  <c r="AC1143" i="20"/>
  <c r="AC1695" i="20"/>
  <c r="AC1511" i="20"/>
  <c r="AC38" i="20"/>
  <c r="AC222" i="20"/>
  <c r="AC590" i="20"/>
  <c r="AC406" i="20"/>
  <c r="AC39" i="20"/>
  <c r="AC774" i="20"/>
  <c r="AC958" i="20"/>
  <c r="AC1142" i="20"/>
  <c r="AD522" i="20"/>
  <c r="AD1074" i="20"/>
  <c r="AD1442" i="20"/>
  <c r="AD1809" i="20"/>
  <c r="AD430" i="20"/>
  <c r="AD982" i="20"/>
  <c r="AD1350" i="20"/>
  <c r="AD1717" i="20"/>
  <c r="Y521" i="20"/>
  <c r="Y153" i="20"/>
  <c r="Y337" i="20"/>
  <c r="Y705" i="20"/>
  <c r="AD499" i="20"/>
  <c r="AD1051" i="20"/>
  <c r="AD1419" i="20"/>
  <c r="AD1786" i="20"/>
  <c r="K729" i="20"/>
  <c r="K1281" i="20"/>
  <c r="K1649" i="20"/>
  <c r="K1833" i="20"/>
  <c r="K476" i="20"/>
  <c r="K1028" i="20"/>
  <c r="K1396" i="20"/>
  <c r="K1763" i="20"/>
  <c r="K936" i="20"/>
  <c r="K384" i="20"/>
  <c r="K1304" i="20"/>
  <c r="K1671" i="20"/>
  <c r="AD637" i="20"/>
  <c r="AD1189" i="20"/>
  <c r="AD1741" i="20"/>
  <c r="AD1557" i="20"/>
  <c r="AD614" i="20"/>
  <c r="AD1166" i="20"/>
  <c r="AD1718" i="20"/>
  <c r="AD1534" i="20"/>
  <c r="AD706" i="20"/>
  <c r="AD1258" i="20"/>
  <c r="AD1810" i="20"/>
  <c r="AD1626" i="20"/>
  <c r="AD636" i="20"/>
  <c r="AD84" i="20"/>
  <c r="AD268" i="20"/>
  <c r="AD452" i="20"/>
  <c r="AD245" i="20"/>
  <c r="AD61" i="20"/>
  <c r="AD613" i="20"/>
  <c r="AD429" i="20"/>
  <c r="AD337" i="20"/>
  <c r="AD153" i="20"/>
  <c r="AD705" i="20"/>
  <c r="AD521" i="20"/>
  <c r="AD85" i="20"/>
  <c r="AD1004" i="20"/>
  <c r="AD820" i="20"/>
  <c r="AD1188" i="20"/>
  <c r="AD62" i="20"/>
  <c r="AD797" i="20"/>
  <c r="AD981" i="20"/>
  <c r="AD1165" i="20"/>
  <c r="AD154" i="20"/>
  <c r="AD1073" i="20"/>
  <c r="AD889" i="20"/>
  <c r="AD1257" i="20"/>
  <c r="AC407" i="20"/>
  <c r="AC959" i="20"/>
  <c r="AC1327" i="20"/>
  <c r="AC1694" i="20"/>
  <c r="AC499" i="20"/>
  <c r="AC1051" i="20"/>
  <c r="AC1419" i="20"/>
  <c r="AC1786" i="20"/>
  <c r="X499" i="20"/>
  <c r="X1051" i="20"/>
  <c r="X1419" i="20"/>
  <c r="X1786" i="20"/>
  <c r="Y545" i="20"/>
  <c r="Y1097" i="20"/>
  <c r="Y1465" i="20"/>
  <c r="Y1832" i="20"/>
  <c r="AB591" i="20"/>
  <c r="AB1143" i="20"/>
  <c r="AB1695" i="20"/>
  <c r="AB1511" i="20"/>
  <c r="AA61" i="20"/>
  <c r="AA245" i="20"/>
  <c r="AA429" i="20"/>
  <c r="AA613" i="20"/>
  <c r="Z1097" i="20"/>
  <c r="Z545" i="20"/>
  <c r="Z1465" i="20"/>
  <c r="Z1832" i="20"/>
  <c r="AB268" i="20"/>
  <c r="AB84" i="20"/>
  <c r="AB452" i="20"/>
  <c r="AB636" i="20"/>
  <c r="AB131" i="20"/>
  <c r="AB1050" i="20"/>
  <c r="AB866" i="20"/>
  <c r="AB1234" i="20"/>
  <c r="Y131" i="20"/>
  <c r="Y866" i="20"/>
  <c r="Y1050" i="20"/>
  <c r="Y1234" i="20"/>
  <c r="W176" i="20"/>
  <c r="W360" i="20"/>
  <c r="W544" i="20"/>
  <c r="W728" i="20"/>
  <c r="Z61" i="20"/>
  <c r="Z613" i="20"/>
  <c r="Z245" i="20"/>
  <c r="Z429" i="20"/>
  <c r="Z660" i="20"/>
  <c r="Z1212" i="20"/>
  <c r="Z1764" i="20"/>
  <c r="Z1580" i="20"/>
  <c r="Z384" i="20"/>
  <c r="Z936" i="20"/>
  <c r="Z1304" i="20"/>
  <c r="Z1671" i="20"/>
  <c r="Y522" i="20"/>
  <c r="Y1074" i="20"/>
  <c r="Y1442" i="20"/>
  <c r="Y1809" i="20"/>
  <c r="Y637" i="20"/>
  <c r="Y1189" i="20"/>
  <c r="Y1557" i="20"/>
  <c r="Y1741" i="20"/>
  <c r="Z683" i="20"/>
  <c r="Z1235" i="20"/>
  <c r="Z1603" i="20"/>
  <c r="Z1787" i="20"/>
  <c r="W476" i="20"/>
  <c r="W1028" i="20"/>
  <c r="W1396" i="20"/>
  <c r="W1763" i="20"/>
  <c r="AA407" i="20"/>
  <c r="AA959" i="20"/>
  <c r="AA1327" i="20"/>
  <c r="AA1694" i="20"/>
  <c r="AA522" i="20"/>
  <c r="AA1074" i="20"/>
  <c r="AA1442" i="20"/>
  <c r="AA1809" i="20"/>
  <c r="Y683" i="20"/>
  <c r="Y1235" i="20"/>
  <c r="Y1603" i="20"/>
  <c r="Y1787" i="20"/>
  <c r="X84" i="20"/>
  <c r="X268" i="20"/>
  <c r="X452" i="20"/>
  <c r="X636" i="20"/>
  <c r="AB407" i="20"/>
  <c r="AB959" i="20"/>
  <c r="AB1327" i="20"/>
  <c r="AB1694" i="20"/>
  <c r="Z176" i="20"/>
  <c r="Z360" i="20"/>
  <c r="Z544" i="20"/>
  <c r="Z728" i="20"/>
  <c r="AB245" i="20"/>
  <c r="AB61" i="20"/>
  <c r="AB613" i="20"/>
  <c r="AB429" i="20"/>
  <c r="AB38" i="20"/>
  <c r="AB222" i="20"/>
  <c r="AB406" i="20"/>
  <c r="AB590" i="20"/>
  <c r="AB568" i="20"/>
  <c r="AB1120" i="20"/>
  <c r="AB1672" i="20"/>
  <c r="AB1488" i="20"/>
  <c r="Z522" i="20"/>
  <c r="Z1074" i="20"/>
  <c r="Z1442" i="20"/>
  <c r="Z1809" i="20"/>
  <c r="X62" i="20"/>
  <c r="X981" i="20"/>
  <c r="X797" i="20"/>
  <c r="X1165" i="20"/>
  <c r="W591" i="20"/>
  <c r="W1143" i="20"/>
  <c r="W1695" i="20"/>
  <c r="W1511" i="20"/>
  <c r="Y177" i="20"/>
  <c r="Y1096" i="20"/>
  <c r="Y912" i="20"/>
  <c r="Y1280" i="20"/>
  <c r="AB153" i="20"/>
  <c r="AB337" i="20"/>
  <c r="AB705" i="20"/>
  <c r="AB521" i="20"/>
  <c r="Y407" i="20"/>
  <c r="Y959" i="20"/>
  <c r="Y1327" i="20"/>
  <c r="Y1694" i="20"/>
  <c r="AB107" i="20"/>
  <c r="AB291" i="20"/>
  <c r="AB659" i="20"/>
  <c r="AB475" i="20"/>
  <c r="X130" i="20"/>
  <c r="X314" i="20"/>
  <c r="X682" i="20"/>
  <c r="X498" i="20"/>
  <c r="Y429" i="20"/>
  <c r="Y61" i="20"/>
  <c r="Y245" i="20"/>
  <c r="Y613" i="20"/>
  <c r="W38" i="20"/>
  <c r="W222" i="20"/>
  <c r="W590" i="20"/>
  <c r="W406" i="20"/>
  <c r="Z108" i="20"/>
  <c r="Z1027" i="20"/>
  <c r="Z843" i="20"/>
  <c r="Z1211" i="20"/>
  <c r="W568" i="20"/>
  <c r="W1120" i="20"/>
  <c r="W1488" i="20"/>
  <c r="W1672" i="20"/>
  <c r="X131" i="20"/>
  <c r="X1050" i="20"/>
  <c r="X866" i="20"/>
  <c r="X1234" i="20"/>
  <c r="X660" i="20"/>
  <c r="X1212" i="20"/>
  <c r="X1764" i="20"/>
  <c r="X1580" i="20"/>
  <c r="W430" i="20"/>
  <c r="W982" i="20"/>
  <c r="W1350" i="20"/>
  <c r="W1717" i="20"/>
  <c r="X407" i="20"/>
  <c r="X959" i="20"/>
  <c r="X1327" i="20"/>
  <c r="X1694" i="20"/>
  <c r="X568" i="20"/>
  <c r="X1120" i="20"/>
  <c r="X1672" i="20"/>
  <c r="X1488" i="20"/>
  <c r="Z131" i="20"/>
  <c r="Z866" i="20"/>
  <c r="Z1050" i="20"/>
  <c r="Z1234" i="20"/>
  <c r="Z15" i="20"/>
  <c r="Z199" i="20"/>
  <c r="Z567" i="20"/>
  <c r="Z383" i="20"/>
  <c r="Y614" i="20"/>
  <c r="Y1166" i="20"/>
  <c r="Y1718" i="20"/>
  <c r="Y1534" i="20"/>
  <c r="Y591" i="20"/>
  <c r="Y1143" i="20"/>
  <c r="Y1695" i="20"/>
  <c r="Y1511" i="20"/>
  <c r="Z291" i="20"/>
  <c r="Z107" i="20"/>
  <c r="Z659" i="20"/>
  <c r="Z475" i="20"/>
  <c r="X729" i="20"/>
  <c r="X1281" i="20"/>
  <c r="X1649" i="20"/>
  <c r="X1833" i="20"/>
  <c r="Y62" i="20"/>
  <c r="Y981" i="20"/>
  <c r="Y797" i="20"/>
  <c r="Y1165" i="20"/>
  <c r="Z568" i="20"/>
  <c r="Z1120" i="20"/>
  <c r="Z1488" i="20"/>
  <c r="Z1672" i="20"/>
  <c r="X706" i="20"/>
  <c r="X1258" i="20"/>
  <c r="X1810" i="20"/>
  <c r="X1626" i="20"/>
  <c r="X108" i="20"/>
  <c r="X843" i="20"/>
  <c r="X1027" i="20"/>
  <c r="X1211" i="20"/>
  <c r="W660" i="20"/>
  <c r="W1212" i="20"/>
  <c r="W1764" i="20"/>
  <c r="W1580" i="20"/>
  <c r="W384" i="20"/>
  <c r="W936" i="20"/>
  <c r="W1304" i="20"/>
  <c r="W1671" i="20"/>
  <c r="V292" i="20"/>
  <c r="V844" i="20"/>
  <c r="V1395" i="20"/>
  <c r="V1579" i="20"/>
  <c r="R315" i="20"/>
  <c r="R867" i="20"/>
  <c r="R1418" i="20"/>
  <c r="R1602" i="20"/>
  <c r="S315" i="20"/>
  <c r="S867" i="20"/>
  <c r="S1418" i="20"/>
  <c r="S1602" i="20"/>
  <c r="R292" i="20"/>
  <c r="R844" i="20"/>
  <c r="R1395" i="20"/>
  <c r="R1579" i="20"/>
  <c r="T246" i="20"/>
  <c r="T798" i="20"/>
  <c r="T1349" i="20"/>
  <c r="T1533" i="20"/>
  <c r="U315" i="20"/>
  <c r="U867" i="20"/>
  <c r="U1418" i="20"/>
  <c r="U1602" i="20"/>
  <c r="K130" i="20"/>
  <c r="K682" i="20"/>
  <c r="K314" i="20"/>
  <c r="K498" i="20"/>
  <c r="AA384" i="20"/>
  <c r="AA936" i="20"/>
  <c r="AA1304" i="20"/>
  <c r="AA1671" i="20"/>
  <c r="K223" i="20"/>
  <c r="K775" i="20"/>
  <c r="K1326" i="20"/>
  <c r="K1510" i="20"/>
  <c r="AD223" i="20"/>
  <c r="AD775" i="20"/>
  <c r="AD1326" i="20"/>
  <c r="AD1510" i="20"/>
  <c r="AC338" i="20"/>
  <c r="AC890" i="20"/>
  <c r="AC1441" i="20"/>
  <c r="AC1625" i="20"/>
  <c r="AC246" i="20"/>
  <c r="AC798" i="20"/>
  <c r="AC1349" i="20"/>
  <c r="AC1533" i="20"/>
  <c r="AC269" i="20"/>
  <c r="AC821" i="20"/>
  <c r="AC1372" i="20"/>
  <c r="AC1556" i="20"/>
  <c r="AC568" i="20"/>
  <c r="AC1120" i="20"/>
  <c r="AC1488" i="20"/>
  <c r="AC1672" i="20"/>
  <c r="AC660" i="20"/>
  <c r="AC1212" i="20"/>
  <c r="AC1764" i="20"/>
  <c r="AC1580" i="20"/>
  <c r="AC15" i="20"/>
  <c r="AC199" i="20"/>
  <c r="AC567" i="20"/>
  <c r="AC383" i="20"/>
  <c r="AC107" i="20"/>
  <c r="AC291" i="20"/>
  <c r="AC475" i="20"/>
  <c r="AC659" i="20"/>
  <c r="AC16" i="20"/>
  <c r="AC751" i="20"/>
  <c r="AC935" i="20"/>
  <c r="AC1119" i="20"/>
  <c r="AC108" i="20"/>
  <c r="AC843" i="20"/>
  <c r="AC1027" i="20"/>
  <c r="AC1211" i="20"/>
  <c r="AC476" i="20"/>
  <c r="AC1028" i="20"/>
  <c r="AC1396" i="20"/>
  <c r="AC1763" i="20"/>
  <c r="AC384" i="20"/>
  <c r="AC936" i="20"/>
  <c r="AC1304" i="20"/>
  <c r="AC1671" i="20"/>
  <c r="AB85" i="20"/>
  <c r="AB1004" i="20"/>
  <c r="AB820" i="20"/>
  <c r="AB1188" i="20"/>
  <c r="W16" i="20"/>
  <c r="W935" i="20"/>
  <c r="W751" i="20"/>
  <c r="W1119" i="20"/>
  <c r="K16" i="20"/>
  <c r="K751" i="20"/>
  <c r="K935" i="20"/>
  <c r="K1119" i="20"/>
  <c r="K522" i="20"/>
  <c r="K1074" i="20"/>
  <c r="K1442" i="20"/>
  <c r="K1809" i="20"/>
  <c r="K38" i="20"/>
  <c r="K590" i="20"/>
  <c r="K222" i="20"/>
  <c r="K406" i="20"/>
  <c r="K131" i="20"/>
  <c r="K1050" i="20"/>
  <c r="K866" i="20"/>
  <c r="K1234" i="20"/>
  <c r="AD729" i="20"/>
  <c r="AD1281" i="20"/>
  <c r="AD1649" i="20"/>
  <c r="AD1833" i="20"/>
  <c r="AD683" i="20"/>
  <c r="AD1235" i="20"/>
  <c r="AD1787" i="20"/>
  <c r="AD1603" i="20"/>
  <c r="AD176" i="20"/>
  <c r="AD360" i="20"/>
  <c r="AD728" i="20"/>
  <c r="AD544" i="20"/>
  <c r="AD314" i="20"/>
  <c r="AD498" i="20"/>
  <c r="AD130" i="20"/>
  <c r="AD682" i="20"/>
  <c r="AD177" i="20"/>
  <c r="AD1096" i="20"/>
  <c r="AD912" i="20"/>
  <c r="AD1280" i="20"/>
  <c r="AD131" i="20"/>
  <c r="AD866" i="20"/>
  <c r="AD1050" i="20"/>
  <c r="AD1234" i="20"/>
  <c r="AD453" i="20"/>
  <c r="AD1005" i="20"/>
  <c r="AD1373" i="20"/>
  <c r="AD1740" i="20"/>
  <c r="X614" i="20"/>
  <c r="X1166" i="20"/>
  <c r="X1534" i="20"/>
  <c r="X1718" i="20"/>
  <c r="AB177" i="20"/>
  <c r="AB912" i="20"/>
  <c r="AB1096" i="20"/>
  <c r="AB1280" i="20"/>
  <c r="Z614" i="20"/>
  <c r="Z1166" i="20"/>
  <c r="Z1718" i="20"/>
  <c r="Z1534" i="20"/>
  <c r="Z39" i="20"/>
  <c r="Z774" i="20"/>
  <c r="Z958" i="20"/>
  <c r="Z1142" i="20"/>
  <c r="Y38" i="20"/>
  <c r="Y590" i="20"/>
  <c r="Y222" i="20"/>
  <c r="Y406" i="20"/>
  <c r="AB729" i="20"/>
  <c r="AB1281" i="20"/>
  <c r="AB1833" i="20"/>
  <c r="AB1649" i="20"/>
  <c r="Y453" i="20"/>
  <c r="Y1005" i="20"/>
  <c r="Y1373" i="20"/>
  <c r="Y1740" i="20"/>
  <c r="AA568" i="20"/>
  <c r="AA1120" i="20"/>
  <c r="AA1672" i="20"/>
  <c r="AA1488" i="20"/>
  <c r="Y476" i="20"/>
  <c r="Y1028" i="20"/>
  <c r="Y1396" i="20"/>
  <c r="Y1763" i="20"/>
  <c r="AA131" i="20"/>
  <c r="AA866" i="20"/>
  <c r="AA1050" i="20"/>
  <c r="AA1234" i="20"/>
  <c r="AA683" i="20"/>
  <c r="AA1235" i="20"/>
  <c r="AA1787" i="20"/>
  <c r="AA1603" i="20"/>
  <c r="W107" i="20"/>
  <c r="W291" i="20"/>
  <c r="W659" i="20"/>
  <c r="W475" i="20"/>
  <c r="W153" i="20"/>
  <c r="W705" i="20"/>
  <c r="W337" i="20"/>
  <c r="W521" i="20"/>
  <c r="W130" i="20"/>
  <c r="W314" i="20"/>
  <c r="W498" i="20"/>
  <c r="W682" i="20"/>
  <c r="AB39" i="20"/>
  <c r="AB774" i="20"/>
  <c r="AB958" i="20"/>
  <c r="AB1142" i="20"/>
  <c r="Z130" i="20"/>
  <c r="Z314" i="20"/>
  <c r="Z682" i="20"/>
  <c r="Z498" i="20"/>
  <c r="AB706" i="20"/>
  <c r="AB1258" i="20"/>
  <c r="AB1810" i="20"/>
  <c r="AB1626" i="20"/>
  <c r="Y384" i="20"/>
  <c r="Y936" i="20"/>
  <c r="Y1304" i="20"/>
  <c r="Y1671" i="20"/>
  <c r="X522" i="20"/>
  <c r="X1074" i="20"/>
  <c r="X1442" i="20"/>
  <c r="X1809" i="20"/>
  <c r="AB683" i="20"/>
  <c r="AB1235" i="20"/>
  <c r="AB1787" i="20"/>
  <c r="AB1603" i="20"/>
  <c r="Y430" i="20"/>
  <c r="Y982" i="20"/>
  <c r="Y1350" i="20"/>
  <c r="Y1717" i="20"/>
  <c r="Y729" i="20"/>
  <c r="Y1281" i="20"/>
  <c r="Y1833" i="20"/>
  <c r="Y1649" i="20"/>
  <c r="Y706" i="20"/>
  <c r="Y1258" i="20"/>
  <c r="Y1810" i="20"/>
  <c r="Y1626" i="20"/>
  <c r="W108" i="20"/>
  <c r="W1027" i="20"/>
  <c r="W843" i="20"/>
  <c r="W1211" i="20"/>
  <c r="Z453" i="20"/>
  <c r="Z1005" i="20"/>
  <c r="Z1373" i="20"/>
  <c r="Z1740" i="20"/>
  <c r="Z153" i="20"/>
  <c r="Z337" i="20"/>
  <c r="Z521" i="20"/>
  <c r="Z705" i="20"/>
  <c r="W131" i="20"/>
  <c r="W866" i="20"/>
  <c r="W1050" i="20"/>
  <c r="W1234" i="20"/>
  <c r="Z84" i="20"/>
  <c r="Z268" i="20"/>
  <c r="Z636" i="20"/>
  <c r="Z452" i="20"/>
  <c r="AB544" i="20"/>
  <c r="AB176" i="20"/>
  <c r="AB360" i="20"/>
  <c r="AB728" i="20"/>
  <c r="AA706" i="20"/>
  <c r="AA1258" i="20"/>
  <c r="AA1810" i="20"/>
  <c r="AA1626" i="20"/>
  <c r="Y15" i="20"/>
  <c r="Y199" i="20"/>
  <c r="Y567" i="20"/>
  <c r="Y383" i="20"/>
  <c r="AB637" i="20"/>
  <c r="AB1189" i="20"/>
  <c r="AB1741" i="20"/>
  <c r="AB1557" i="20"/>
  <c r="AB453" i="20"/>
  <c r="AB1005" i="20"/>
  <c r="AB1373" i="20"/>
  <c r="AB1740" i="20"/>
  <c r="X360" i="20"/>
  <c r="X176" i="20"/>
  <c r="X728" i="20"/>
  <c r="X544" i="20"/>
  <c r="AA62" i="20"/>
  <c r="AA981" i="20"/>
  <c r="AA797" i="20"/>
  <c r="AA1165" i="20"/>
  <c r="X15" i="20"/>
  <c r="X199" i="20"/>
  <c r="X567" i="20"/>
  <c r="X383" i="20"/>
  <c r="X61" i="20"/>
  <c r="X245" i="20"/>
  <c r="X613" i="20"/>
  <c r="X429" i="20"/>
  <c r="Y39" i="20"/>
  <c r="Y774" i="20"/>
  <c r="Y958" i="20"/>
  <c r="Y1142" i="20"/>
  <c r="X16" i="20"/>
  <c r="X751" i="20"/>
  <c r="X935" i="20"/>
  <c r="X1119" i="20"/>
  <c r="W614" i="20"/>
  <c r="W1166" i="20"/>
  <c r="W1718" i="20"/>
  <c r="W1534" i="20"/>
  <c r="X85" i="20"/>
  <c r="X1004" i="20"/>
  <c r="X820" i="20"/>
  <c r="X1188" i="20"/>
  <c r="W706" i="20"/>
  <c r="W1810" i="20"/>
  <c r="W1258" i="20"/>
  <c r="W1626" i="20"/>
  <c r="W407" i="20"/>
  <c r="W959" i="20"/>
  <c r="W1327" i="20"/>
  <c r="W1694" i="20"/>
  <c r="AA108" i="20"/>
  <c r="AA1027" i="20"/>
  <c r="AA843" i="20"/>
  <c r="AA1211" i="20"/>
  <c r="AA15" i="20"/>
  <c r="AA567" i="20"/>
  <c r="AA199" i="20"/>
  <c r="AA383" i="20"/>
  <c r="AA153" i="20"/>
  <c r="AA337" i="20"/>
  <c r="AA521" i="20"/>
  <c r="AA705" i="20"/>
  <c r="Z637" i="20"/>
  <c r="Z1189" i="20"/>
  <c r="Z1741" i="20"/>
  <c r="Z1557" i="20"/>
  <c r="Y16" i="20"/>
  <c r="Y751" i="20"/>
  <c r="Y935" i="20"/>
  <c r="Y1119" i="20"/>
  <c r="F8" i="21"/>
  <c r="F2" i="21"/>
  <c r="F50" i="21"/>
  <c r="F56" i="21"/>
  <c r="E86" i="21" l="1"/>
  <c r="E38" i="21"/>
  <c r="E176" i="21"/>
  <c r="E98" i="21"/>
  <c r="E188" i="21"/>
  <c r="E236" i="21"/>
  <c r="E26" i="21"/>
  <c r="E74" i="21"/>
  <c r="E140" i="21"/>
  <c r="E44" i="21"/>
  <c r="E206" i="21"/>
  <c r="E20" i="21"/>
  <c r="E68" i="21"/>
  <c r="E182" i="21"/>
  <c r="E92" i="21"/>
  <c r="E146" i="21"/>
  <c r="E170" i="21"/>
  <c r="E212" i="21"/>
  <c r="E158" i="21"/>
  <c r="E224" i="21"/>
  <c r="E194" i="21"/>
  <c r="E128" i="21"/>
  <c r="E32" i="21"/>
  <c r="E134" i="21"/>
  <c r="E80" i="21"/>
  <c r="E200" i="21"/>
  <c r="E230" i="21"/>
  <c r="E152" i="21"/>
  <c r="E122" i="21"/>
  <c r="E110" i="21"/>
  <c r="E56" i="21"/>
  <c r="E50" i="21"/>
  <c r="E8" i="21"/>
  <c r="E4" i="21"/>
  <c r="E2" i="21"/>
  <c r="S16" i="20"/>
  <c r="S935" i="20"/>
  <c r="S751" i="20"/>
  <c r="S1119" i="20"/>
  <c r="T637" i="20"/>
  <c r="T1189" i="20"/>
  <c r="T1741" i="20"/>
  <c r="T1557" i="20"/>
  <c r="Q407" i="20"/>
  <c r="Q959" i="20"/>
  <c r="Q1327" i="20"/>
  <c r="Q1694" i="20"/>
  <c r="R16" i="20"/>
  <c r="R751" i="20"/>
  <c r="R935" i="20"/>
  <c r="R1119" i="20"/>
  <c r="U62" i="20"/>
  <c r="U797" i="20"/>
  <c r="U981" i="20"/>
  <c r="U1165" i="20"/>
  <c r="S15" i="20"/>
  <c r="S199" i="20"/>
  <c r="S383" i="20"/>
  <c r="S567" i="20"/>
  <c r="Q131" i="20"/>
  <c r="Q1050" i="20"/>
  <c r="Q866" i="20"/>
  <c r="Q1234" i="20"/>
  <c r="S706" i="20"/>
  <c r="S1258" i="20"/>
  <c r="S1810" i="20"/>
  <c r="S1626" i="20"/>
  <c r="R522" i="20"/>
  <c r="R1074" i="20"/>
  <c r="R1442" i="20"/>
  <c r="R1809" i="20"/>
  <c r="V39" i="20"/>
  <c r="V774" i="20"/>
  <c r="V958" i="20"/>
  <c r="V1142" i="20"/>
  <c r="U683" i="20"/>
  <c r="U1235" i="20"/>
  <c r="U1787" i="20"/>
  <c r="U1603" i="20"/>
  <c r="S453" i="20"/>
  <c r="S1005" i="20"/>
  <c r="S1373" i="20"/>
  <c r="S1740" i="20"/>
  <c r="T614" i="20"/>
  <c r="T1166" i="20"/>
  <c r="T1718" i="20"/>
  <c r="T1534" i="20"/>
  <c r="V85" i="20"/>
  <c r="V820" i="20"/>
  <c r="V1004" i="20"/>
  <c r="V1188" i="20"/>
  <c r="R108" i="20"/>
  <c r="R843" i="20"/>
  <c r="R1027" i="20"/>
  <c r="R1211" i="20"/>
  <c r="R729" i="20"/>
  <c r="R1281" i="20"/>
  <c r="R1833" i="20"/>
  <c r="R1649" i="20"/>
  <c r="T15" i="20"/>
  <c r="T199" i="20"/>
  <c r="T567" i="20"/>
  <c r="T383" i="20"/>
  <c r="Q430" i="20"/>
  <c r="Q982" i="20"/>
  <c r="Q1350" i="20"/>
  <c r="Q1717" i="20"/>
  <c r="T108" i="20"/>
  <c r="T843" i="20"/>
  <c r="T1027" i="20"/>
  <c r="T1211" i="20"/>
  <c r="V107" i="20"/>
  <c r="V291" i="20"/>
  <c r="V659" i="20"/>
  <c r="V475" i="20"/>
  <c r="Q591" i="20"/>
  <c r="Q1143" i="20"/>
  <c r="Q1695" i="20"/>
  <c r="Q1511" i="20"/>
  <c r="V38" i="20"/>
  <c r="V222" i="20"/>
  <c r="V406" i="20"/>
  <c r="V590" i="20"/>
  <c r="R84" i="20"/>
  <c r="R268" i="20"/>
  <c r="R452" i="20"/>
  <c r="R636" i="20"/>
  <c r="Q476" i="20"/>
  <c r="Q1028" i="20"/>
  <c r="Q1396" i="20"/>
  <c r="Q1763" i="20"/>
  <c r="T384" i="20"/>
  <c r="T936" i="20"/>
  <c r="T1304" i="20"/>
  <c r="T1671" i="20"/>
  <c r="S131" i="20"/>
  <c r="S1050" i="20"/>
  <c r="S866" i="20"/>
  <c r="S1234" i="20"/>
  <c r="U61" i="20"/>
  <c r="U245" i="20"/>
  <c r="U429" i="20"/>
  <c r="U613" i="20"/>
  <c r="S153" i="20"/>
  <c r="S337" i="20"/>
  <c r="S521" i="20"/>
  <c r="S705" i="20"/>
  <c r="S360" i="20"/>
  <c r="S728" i="20"/>
  <c r="S176" i="20"/>
  <c r="S544" i="20"/>
  <c r="Q154" i="20"/>
  <c r="Q1073" i="20"/>
  <c r="Q889" i="20"/>
  <c r="Q1257" i="20"/>
  <c r="Q637" i="20"/>
  <c r="Q1189" i="20"/>
  <c r="Q1741" i="20"/>
  <c r="Q1557" i="20"/>
  <c r="V130" i="20"/>
  <c r="V314" i="20"/>
  <c r="V682" i="20"/>
  <c r="V498" i="20"/>
  <c r="S154" i="20"/>
  <c r="S1073" i="20"/>
  <c r="S889" i="20"/>
  <c r="S1257" i="20"/>
  <c r="V15" i="20"/>
  <c r="V567" i="20"/>
  <c r="V199" i="20"/>
  <c r="V383" i="20"/>
  <c r="R545" i="20"/>
  <c r="R1097" i="20"/>
  <c r="R1465" i="20"/>
  <c r="R1832" i="20"/>
  <c r="U38" i="20"/>
  <c r="U222" i="20"/>
  <c r="U406" i="20"/>
  <c r="U590" i="20"/>
  <c r="R683" i="20"/>
  <c r="R1235" i="20"/>
  <c r="R1603" i="20"/>
  <c r="R1787" i="20"/>
  <c r="T154" i="20"/>
  <c r="T1073" i="20"/>
  <c r="T889" i="20"/>
  <c r="T1257" i="20"/>
  <c r="S130" i="20"/>
  <c r="S314" i="20"/>
  <c r="S682" i="20"/>
  <c r="S498" i="20"/>
  <c r="U360" i="20"/>
  <c r="U176" i="20"/>
  <c r="U544" i="20"/>
  <c r="U728" i="20"/>
  <c r="U660" i="20"/>
  <c r="U1212" i="20"/>
  <c r="U1764" i="20"/>
  <c r="U1580" i="20"/>
  <c r="S568" i="20"/>
  <c r="S1120" i="20"/>
  <c r="S1488" i="20"/>
  <c r="S1672" i="20"/>
  <c r="Q15" i="20"/>
  <c r="Q199" i="20"/>
  <c r="Q383" i="20"/>
  <c r="Q567" i="20"/>
  <c r="Q453" i="20"/>
  <c r="Q1005" i="20"/>
  <c r="Q1373" i="20"/>
  <c r="Q1740" i="20"/>
  <c r="V545" i="20"/>
  <c r="V1097" i="20"/>
  <c r="V1465" i="20"/>
  <c r="V1832" i="20"/>
  <c r="U476" i="20"/>
  <c r="U1028" i="20"/>
  <c r="U1396" i="20"/>
  <c r="U1763" i="20"/>
  <c r="T62" i="20"/>
  <c r="T797" i="20"/>
  <c r="T981" i="20"/>
  <c r="T1165" i="20"/>
  <c r="S85" i="20"/>
  <c r="S820" i="20"/>
  <c r="S1004" i="20"/>
  <c r="S1188" i="20"/>
  <c r="S499" i="20"/>
  <c r="S1051" i="20"/>
  <c r="S1419" i="20"/>
  <c r="S1786" i="20"/>
  <c r="Q522" i="20"/>
  <c r="Q1074" i="20"/>
  <c r="Q1442" i="20"/>
  <c r="Q1809" i="20"/>
  <c r="U153" i="20"/>
  <c r="U337" i="20"/>
  <c r="U705" i="20"/>
  <c r="U521" i="20"/>
  <c r="Q706" i="20"/>
  <c r="Q1258" i="20"/>
  <c r="Q1810" i="20"/>
  <c r="Q1626" i="20"/>
  <c r="S39" i="20"/>
  <c r="S958" i="20"/>
  <c r="S774" i="20"/>
  <c r="S1142" i="20"/>
  <c r="R360" i="20"/>
  <c r="R728" i="20"/>
  <c r="R176" i="20"/>
  <c r="R544" i="20"/>
  <c r="U706" i="20"/>
  <c r="U1258" i="20"/>
  <c r="U1810" i="20"/>
  <c r="U1626" i="20"/>
  <c r="T153" i="20"/>
  <c r="T337" i="20"/>
  <c r="T521" i="20"/>
  <c r="T705" i="20"/>
  <c r="S729" i="20"/>
  <c r="S1281" i="20"/>
  <c r="S1833" i="20"/>
  <c r="S1649" i="20"/>
  <c r="S384" i="20"/>
  <c r="S936" i="20"/>
  <c r="S1304" i="20"/>
  <c r="S1671" i="20"/>
  <c r="Q130" i="20"/>
  <c r="Q682" i="20"/>
  <c r="Q314" i="20"/>
  <c r="Q498" i="20"/>
  <c r="U131" i="20"/>
  <c r="U1050" i="20"/>
  <c r="U866" i="20"/>
  <c r="U1234" i="20"/>
  <c r="V729" i="20"/>
  <c r="V1281" i="20"/>
  <c r="V1833" i="20"/>
  <c r="V1649" i="20"/>
  <c r="V177" i="20"/>
  <c r="V1096" i="20"/>
  <c r="V912" i="20"/>
  <c r="V1280" i="20"/>
  <c r="U384" i="20"/>
  <c r="U936" i="20"/>
  <c r="U1304" i="20"/>
  <c r="U1671" i="20"/>
  <c r="R706" i="20"/>
  <c r="R1258" i="20"/>
  <c r="R1810" i="20"/>
  <c r="R1626" i="20"/>
  <c r="T107" i="20"/>
  <c r="T291" i="20"/>
  <c r="T475" i="20"/>
  <c r="T659" i="20"/>
  <c r="T131" i="20"/>
  <c r="T866" i="20"/>
  <c r="T1050" i="20"/>
  <c r="T1234" i="20"/>
  <c r="R660" i="20"/>
  <c r="R1212" i="20"/>
  <c r="R1764" i="20"/>
  <c r="R1580" i="20"/>
  <c r="Q222" i="20"/>
  <c r="Q590" i="20"/>
  <c r="Q38" i="20"/>
  <c r="Q406" i="20"/>
  <c r="S407" i="20"/>
  <c r="S959" i="20"/>
  <c r="S1327" i="20"/>
  <c r="S1694" i="20"/>
  <c r="R62" i="20"/>
  <c r="R981" i="20"/>
  <c r="R797" i="20"/>
  <c r="R1165" i="20"/>
  <c r="V245" i="20"/>
  <c r="V61" i="20"/>
  <c r="V613" i="20"/>
  <c r="V429" i="20"/>
  <c r="S683" i="20"/>
  <c r="S1235" i="20"/>
  <c r="S1603" i="20"/>
  <c r="S1787" i="20"/>
  <c r="T683" i="20"/>
  <c r="T1235" i="20"/>
  <c r="T1603" i="20"/>
  <c r="T1787" i="20"/>
  <c r="T660" i="20"/>
  <c r="T1212" i="20"/>
  <c r="T1764" i="20"/>
  <c r="T1580" i="20"/>
  <c r="V131" i="20"/>
  <c r="V1050" i="20"/>
  <c r="V866" i="20"/>
  <c r="V1234" i="20"/>
  <c r="V591" i="20"/>
  <c r="V1143" i="20"/>
  <c r="V1695" i="20"/>
  <c r="V1511" i="20"/>
  <c r="T38" i="20"/>
  <c r="T222" i="20"/>
  <c r="T590" i="20"/>
  <c r="T406" i="20"/>
  <c r="U84" i="20"/>
  <c r="U268" i="20"/>
  <c r="U636" i="20"/>
  <c r="U452" i="20"/>
  <c r="U591" i="20"/>
  <c r="U1143" i="20"/>
  <c r="U1695" i="20"/>
  <c r="U1511" i="20"/>
  <c r="T729" i="20"/>
  <c r="T1281" i="20"/>
  <c r="T1833" i="20"/>
  <c r="T1649" i="20"/>
  <c r="V499" i="20"/>
  <c r="V1051" i="20"/>
  <c r="V1419" i="20"/>
  <c r="V1786" i="20"/>
  <c r="U453" i="20"/>
  <c r="U1005" i="20"/>
  <c r="U1373" i="20"/>
  <c r="U1740" i="20"/>
  <c r="U154" i="20"/>
  <c r="U1073" i="20"/>
  <c r="U889" i="20"/>
  <c r="U1257" i="20"/>
  <c r="Q85" i="20"/>
  <c r="Q820" i="20"/>
  <c r="Q1004" i="20"/>
  <c r="Q1188" i="20"/>
  <c r="U85" i="20"/>
  <c r="U1004" i="20"/>
  <c r="U820" i="20"/>
  <c r="U1188" i="20"/>
  <c r="R337" i="20"/>
  <c r="R153" i="20"/>
  <c r="R521" i="20"/>
  <c r="R705" i="20"/>
  <c r="V614" i="20"/>
  <c r="V1166" i="20"/>
  <c r="V1718" i="20"/>
  <c r="V1534" i="20"/>
  <c r="Q62" i="20"/>
  <c r="Q797" i="20"/>
  <c r="Q981" i="20"/>
  <c r="Q1165" i="20"/>
  <c r="Q268" i="20"/>
  <c r="Q84" i="20"/>
  <c r="Q636" i="20"/>
  <c r="Q452" i="20"/>
  <c r="T16" i="20"/>
  <c r="T935" i="20"/>
  <c r="T751" i="20"/>
  <c r="T1119" i="20"/>
  <c r="R637" i="20"/>
  <c r="R1189" i="20"/>
  <c r="R1741" i="20"/>
  <c r="R1557" i="20"/>
  <c r="U16" i="20"/>
  <c r="U935" i="20"/>
  <c r="U751" i="20"/>
  <c r="U1119" i="20"/>
  <c r="S660" i="20"/>
  <c r="S1212" i="20"/>
  <c r="S1580" i="20"/>
  <c r="S1764" i="20"/>
  <c r="Q683" i="20"/>
  <c r="Q1235" i="20"/>
  <c r="Q1787" i="20"/>
  <c r="Q1603" i="20"/>
  <c r="V476" i="20"/>
  <c r="V1028" i="20"/>
  <c r="V1396" i="20"/>
  <c r="V1763" i="20"/>
  <c r="U729" i="20"/>
  <c r="U1281" i="20"/>
  <c r="U1833" i="20"/>
  <c r="U1649" i="20"/>
  <c r="R476" i="20"/>
  <c r="R1028" i="20"/>
  <c r="R1396" i="20"/>
  <c r="R1763" i="20"/>
  <c r="S108" i="20"/>
  <c r="S1027" i="20"/>
  <c r="S1211" i="20"/>
  <c r="S843" i="20"/>
  <c r="Q614" i="20"/>
  <c r="Q1166" i="20"/>
  <c r="Q1718" i="20"/>
  <c r="Q1534" i="20"/>
  <c r="V637" i="20"/>
  <c r="V1557" i="20"/>
  <c r="V1189" i="20"/>
  <c r="V1741" i="20"/>
  <c r="V683" i="20"/>
  <c r="V1235" i="20"/>
  <c r="V1603" i="20"/>
  <c r="V1787" i="20"/>
  <c r="U568" i="20"/>
  <c r="U1120" i="20"/>
  <c r="U1672" i="20"/>
  <c r="U1488" i="20"/>
  <c r="Q16" i="20"/>
  <c r="Q935" i="20"/>
  <c r="Q751" i="20"/>
  <c r="Q1119" i="20"/>
  <c r="S62" i="20"/>
  <c r="S981" i="20"/>
  <c r="S797" i="20"/>
  <c r="S1165" i="20"/>
  <c r="R407" i="20"/>
  <c r="R959" i="20"/>
  <c r="R1327" i="20"/>
  <c r="R1694" i="20"/>
  <c r="R130" i="20"/>
  <c r="R682" i="20"/>
  <c r="R314" i="20"/>
  <c r="R498" i="20"/>
  <c r="S177" i="20"/>
  <c r="S1096" i="20"/>
  <c r="S912" i="20"/>
  <c r="S1280" i="20"/>
  <c r="V407" i="20"/>
  <c r="V959" i="20"/>
  <c r="V1327" i="20"/>
  <c r="V1694" i="20"/>
  <c r="S522" i="20"/>
  <c r="S1074" i="20"/>
  <c r="S1442" i="20"/>
  <c r="S1809" i="20"/>
  <c r="T545" i="20"/>
  <c r="T1097" i="20"/>
  <c r="T1465" i="20"/>
  <c r="T1832" i="20"/>
  <c r="R591" i="20"/>
  <c r="R1143" i="20"/>
  <c r="R1695" i="20"/>
  <c r="R1511" i="20"/>
  <c r="U430" i="20"/>
  <c r="U982" i="20"/>
  <c r="U1350" i="20"/>
  <c r="U1717" i="20"/>
  <c r="V384" i="20"/>
  <c r="V936" i="20"/>
  <c r="V1304" i="20"/>
  <c r="V1671" i="20"/>
  <c r="R1005" i="20"/>
  <c r="R453" i="20"/>
  <c r="R1373" i="20"/>
  <c r="R1740" i="20"/>
  <c r="S636" i="20"/>
  <c r="S84" i="20"/>
  <c r="S268" i="20"/>
  <c r="S452" i="20"/>
  <c r="T476" i="20"/>
  <c r="T1028" i="20"/>
  <c r="T1396" i="20"/>
  <c r="T1763" i="20"/>
  <c r="V430" i="20"/>
  <c r="V982" i="20"/>
  <c r="V1350" i="20"/>
  <c r="V1717" i="20"/>
  <c r="U314" i="20"/>
  <c r="U130" i="20"/>
  <c r="U682" i="20"/>
  <c r="U498" i="20"/>
  <c r="Q499" i="20"/>
  <c r="Q1051" i="20"/>
  <c r="Q1419" i="20"/>
  <c r="Q1786" i="20"/>
  <c r="V522" i="20"/>
  <c r="V1074" i="20"/>
  <c r="V1442" i="20"/>
  <c r="V1809" i="20"/>
  <c r="U545" i="20"/>
  <c r="U1097" i="20"/>
  <c r="U1465" i="20"/>
  <c r="U1832" i="20"/>
  <c r="U15" i="20"/>
  <c r="U199" i="20"/>
  <c r="U383" i="20"/>
  <c r="U567" i="20"/>
  <c r="R85" i="20"/>
  <c r="R820" i="20"/>
  <c r="R1004" i="20"/>
  <c r="R1188" i="20"/>
  <c r="R61" i="20"/>
  <c r="R245" i="20"/>
  <c r="R613" i="20"/>
  <c r="R429" i="20"/>
  <c r="V1005" i="20"/>
  <c r="V453" i="20"/>
  <c r="V1373" i="20"/>
  <c r="V1740" i="20"/>
  <c r="V360" i="20"/>
  <c r="V176" i="20"/>
  <c r="V544" i="20"/>
  <c r="V728" i="20"/>
  <c r="T453" i="20"/>
  <c r="T1005" i="20"/>
  <c r="T1373" i="20"/>
  <c r="T1740" i="20"/>
  <c r="S430" i="20"/>
  <c r="S982" i="20"/>
  <c r="S1350" i="20"/>
  <c r="S1717" i="20"/>
  <c r="V706" i="20"/>
  <c r="V1258" i="20"/>
  <c r="V1810" i="20"/>
  <c r="V1626" i="20"/>
  <c r="Q337" i="20"/>
  <c r="Q153" i="20"/>
  <c r="Q705" i="20"/>
  <c r="Q521" i="20"/>
  <c r="S476" i="20"/>
  <c r="S1028" i="20"/>
  <c r="S1396" i="20"/>
  <c r="S1763" i="20"/>
  <c r="S38" i="20"/>
  <c r="S222" i="20"/>
  <c r="S406" i="20"/>
  <c r="S590" i="20"/>
  <c r="R614" i="20"/>
  <c r="R1166" i="20"/>
  <c r="R1534" i="20"/>
  <c r="R1718" i="20"/>
  <c r="Q384" i="20"/>
  <c r="Q936" i="20"/>
  <c r="Q1304" i="20"/>
  <c r="Q1671" i="20"/>
  <c r="T568" i="20"/>
  <c r="T1120" i="20"/>
  <c r="T1672" i="20"/>
  <c r="T1488" i="20"/>
  <c r="S591" i="20"/>
  <c r="S1143" i="20"/>
  <c r="S1695" i="20"/>
  <c r="S1511" i="20"/>
  <c r="R568" i="20"/>
  <c r="R1120" i="20"/>
  <c r="R1672" i="20"/>
  <c r="R1488" i="20"/>
  <c r="R131" i="20"/>
  <c r="R866" i="20"/>
  <c r="R1050" i="20"/>
  <c r="R1234" i="20"/>
  <c r="S613" i="20"/>
  <c r="S245" i="20"/>
  <c r="S61" i="20"/>
  <c r="S429" i="20"/>
  <c r="V153" i="20"/>
  <c r="V337" i="20"/>
  <c r="V521" i="20"/>
  <c r="V705" i="20"/>
  <c r="T522" i="20"/>
  <c r="T1074" i="20"/>
  <c r="T1442" i="20"/>
  <c r="T1809" i="20"/>
  <c r="T176" i="20"/>
  <c r="T360" i="20"/>
  <c r="T728" i="20"/>
  <c r="T544" i="20"/>
  <c r="U522" i="20"/>
  <c r="U1074" i="20"/>
  <c r="U1442" i="20"/>
  <c r="U1809" i="20"/>
  <c r="S637" i="20"/>
  <c r="S1189" i="20"/>
  <c r="S1741" i="20"/>
  <c r="S1557" i="20"/>
  <c r="T61" i="20"/>
  <c r="T613" i="20"/>
  <c r="T245" i="20"/>
  <c r="T429" i="20"/>
  <c r="V84" i="20"/>
  <c r="V268" i="20"/>
  <c r="V636" i="20"/>
  <c r="V452" i="20"/>
  <c r="S545" i="20"/>
  <c r="S1097" i="20"/>
  <c r="S1465" i="20"/>
  <c r="S1832" i="20"/>
  <c r="R154" i="20"/>
  <c r="R889" i="20"/>
  <c r="R1073" i="20"/>
  <c r="R1257" i="20"/>
  <c r="T407" i="20"/>
  <c r="T959" i="20"/>
  <c r="T1327" i="20"/>
  <c r="T1694" i="20"/>
  <c r="U614" i="20"/>
  <c r="U1166" i="20"/>
  <c r="U1534" i="20"/>
  <c r="U1718" i="20"/>
  <c r="Q729" i="20"/>
  <c r="Q1281" i="20"/>
  <c r="Q1833" i="20"/>
  <c r="Q1649" i="20"/>
  <c r="U637" i="20"/>
  <c r="U1189" i="20"/>
  <c r="U1741" i="20"/>
  <c r="U1557" i="20"/>
  <c r="Q39" i="20"/>
  <c r="Q958" i="20"/>
  <c r="Q774" i="20"/>
  <c r="Q1142" i="20"/>
  <c r="Q177" i="20"/>
  <c r="Q1096" i="20"/>
  <c r="Q912" i="20"/>
  <c r="Q1280" i="20"/>
  <c r="S107" i="20"/>
  <c r="S291" i="20"/>
  <c r="S659" i="20"/>
  <c r="S475" i="20"/>
  <c r="U177" i="20"/>
  <c r="U1096" i="20"/>
  <c r="U912" i="20"/>
  <c r="U1280" i="20"/>
  <c r="V154" i="20"/>
  <c r="V1073" i="20"/>
  <c r="V889" i="20"/>
  <c r="V1257" i="20"/>
  <c r="R384" i="20"/>
  <c r="R936" i="20"/>
  <c r="R1304" i="20"/>
  <c r="R1671" i="20"/>
  <c r="R430" i="20"/>
  <c r="R982" i="20"/>
  <c r="R1350" i="20"/>
  <c r="R1717" i="20"/>
  <c r="R39" i="20"/>
  <c r="R774" i="20"/>
  <c r="R958" i="20"/>
  <c r="R1142" i="20"/>
  <c r="U39" i="20"/>
  <c r="U774" i="20"/>
  <c r="U958" i="20"/>
  <c r="U1142" i="20"/>
  <c r="R291" i="20"/>
  <c r="R107" i="20"/>
  <c r="R659" i="20"/>
  <c r="R475" i="20"/>
  <c r="T706" i="20"/>
  <c r="T1258" i="20"/>
  <c r="T1810" i="20"/>
  <c r="T1626" i="20"/>
  <c r="V108" i="20"/>
  <c r="V1211" i="20"/>
  <c r="V1027" i="20"/>
  <c r="V843" i="20"/>
  <c r="V660" i="20"/>
  <c r="V1212" i="20"/>
  <c r="V1764" i="20"/>
  <c r="V1580" i="20"/>
  <c r="V62" i="20"/>
  <c r="V981" i="20"/>
  <c r="V797" i="20"/>
  <c r="V1165" i="20"/>
  <c r="V16" i="20"/>
  <c r="V751" i="20"/>
  <c r="V935" i="20"/>
  <c r="V1119" i="20"/>
  <c r="U107" i="20"/>
  <c r="U291" i="20"/>
  <c r="U659" i="20"/>
  <c r="U475" i="20"/>
  <c r="U499" i="20"/>
  <c r="U1051" i="20"/>
  <c r="U1419" i="20"/>
  <c r="U1786" i="20"/>
  <c r="U108" i="20"/>
  <c r="U1027" i="20"/>
  <c r="U843" i="20"/>
  <c r="U1211" i="20"/>
  <c r="R15" i="20"/>
  <c r="R199" i="20"/>
  <c r="R567" i="20"/>
  <c r="R383" i="20"/>
  <c r="T84" i="20"/>
  <c r="T268" i="20"/>
  <c r="T636" i="20"/>
  <c r="T452" i="20"/>
  <c r="Q108" i="20"/>
  <c r="Q843" i="20"/>
  <c r="Q1027" i="20"/>
  <c r="Q1211" i="20"/>
  <c r="T130" i="20"/>
  <c r="T314" i="20"/>
  <c r="T682" i="20"/>
  <c r="T498" i="20"/>
  <c r="Q107" i="20"/>
  <c r="Q291" i="20"/>
  <c r="Q475" i="20"/>
  <c r="Q659" i="20"/>
  <c r="T39" i="20"/>
  <c r="T958" i="20"/>
  <c r="T774" i="20"/>
  <c r="T1142" i="20"/>
  <c r="Q660" i="20"/>
  <c r="Q1212" i="20"/>
  <c r="Q1764" i="20"/>
  <c r="Q1580" i="20"/>
  <c r="S614" i="20"/>
  <c r="S1166" i="20"/>
  <c r="S1718" i="20"/>
  <c r="S1534" i="20"/>
  <c r="Q568" i="20"/>
  <c r="Q1120" i="20"/>
  <c r="Q1488" i="20"/>
  <c r="Q1672" i="20"/>
  <c r="V568" i="20"/>
  <c r="V1120" i="20"/>
  <c r="V1488" i="20"/>
  <c r="V1672" i="20"/>
  <c r="U407" i="20"/>
  <c r="U959" i="20"/>
  <c r="U1327" i="20"/>
  <c r="U1694" i="20"/>
  <c r="Q728" i="20"/>
  <c r="Q176" i="20"/>
  <c r="Q360" i="20"/>
  <c r="Q544" i="20"/>
  <c r="R499" i="20"/>
  <c r="R1051" i="20"/>
  <c r="R1419" i="20"/>
  <c r="R1786" i="20"/>
  <c r="Q545" i="20"/>
  <c r="Q1097" i="20"/>
  <c r="Q1465" i="20"/>
  <c r="Q1832" i="20"/>
  <c r="T499" i="20"/>
  <c r="T1051" i="20"/>
  <c r="T1419" i="20"/>
  <c r="T1786" i="20"/>
  <c r="R177" i="20"/>
  <c r="R1096" i="20"/>
  <c r="R912" i="20"/>
  <c r="R1280" i="20"/>
  <c r="Q245" i="20"/>
  <c r="Q61" i="20"/>
  <c r="Q429" i="20"/>
  <c r="Q613" i="20"/>
  <c r="R38" i="20"/>
  <c r="R222" i="20"/>
  <c r="R590" i="20"/>
  <c r="R406" i="20"/>
  <c r="T591" i="20"/>
  <c r="T1143" i="20"/>
  <c r="T1695" i="20"/>
  <c r="T1511" i="20"/>
  <c r="T430" i="20"/>
  <c r="T982" i="20"/>
  <c r="T1350" i="20"/>
  <c r="T1717" i="20"/>
  <c r="T85" i="20"/>
  <c r="T820" i="20"/>
  <c r="T1004" i="20"/>
  <c r="T1188" i="20"/>
  <c r="T177" i="20"/>
  <c r="T912" i="20"/>
  <c r="T1096" i="20"/>
  <c r="T1280" i="20"/>
  <c r="V269" i="20"/>
  <c r="V821" i="20"/>
  <c r="V1372" i="20"/>
  <c r="V1556" i="20"/>
</calcChain>
</file>

<file path=xl/sharedStrings.xml><?xml version="1.0" encoding="utf-8"?>
<sst xmlns="http://schemas.openxmlformats.org/spreadsheetml/2006/main" count="15382" uniqueCount="189">
  <si>
    <t>sentence</t>
  </si>
  <si>
    <t>sentence other pos</t>
  </si>
  <si>
    <t>sentence other neg</t>
  </si>
  <si>
    <t>sentence focal pos</t>
  </si>
  <si>
    <t>sentence focal neg</t>
  </si>
  <si>
    <t>50 other pos</t>
  </si>
  <si>
    <t>50 other neg</t>
  </si>
  <si>
    <t>50 focal pos</t>
  </si>
  <si>
    <t>50 focal neg</t>
  </si>
  <si>
    <t>10 other pos</t>
  </si>
  <si>
    <t>10 other neg</t>
  </si>
  <si>
    <t>10 focal pos</t>
  </si>
  <si>
    <t>10 focal neg</t>
  </si>
  <si>
    <t>5 other pos</t>
  </si>
  <si>
    <t>5 other neg</t>
  </si>
  <si>
    <t>5 focal pos</t>
  </si>
  <si>
    <t>5 focal neg</t>
  </si>
  <si>
    <t>2 other pos</t>
  </si>
  <si>
    <t>2 other neg</t>
  </si>
  <si>
    <t>2 focal pos</t>
  </si>
  <si>
    <t>2 focal neg</t>
  </si>
  <si>
    <t>1 other pos</t>
  </si>
  <si>
    <t>1 other neg</t>
  </si>
  <si>
    <t>1 focal pos</t>
  </si>
  <si>
    <t>1 focal neg</t>
  </si>
  <si>
    <t>ubc_morality</t>
  </si>
  <si>
    <t>reduced_gods</t>
  </si>
  <si>
    <t>reduced_reward</t>
  </si>
  <si>
    <t>reward</t>
  </si>
  <si>
    <t>ubc_cognition</t>
  </si>
  <si>
    <t>punishment</t>
  </si>
  <si>
    <t>ubc_emotion</t>
  </si>
  <si>
    <t>ancestors</t>
  </si>
  <si>
    <t>reduced_punishment</t>
  </si>
  <si>
    <t>Values</t>
  </si>
  <si>
    <t>Row Labels</t>
  </si>
  <si>
    <t>Sum of Comparison Character Count</t>
  </si>
  <si>
    <t>Sum of Focal Character Count</t>
  </si>
  <si>
    <t>Sum of 50</t>
  </si>
  <si>
    <t>Sum of 10</t>
  </si>
  <si>
    <t>Sum of 5</t>
  </si>
  <si>
    <t>Sum of 2</t>
  </si>
  <si>
    <t>Sum of 1</t>
  </si>
  <si>
    <t>Sum of sentence</t>
  </si>
  <si>
    <t>T-score sentence</t>
  </si>
  <si>
    <t>T-score 50</t>
  </si>
  <si>
    <t>T-score 10</t>
  </si>
  <si>
    <t>T-score 5</t>
  </si>
  <si>
    <t>T-score 2</t>
  </si>
  <si>
    <t>T-score 1</t>
  </si>
  <si>
    <t>Ancestors</t>
  </si>
  <si>
    <t>Cognition</t>
  </si>
  <si>
    <t>Emotion</t>
  </si>
  <si>
    <t>Morality</t>
  </si>
  <si>
    <t>Morality Negative</t>
  </si>
  <si>
    <t>Morality Positive</t>
  </si>
  <si>
    <t>Punishment</t>
  </si>
  <si>
    <t>Reduced Punishment</t>
  </si>
  <si>
    <t>Reduced Reward</t>
  </si>
  <si>
    <t>Religion</t>
  </si>
  <si>
    <t>Reward</t>
  </si>
  <si>
    <t>Super Reduced Punishment</t>
  </si>
  <si>
    <t>Super Reduced Reward</t>
  </si>
  <si>
    <t>Barbarians</t>
  </si>
  <si>
    <t>Chinese</t>
  </si>
  <si>
    <t>Deity</t>
  </si>
  <si>
    <t>Father</t>
  </si>
  <si>
    <t>Father In Law</t>
  </si>
  <si>
    <t>Grandfather</t>
  </si>
  <si>
    <t>High God</t>
  </si>
  <si>
    <t>Kinship</t>
  </si>
  <si>
    <t>Mother</t>
  </si>
  <si>
    <t>Mother In Law</t>
  </si>
  <si>
    <t>Parent</t>
  </si>
  <si>
    <t>Reduced Deity</t>
  </si>
  <si>
    <t>Reduced Gods</t>
  </si>
  <si>
    <t>Sage Kings</t>
  </si>
  <si>
    <t>Stoplisted Tian</t>
  </si>
  <si>
    <t>Tianzi</t>
  </si>
  <si>
    <t>Sentence Count</t>
  </si>
  <si>
    <t>Avg Sentence</t>
  </si>
  <si>
    <t>Chi-square sentence</t>
  </si>
  <si>
    <t>Chi-square 50</t>
  </si>
  <si>
    <t>Chi-square 10</t>
  </si>
  <si>
    <t>Chi-square 5</t>
  </si>
  <si>
    <t>Chi-square 2</t>
  </si>
  <si>
    <t>Chi-square 1</t>
  </si>
  <si>
    <t>Conditional probabillity (percent of nearby words that are comparison collocations) - 95% confidence interval - lower bound, upper bound</t>
  </si>
  <si>
    <t>Conditional probabillity (percent of focal words with a comparison nearby) - 95% confidence interval - lower bound, upper bound</t>
  </si>
  <si>
    <t>sage_kings</t>
  </si>
  <si>
    <t>Famous Criminals</t>
  </si>
  <si>
    <t>Legendary Figures</t>
  </si>
  <si>
    <t>Collocation Values</t>
  </si>
  <si>
    <t>Odds ratio - proportionally how much more often (focal words with comparison)</t>
  </si>
  <si>
    <t>P-value for chi-square test of independence (focal words with comparison)</t>
  </si>
  <si>
    <t>T-score - standard deviations from expected (if random) frequency (collocations)</t>
  </si>
  <si>
    <t>CP CI LB sentence</t>
  </si>
  <si>
    <t>CP CI UB sentence</t>
  </si>
  <si>
    <t>CP CI LB 50</t>
  </si>
  <si>
    <t>CP CI UB 50</t>
  </si>
  <si>
    <t>CP CI LB 10</t>
  </si>
  <si>
    <t>CP CI UB 10</t>
  </si>
  <si>
    <t>CP CI LB 5</t>
  </si>
  <si>
    <t>CP CI UB 5</t>
  </si>
  <si>
    <t>CP CI LB 2</t>
  </si>
  <si>
    <t>CP CI UB 2</t>
  </si>
  <si>
    <t>CP CI LB 1</t>
  </si>
  <si>
    <t>CP CI UB 1</t>
  </si>
  <si>
    <t>Ratio sentence</t>
  </si>
  <si>
    <t>Ratio 50</t>
  </si>
  <si>
    <t>Ratio 10</t>
  </si>
  <si>
    <t>Ratio 5</t>
  </si>
  <si>
    <t>Ratio 2</t>
  </si>
  <si>
    <t>Ratio 1</t>
  </si>
  <si>
    <t>T-test</t>
  </si>
  <si>
    <t>Data</t>
  </si>
  <si>
    <t>High Gods</t>
  </si>
  <si>
    <t>Deities</t>
  </si>
  <si>
    <t>p-value</t>
  </si>
  <si>
    <t>p-value sentence</t>
  </si>
  <si>
    <t>p-value 50</t>
  </si>
  <si>
    <t>p-value 10</t>
  </si>
  <si>
    <t>p-value 5</t>
  </si>
  <si>
    <t>p-value 2</t>
  </si>
  <si>
    <t>p-value 1</t>
  </si>
  <si>
    <t>Z-value sentence</t>
  </si>
  <si>
    <t>Z-value 50</t>
  </si>
  <si>
    <t>Z-value 10</t>
  </si>
  <si>
    <t>Z-value 5</t>
  </si>
  <si>
    <t>Z-value 2</t>
  </si>
  <si>
    <t>Z-value 1</t>
  </si>
  <si>
    <t>p-hat sentence</t>
  </si>
  <si>
    <t>p-hat 50</t>
  </si>
  <si>
    <t>p-hat 10</t>
  </si>
  <si>
    <t>p-hat 5</t>
  </si>
  <si>
    <t>p-hat 2</t>
  </si>
  <si>
    <t>p-hat 1</t>
  </si>
  <si>
    <t>(ignore p-hat and N: just for calculation of Z-value)</t>
  </si>
  <si>
    <t>N.1. sentence</t>
  </si>
  <si>
    <t>N.1. 50</t>
  </si>
  <si>
    <t>N.1. 10</t>
  </si>
  <si>
    <t>N.1. 5</t>
  </si>
  <si>
    <t>N.1. 2</t>
  </si>
  <si>
    <t>N.1. 1</t>
  </si>
  <si>
    <t>N.2. sentence</t>
  </si>
  <si>
    <t>N.2. 50</t>
  </si>
  <si>
    <t>N.2. 10</t>
  </si>
  <si>
    <t>N.2. 5</t>
  </si>
  <si>
    <t>N.2. 2</t>
  </si>
  <si>
    <t>N.2. 1</t>
  </si>
  <si>
    <t>Null: pr.1. - pr.2. &lt;= 0</t>
  </si>
  <si>
    <t>Chi-square test</t>
  </si>
  <si>
    <t>Sentence</t>
  </si>
  <si>
    <t>Positive</t>
  </si>
  <si>
    <t>Negative</t>
  </si>
  <si>
    <t>Expected Values</t>
  </si>
  <si>
    <t>Odds ratio</t>
  </si>
  <si>
    <t>reduced_ubc_religion</t>
  </si>
  <si>
    <t>emperor_names</t>
  </si>
  <si>
    <t>Reduced Religion</t>
  </si>
  <si>
    <t>Emperor Names</t>
  </si>
  <si>
    <t>Character Count</t>
  </si>
  <si>
    <t>reduced_deities</t>
  </si>
  <si>
    <t>Metric</t>
  </si>
  <si>
    <t>Reduced Deities</t>
  </si>
  <si>
    <t>Agentive Class</t>
  </si>
  <si>
    <t>Comparison Class</t>
  </si>
  <si>
    <t>Test</t>
  </si>
  <si>
    <t>T-Score</t>
  </si>
  <si>
    <t>Chi-Square</t>
  </si>
  <si>
    <t>10-character</t>
  </si>
  <si>
    <t>5-character</t>
  </si>
  <si>
    <t>Amount</t>
  </si>
  <si>
    <t>First</t>
  </si>
  <si>
    <t>Second</t>
  </si>
  <si>
    <t>Third</t>
  </si>
  <si>
    <t>Fourth</t>
  </si>
  <si>
    <t>Row 1</t>
  </si>
  <si>
    <t>Row 2</t>
  </si>
  <si>
    <t>Row 3</t>
  </si>
  <si>
    <t>Row 4</t>
  </si>
  <si>
    <t>Left 1</t>
  </si>
  <si>
    <t>Left 2</t>
  </si>
  <si>
    <t>Left 3</t>
  </si>
  <si>
    <t>Left 4</t>
  </si>
  <si>
    <t>Grand Total</t>
  </si>
  <si>
    <t>Column Labels</t>
  </si>
  <si>
    <t>Sum of Amount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</si>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</sst>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%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double">
        <color theme="6" tint="-0.249977111117893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8" fillId="33" borderId="10" xfId="0" applyFont="1" applyFill="1" applyBorder="1"/>
    <xf numFmtId="0" fontId="18" fillId="33" borderId="11" xfId="0" applyFont="1" applyFill="1" applyBorder="1"/>
    <xf numFmtId="0" fontId="18" fillId="33" borderId="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8" fillId="34" borderId="12" xfId="0" applyNumberFormat="1" applyFont="1" applyFill="1" applyBorder="1"/>
    <xf numFmtId="0" fontId="0" fillId="0" borderId="0" xfId="0" applyAlignment="1">
      <alignment horizontal="left" indent="1"/>
    </xf>
    <xf numFmtId="0" fontId="19" fillId="0" borderId="13" xfId="0" applyNumberFormat="1" applyFont="1" applyBorder="1"/>
    <xf numFmtId="0" fontId="0" fillId="0" borderId="0" xfId="0" quotePrefix="1" applyNumberFormat="1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5" fontId="18" fillId="33" borderId="0" xfId="0" applyNumberFormat="1" applyFont="1" applyFill="1" applyBorder="1"/>
    <xf numFmtId="0" fontId="0" fillId="35" borderId="0" xfId="0" applyFill="1"/>
    <xf numFmtId="0" fontId="0" fillId="36" borderId="0" xfId="0" applyFill="1"/>
    <xf numFmtId="165" fontId="0" fillId="35" borderId="0" xfId="0" applyNumberFormat="1" applyFill="1"/>
    <xf numFmtId="165" fontId="0" fillId="36" borderId="0" xfId="0" applyNumberFormat="1" applyFill="1"/>
    <xf numFmtId="0" fontId="16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pivotButton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0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color theme="0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[Mini-Master.xlsx]PIVOT!PivotTable3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PIVOT!$B$4:$B$5</c:f>
              <c:strCache>
                <c:ptCount val="1"/>
                <c:pt idx="0">
                  <c:v>Sage Kings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PIVOT!$A$6:$A$14</c:f>
              <c:strCache>
                <c:ptCount val="8"/>
                <c:pt idx="0">
                  <c:v>Cognition</c:v>
                </c:pt>
                <c:pt idx="1">
                  <c:v>Emotion</c:v>
                </c:pt>
                <c:pt idx="2">
                  <c:v>Morality</c:v>
                </c:pt>
                <c:pt idx="3">
                  <c:v>Punishment</c:v>
                </c:pt>
                <c:pt idx="4">
                  <c:v>Reduced Punishment</c:v>
                </c:pt>
                <c:pt idx="5">
                  <c:v>Reduced Reward</c:v>
                </c:pt>
                <c:pt idx="6">
                  <c:v>Religion</c:v>
                </c:pt>
                <c:pt idx="7">
                  <c:v>Reward</c:v>
                </c:pt>
              </c:strCache>
            </c:strRef>
          </c:cat>
          <c:val>
            <c:numRef>
              <c:f>PIVOT!$B$6:$B$14</c:f>
              <c:numCache>
                <c:formatCode>General</c:formatCode>
                <c:ptCount val="8"/>
                <c:pt idx="0">
                  <c:v>7</c:v>
                </c:pt>
                <c:pt idx="1">
                  <c:v>3</c:v>
                </c:pt>
                <c:pt idx="2">
                  <c:v>10</c:v>
                </c:pt>
                <c:pt idx="3">
                  <c:v>23</c:v>
                </c:pt>
                <c:pt idx="4">
                  <c:v>23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PIVOT!$C$4:$C$5</c:f>
              <c:strCache>
                <c:ptCount val="1"/>
                <c:pt idx="0">
                  <c:v>Reduced Gods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PIVOT!$A$6:$A$14</c:f>
              <c:strCache>
                <c:ptCount val="8"/>
                <c:pt idx="0">
                  <c:v>Cognition</c:v>
                </c:pt>
                <c:pt idx="1">
                  <c:v>Emotion</c:v>
                </c:pt>
                <c:pt idx="2">
                  <c:v>Morality</c:v>
                </c:pt>
                <c:pt idx="3">
                  <c:v>Punishment</c:v>
                </c:pt>
                <c:pt idx="4">
                  <c:v>Reduced Punishment</c:v>
                </c:pt>
                <c:pt idx="5">
                  <c:v>Reduced Reward</c:v>
                </c:pt>
                <c:pt idx="6">
                  <c:v>Religion</c:v>
                </c:pt>
                <c:pt idx="7">
                  <c:v>Reward</c:v>
                </c:pt>
              </c:strCache>
            </c:strRef>
          </c:cat>
          <c:val>
            <c:numRef>
              <c:f>PIVOT!$C$6:$C$14</c:f>
              <c:numCache>
                <c:formatCode>General</c:formatCode>
                <c:ptCount val="8"/>
                <c:pt idx="0">
                  <c:v>11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</c:numCache>
            </c:numRef>
          </c:val>
        </c:ser>
        <c:ser>
          <c:idx val="2"/>
          <c:order val="2"/>
          <c:tx>
            <c:strRef>
              <c:f>PIVOT!$D$4:$D$5</c:f>
              <c:strCache>
                <c:ptCount val="1"/>
                <c:pt idx="0">
                  <c:v>Reduced Deities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PIVOT!$A$6:$A$14</c:f>
              <c:strCache>
                <c:ptCount val="8"/>
                <c:pt idx="0">
                  <c:v>Cognition</c:v>
                </c:pt>
                <c:pt idx="1">
                  <c:v>Emotion</c:v>
                </c:pt>
                <c:pt idx="2">
                  <c:v>Morality</c:v>
                </c:pt>
                <c:pt idx="3">
                  <c:v>Punishment</c:v>
                </c:pt>
                <c:pt idx="4">
                  <c:v>Reduced Punishment</c:v>
                </c:pt>
                <c:pt idx="5">
                  <c:v>Reduced Reward</c:v>
                </c:pt>
                <c:pt idx="6">
                  <c:v>Religion</c:v>
                </c:pt>
                <c:pt idx="7">
                  <c:v>Reward</c:v>
                </c:pt>
              </c:strCache>
            </c:strRef>
          </c:cat>
          <c:val>
            <c:numRef>
              <c:f>PIVOT!$D$6:$D$14</c:f>
              <c:numCache>
                <c:formatCode>General</c:formatCode>
                <c:ptCount val="8"/>
                <c:pt idx="0">
                  <c:v>18</c:v>
                </c:pt>
                <c:pt idx="1">
                  <c:v>15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18</c:v>
                </c:pt>
                <c:pt idx="7">
                  <c:v>2</c:v>
                </c:pt>
              </c:numCache>
            </c:numRef>
          </c:val>
        </c:ser>
        <c:ser>
          <c:idx val="3"/>
          <c:order val="3"/>
          <c:tx>
            <c:strRef>
              <c:f>PIVOT!$E$4:$E$5</c:f>
              <c:strCache>
                <c:ptCount val="1"/>
                <c:pt idx="0">
                  <c:v>Emperor Names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PIVOT!$A$6:$A$14</c:f>
              <c:strCache>
                <c:ptCount val="8"/>
                <c:pt idx="0">
                  <c:v>Cognition</c:v>
                </c:pt>
                <c:pt idx="1">
                  <c:v>Emotion</c:v>
                </c:pt>
                <c:pt idx="2">
                  <c:v>Morality</c:v>
                </c:pt>
                <c:pt idx="3">
                  <c:v>Punishment</c:v>
                </c:pt>
                <c:pt idx="4">
                  <c:v>Reduced Punishment</c:v>
                </c:pt>
                <c:pt idx="5">
                  <c:v>Reduced Reward</c:v>
                </c:pt>
                <c:pt idx="6">
                  <c:v>Religion</c:v>
                </c:pt>
                <c:pt idx="7">
                  <c:v>Reward</c:v>
                </c:pt>
              </c:strCache>
            </c:strRef>
          </c:cat>
          <c:val>
            <c:numRef>
              <c:f>PIVOT!$E$6:$E$14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0</c:v>
                </c:pt>
                <c:pt idx="7">
                  <c:v>15</c:v>
                </c:pt>
              </c:numCache>
            </c:numRef>
          </c:val>
        </c:ser>
        <c:ser>
          <c:idx val="4"/>
          <c:order val="4"/>
          <c:tx>
            <c:strRef>
              <c:f>PIVOT!$F$4:$F$5</c:f>
              <c:strCache>
                <c:ptCount val="1"/>
                <c:pt idx="0">
                  <c:v>Ancestors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PIVOT!$A$6:$A$14</c:f>
              <c:strCache>
                <c:ptCount val="8"/>
                <c:pt idx="0">
                  <c:v>Cognition</c:v>
                </c:pt>
                <c:pt idx="1">
                  <c:v>Emotion</c:v>
                </c:pt>
                <c:pt idx="2">
                  <c:v>Morality</c:v>
                </c:pt>
                <c:pt idx="3">
                  <c:v>Punishment</c:v>
                </c:pt>
                <c:pt idx="4">
                  <c:v>Reduced Punishment</c:v>
                </c:pt>
                <c:pt idx="5">
                  <c:v>Reduced Reward</c:v>
                </c:pt>
                <c:pt idx="6">
                  <c:v>Religion</c:v>
                </c:pt>
                <c:pt idx="7">
                  <c:v>Reward</c:v>
                </c:pt>
              </c:strCache>
            </c:strRef>
          </c:cat>
          <c:val>
            <c:numRef>
              <c:f>PIVOT!$F$6:$F$14</c:f>
              <c:numCache>
                <c:formatCode>General</c:formatCode>
                <c:ptCount val="8"/>
                <c:pt idx="0">
                  <c:v>16</c:v>
                </c:pt>
                <c:pt idx="1">
                  <c:v>7</c:v>
                </c:pt>
                <c:pt idx="2">
                  <c:v>14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16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006544"/>
        <c:axId val="753002192"/>
      </c:barChart>
      <c:catAx>
        <c:axId val="7530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02192"/>
        <c:crosses val="autoZero"/>
        <c:auto val="1"/>
        <c:lblAlgn val="ctr"/>
        <c:lblOffset val="100"/>
        <c:noMultiLvlLbl val="0"/>
      </c:catAx>
      <c:valAx>
        <c:axId val="7530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0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171450</xdr:rowOff>
    </xdr:from>
    <xdr:to>
      <xdr:col>12</xdr:col>
      <xdr:colOff>19050</xdr:colOff>
      <xdr:row>37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er" refreshedDate="42742.484395023152" createdVersion="5" refreshedVersion="5" minRefreshableVersion="3" recordCount="240">
  <cacheSource type="worksheet">
    <worksheetSource ref="A1:E241" sheet="TABLE"/>
  </cacheSource>
  <cacheFields count="5">
    <cacheField name="Agentive Class" numFmtId="0">
      <sharedItems count="5">
        <s v="Reduced Gods"/>
        <s v="Reduced Deities"/>
        <s v="Sage Kings"/>
        <s v="Ancestors"/>
        <s v="Emperor Names"/>
      </sharedItems>
    </cacheField>
    <cacheField name="Comparison Class" numFmtId="0">
      <sharedItems count="8">
        <s v="Reduced Punishment"/>
        <s v="Reduced Reward"/>
        <s v="Punishment"/>
        <s v="Reward"/>
        <s v="Morality"/>
        <s v="Cognition"/>
        <s v="Emotion"/>
        <s v="Religion"/>
      </sharedItems>
    </cacheField>
    <cacheField name="Metric" numFmtId="0">
      <sharedItems count="3">
        <s v="Sentence"/>
        <s v="10-character"/>
        <s v="5-character"/>
      </sharedItems>
    </cacheField>
    <cacheField name="Test" numFmtId="0">
      <sharedItems count="2">
        <s v="T-Score"/>
        <s v="Chi-Square"/>
      </sharedItems>
    </cacheField>
    <cacheField name="Amount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">
  <r>
    <x v="0"/>
    <x v="0"/>
    <x v="0"/>
    <x v="0"/>
    <n v="2"/>
  </r>
  <r>
    <x v="0"/>
    <x v="0"/>
    <x v="0"/>
    <x v="1"/>
    <n v="0"/>
  </r>
  <r>
    <x v="0"/>
    <x v="0"/>
    <x v="1"/>
    <x v="0"/>
    <n v="2"/>
  </r>
  <r>
    <x v="0"/>
    <x v="0"/>
    <x v="1"/>
    <x v="1"/>
    <n v="1"/>
  </r>
  <r>
    <x v="0"/>
    <x v="0"/>
    <x v="2"/>
    <x v="0"/>
    <n v="2"/>
  </r>
  <r>
    <x v="0"/>
    <x v="0"/>
    <x v="2"/>
    <x v="1"/>
    <n v="2"/>
  </r>
  <r>
    <x v="0"/>
    <x v="1"/>
    <x v="0"/>
    <x v="0"/>
    <n v="4"/>
  </r>
  <r>
    <x v="0"/>
    <x v="1"/>
    <x v="0"/>
    <x v="1"/>
    <n v="2"/>
  </r>
  <r>
    <x v="0"/>
    <x v="1"/>
    <x v="1"/>
    <x v="0"/>
    <n v="2"/>
  </r>
  <r>
    <x v="0"/>
    <x v="1"/>
    <x v="1"/>
    <x v="1"/>
    <n v="2"/>
  </r>
  <r>
    <x v="0"/>
    <x v="1"/>
    <x v="2"/>
    <x v="0"/>
    <n v="2"/>
  </r>
  <r>
    <x v="0"/>
    <x v="1"/>
    <x v="2"/>
    <x v="1"/>
    <n v="1"/>
  </r>
  <r>
    <x v="0"/>
    <x v="2"/>
    <x v="0"/>
    <x v="0"/>
    <n v="2"/>
  </r>
  <r>
    <x v="0"/>
    <x v="2"/>
    <x v="0"/>
    <x v="1"/>
    <n v="0"/>
  </r>
  <r>
    <x v="0"/>
    <x v="2"/>
    <x v="1"/>
    <x v="0"/>
    <n v="2"/>
  </r>
  <r>
    <x v="0"/>
    <x v="2"/>
    <x v="1"/>
    <x v="1"/>
    <n v="1"/>
  </r>
  <r>
    <x v="0"/>
    <x v="2"/>
    <x v="2"/>
    <x v="0"/>
    <n v="2"/>
  </r>
  <r>
    <x v="0"/>
    <x v="2"/>
    <x v="2"/>
    <x v="1"/>
    <n v="2"/>
  </r>
  <r>
    <x v="0"/>
    <x v="3"/>
    <x v="0"/>
    <x v="0"/>
    <n v="4"/>
  </r>
  <r>
    <x v="0"/>
    <x v="3"/>
    <x v="0"/>
    <x v="1"/>
    <n v="2"/>
  </r>
  <r>
    <x v="0"/>
    <x v="3"/>
    <x v="1"/>
    <x v="0"/>
    <n v="2"/>
  </r>
  <r>
    <x v="0"/>
    <x v="3"/>
    <x v="1"/>
    <x v="1"/>
    <n v="2"/>
  </r>
  <r>
    <x v="0"/>
    <x v="3"/>
    <x v="2"/>
    <x v="0"/>
    <n v="2"/>
  </r>
  <r>
    <x v="0"/>
    <x v="3"/>
    <x v="2"/>
    <x v="1"/>
    <n v="1"/>
  </r>
  <r>
    <x v="0"/>
    <x v="4"/>
    <x v="0"/>
    <x v="0"/>
    <n v="2"/>
  </r>
  <r>
    <x v="0"/>
    <x v="4"/>
    <x v="0"/>
    <x v="1"/>
    <n v="0"/>
  </r>
  <r>
    <x v="0"/>
    <x v="4"/>
    <x v="1"/>
    <x v="0"/>
    <n v="1"/>
  </r>
  <r>
    <x v="0"/>
    <x v="4"/>
    <x v="1"/>
    <x v="1"/>
    <n v="1"/>
  </r>
  <r>
    <x v="0"/>
    <x v="4"/>
    <x v="2"/>
    <x v="0"/>
    <n v="1"/>
  </r>
  <r>
    <x v="0"/>
    <x v="4"/>
    <x v="2"/>
    <x v="1"/>
    <n v="1"/>
  </r>
  <r>
    <x v="0"/>
    <x v="5"/>
    <x v="0"/>
    <x v="0"/>
    <n v="2"/>
  </r>
  <r>
    <x v="0"/>
    <x v="5"/>
    <x v="0"/>
    <x v="1"/>
    <n v="1"/>
  </r>
  <r>
    <x v="0"/>
    <x v="5"/>
    <x v="1"/>
    <x v="0"/>
    <n v="2"/>
  </r>
  <r>
    <x v="0"/>
    <x v="5"/>
    <x v="1"/>
    <x v="1"/>
    <n v="2"/>
  </r>
  <r>
    <x v="0"/>
    <x v="5"/>
    <x v="2"/>
    <x v="0"/>
    <n v="2"/>
  </r>
  <r>
    <x v="0"/>
    <x v="5"/>
    <x v="2"/>
    <x v="1"/>
    <n v="2"/>
  </r>
  <r>
    <x v="0"/>
    <x v="6"/>
    <x v="0"/>
    <x v="0"/>
    <n v="2"/>
  </r>
  <r>
    <x v="0"/>
    <x v="6"/>
    <x v="0"/>
    <x v="1"/>
    <n v="1"/>
  </r>
  <r>
    <x v="0"/>
    <x v="6"/>
    <x v="1"/>
    <x v="0"/>
    <n v="2"/>
  </r>
  <r>
    <x v="0"/>
    <x v="6"/>
    <x v="1"/>
    <x v="1"/>
    <n v="1"/>
  </r>
  <r>
    <x v="0"/>
    <x v="6"/>
    <x v="2"/>
    <x v="0"/>
    <n v="2"/>
  </r>
  <r>
    <x v="0"/>
    <x v="6"/>
    <x v="2"/>
    <x v="1"/>
    <n v="0"/>
  </r>
  <r>
    <x v="0"/>
    <x v="7"/>
    <x v="0"/>
    <x v="0"/>
    <n v="3"/>
  </r>
  <r>
    <x v="0"/>
    <x v="7"/>
    <x v="0"/>
    <x v="1"/>
    <n v="2"/>
  </r>
  <r>
    <x v="0"/>
    <x v="7"/>
    <x v="1"/>
    <x v="0"/>
    <n v="2"/>
  </r>
  <r>
    <x v="0"/>
    <x v="7"/>
    <x v="1"/>
    <x v="1"/>
    <n v="2"/>
  </r>
  <r>
    <x v="0"/>
    <x v="7"/>
    <x v="2"/>
    <x v="0"/>
    <n v="2"/>
  </r>
  <r>
    <x v="0"/>
    <x v="7"/>
    <x v="2"/>
    <x v="1"/>
    <n v="2"/>
  </r>
  <r>
    <x v="1"/>
    <x v="0"/>
    <x v="0"/>
    <x v="0"/>
    <n v="3"/>
  </r>
  <r>
    <x v="1"/>
    <x v="0"/>
    <x v="0"/>
    <x v="1"/>
    <n v="0"/>
  </r>
  <r>
    <x v="1"/>
    <x v="0"/>
    <x v="1"/>
    <x v="0"/>
    <n v="0"/>
  </r>
  <r>
    <x v="1"/>
    <x v="0"/>
    <x v="1"/>
    <x v="1"/>
    <n v="0"/>
  </r>
  <r>
    <x v="1"/>
    <x v="0"/>
    <x v="2"/>
    <x v="0"/>
    <n v="0"/>
  </r>
  <r>
    <x v="1"/>
    <x v="0"/>
    <x v="2"/>
    <x v="1"/>
    <n v="1"/>
  </r>
  <r>
    <x v="1"/>
    <x v="1"/>
    <x v="0"/>
    <x v="0"/>
    <n v="2"/>
  </r>
  <r>
    <x v="1"/>
    <x v="1"/>
    <x v="0"/>
    <x v="1"/>
    <n v="0"/>
  </r>
  <r>
    <x v="1"/>
    <x v="1"/>
    <x v="1"/>
    <x v="0"/>
    <n v="0"/>
  </r>
  <r>
    <x v="1"/>
    <x v="1"/>
    <x v="1"/>
    <x v="1"/>
    <n v="0"/>
  </r>
  <r>
    <x v="1"/>
    <x v="1"/>
    <x v="2"/>
    <x v="0"/>
    <n v="0"/>
  </r>
  <r>
    <x v="1"/>
    <x v="1"/>
    <x v="2"/>
    <x v="1"/>
    <n v="0"/>
  </r>
  <r>
    <x v="1"/>
    <x v="2"/>
    <x v="0"/>
    <x v="0"/>
    <n v="3"/>
  </r>
  <r>
    <x v="1"/>
    <x v="2"/>
    <x v="0"/>
    <x v="1"/>
    <n v="0"/>
  </r>
  <r>
    <x v="1"/>
    <x v="2"/>
    <x v="1"/>
    <x v="0"/>
    <n v="0"/>
  </r>
  <r>
    <x v="1"/>
    <x v="2"/>
    <x v="1"/>
    <x v="1"/>
    <n v="0"/>
  </r>
  <r>
    <x v="1"/>
    <x v="2"/>
    <x v="2"/>
    <x v="0"/>
    <n v="0"/>
  </r>
  <r>
    <x v="1"/>
    <x v="2"/>
    <x v="2"/>
    <x v="1"/>
    <n v="1"/>
  </r>
  <r>
    <x v="1"/>
    <x v="3"/>
    <x v="0"/>
    <x v="0"/>
    <n v="2"/>
  </r>
  <r>
    <x v="1"/>
    <x v="3"/>
    <x v="0"/>
    <x v="1"/>
    <n v="0"/>
  </r>
  <r>
    <x v="1"/>
    <x v="3"/>
    <x v="1"/>
    <x v="0"/>
    <n v="0"/>
  </r>
  <r>
    <x v="1"/>
    <x v="3"/>
    <x v="1"/>
    <x v="1"/>
    <n v="0"/>
  </r>
  <r>
    <x v="1"/>
    <x v="3"/>
    <x v="2"/>
    <x v="0"/>
    <n v="0"/>
  </r>
  <r>
    <x v="1"/>
    <x v="3"/>
    <x v="2"/>
    <x v="1"/>
    <n v="0"/>
  </r>
  <r>
    <x v="1"/>
    <x v="4"/>
    <x v="0"/>
    <x v="0"/>
    <n v="4"/>
  </r>
  <r>
    <x v="1"/>
    <x v="4"/>
    <x v="0"/>
    <x v="1"/>
    <n v="1"/>
  </r>
  <r>
    <x v="1"/>
    <x v="4"/>
    <x v="1"/>
    <x v="0"/>
    <n v="1"/>
  </r>
  <r>
    <x v="1"/>
    <x v="4"/>
    <x v="1"/>
    <x v="1"/>
    <n v="1"/>
  </r>
  <r>
    <x v="1"/>
    <x v="4"/>
    <x v="2"/>
    <x v="0"/>
    <n v="1"/>
  </r>
  <r>
    <x v="1"/>
    <x v="4"/>
    <x v="2"/>
    <x v="1"/>
    <n v="1"/>
  </r>
  <r>
    <x v="1"/>
    <x v="5"/>
    <x v="0"/>
    <x v="0"/>
    <n v="4"/>
  </r>
  <r>
    <x v="1"/>
    <x v="5"/>
    <x v="0"/>
    <x v="1"/>
    <n v="2"/>
  </r>
  <r>
    <x v="1"/>
    <x v="5"/>
    <x v="1"/>
    <x v="0"/>
    <n v="3"/>
  </r>
  <r>
    <x v="1"/>
    <x v="5"/>
    <x v="1"/>
    <x v="1"/>
    <n v="3"/>
  </r>
  <r>
    <x v="1"/>
    <x v="5"/>
    <x v="2"/>
    <x v="0"/>
    <n v="3"/>
  </r>
  <r>
    <x v="1"/>
    <x v="5"/>
    <x v="2"/>
    <x v="1"/>
    <n v="3"/>
  </r>
  <r>
    <x v="1"/>
    <x v="6"/>
    <x v="0"/>
    <x v="0"/>
    <n v="4"/>
  </r>
  <r>
    <x v="1"/>
    <x v="6"/>
    <x v="0"/>
    <x v="1"/>
    <n v="3"/>
  </r>
  <r>
    <x v="1"/>
    <x v="6"/>
    <x v="1"/>
    <x v="0"/>
    <n v="2"/>
  </r>
  <r>
    <x v="1"/>
    <x v="6"/>
    <x v="1"/>
    <x v="1"/>
    <n v="1"/>
  </r>
  <r>
    <x v="1"/>
    <x v="6"/>
    <x v="2"/>
    <x v="0"/>
    <n v="3"/>
  </r>
  <r>
    <x v="1"/>
    <x v="6"/>
    <x v="2"/>
    <x v="1"/>
    <n v="2"/>
  </r>
  <r>
    <x v="1"/>
    <x v="7"/>
    <x v="0"/>
    <x v="0"/>
    <n v="4"/>
  </r>
  <r>
    <x v="1"/>
    <x v="7"/>
    <x v="0"/>
    <x v="1"/>
    <n v="3"/>
  </r>
  <r>
    <x v="1"/>
    <x v="7"/>
    <x v="1"/>
    <x v="0"/>
    <n v="3"/>
  </r>
  <r>
    <x v="1"/>
    <x v="7"/>
    <x v="1"/>
    <x v="1"/>
    <n v="3"/>
  </r>
  <r>
    <x v="1"/>
    <x v="7"/>
    <x v="2"/>
    <x v="0"/>
    <n v="3"/>
  </r>
  <r>
    <x v="1"/>
    <x v="7"/>
    <x v="2"/>
    <x v="1"/>
    <n v="2"/>
  </r>
  <r>
    <x v="2"/>
    <x v="0"/>
    <x v="0"/>
    <x v="0"/>
    <n v="4"/>
  </r>
  <r>
    <x v="2"/>
    <x v="0"/>
    <x v="0"/>
    <x v="1"/>
    <n v="4"/>
  </r>
  <r>
    <x v="2"/>
    <x v="0"/>
    <x v="1"/>
    <x v="0"/>
    <n v="4"/>
  </r>
  <r>
    <x v="2"/>
    <x v="0"/>
    <x v="1"/>
    <x v="1"/>
    <n v="3"/>
  </r>
  <r>
    <x v="2"/>
    <x v="0"/>
    <x v="2"/>
    <x v="0"/>
    <n v="4"/>
  </r>
  <r>
    <x v="2"/>
    <x v="0"/>
    <x v="2"/>
    <x v="1"/>
    <n v="4"/>
  </r>
  <r>
    <x v="2"/>
    <x v="1"/>
    <x v="0"/>
    <x v="0"/>
    <n v="2"/>
  </r>
  <r>
    <x v="2"/>
    <x v="1"/>
    <x v="0"/>
    <x v="1"/>
    <n v="0"/>
  </r>
  <r>
    <x v="2"/>
    <x v="1"/>
    <x v="1"/>
    <x v="0"/>
    <n v="0"/>
  </r>
  <r>
    <x v="2"/>
    <x v="1"/>
    <x v="1"/>
    <x v="1"/>
    <n v="0"/>
  </r>
  <r>
    <x v="2"/>
    <x v="1"/>
    <x v="2"/>
    <x v="0"/>
    <n v="0"/>
  </r>
  <r>
    <x v="2"/>
    <x v="1"/>
    <x v="2"/>
    <x v="1"/>
    <n v="0"/>
  </r>
  <r>
    <x v="2"/>
    <x v="2"/>
    <x v="0"/>
    <x v="0"/>
    <n v="4"/>
  </r>
  <r>
    <x v="2"/>
    <x v="2"/>
    <x v="0"/>
    <x v="1"/>
    <n v="4"/>
  </r>
  <r>
    <x v="2"/>
    <x v="2"/>
    <x v="1"/>
    <x v="0"/>
    <n v="4"/>
  </r>
  <r>
    <x v="2"/>
    <x v="2"/>
    <x v="1"/>
    <x v="1"/>
    <n v="3"/>
  </r>
  <r>
    <x v="2"/>
    <x v="2"/>
    <x v="2"/>
    <x v="0"/>
    <n v="4"/>
  </r>
  <r>
    <x v="2"/>
    <x v="2"/>
    <x v="2"/>
    <x v="1"/>
    <n v="4"/>
  </r>
  <r>
    <x v="2"/>
    <x v="3"/>
    <x v="0"/>
    <x v="0"/>
    <n v="2"/>
  </r>
  <r>
    <x v="2"/>
    <x v="3"/>
    <x v="0"/>
    <x v="1"/>
    <n v="0"/>
  </r>
  <r>
    <x v="2"/>
    <x v="3"/>
    <x v="1"/>
    <x v="0"/>
    <n v="0"/>
  </r>
  <r>
    <x v="2"/>
    <x v="3"/>
    <x v="1"/>
    <x v="1"/>
    <n v="0"/>
  </r>
  <r>
    <x v="2"/>
    <x v="3"/>
    <x v="2"/>
    <x v="0"/>
    <n v="0"/>
  </r>
  <r>
    <x v="2"/>
    <x v="3"/>
    <x v="2"/>
    <x v="1"/>
    <n v="0"/>
  </r>
  <r>
    <x v="2"/>
    <x v="4"/>
    <x v="0"/>
    <x v="0"/>
    <n v="4"/>
  </r>
  <r>
    <x v="2"/>
    <x v="4"/>
    <x v="0"/>
    <x v="1"/>
    <n v="2"/>
  </r>
  <r>
    <x v="2"/>
    <x v="4"/>
    <x v="1"/>
    <x v="0"/>
    <n v="1"/>
  </r>
  <r>
    <x v="2"/>
    <x v="4"/>
    <x v="1"/>
    <x v="1"/>
    <n v="1"/>
  </r>
  <r>
    <x v="2"/>
    <x v="4"/>
    <x v="2"/>
    <x v="0"/>
    <n v="1"/>
  </r>
  <r>
    <x v="2"/>
    <x v="4"/>
    <x v="2"/>
    <x v="1"/>
    <n v="1"/>
  </r>
  <r>
    <x v="2"/>
    <x v="5"/>
    <x v="0"/>
    <x v="0"/>
    <n v="3"/>
  </r>
  <r>
    <x v="2"/>
    <x v="5"/>
    <x v="0"/>
    <x v="1"/>
    <n v="1"/>
  </r>
  <r>
    <x v="2"/>
    <x v="5"/>
    <x v="1"/>
    <x v="0"/>
    <n v="1"/>
  </r>
  <r>
    <x v="2"/>
    <x v="5"/>
    <x v="1"/>
    <x v="1"/>
    <n v="1"/>
  </r>
  <r>
    <x v="2"/>
    <x v="5"/>
    <x v="2"/>
    <x v="0"/>
    <n v="1"/>
  </r>
  <r>
    <x v="2"/>
    <x v="5"/>
    <x v="2"/>
    <x v="1"/>
    <n v="0"/>
  </r>
  <r>
    <x v="2"/>
    <x v="6"/>
    <x v="0"/>
    <x v="0"/>
    <n v="2"/>
  </r>
  <r>
    <x v="2"/>
    <x v="6"/>
    <x v="0"/>
    <x v="1"/>
    <n v="1"/>
  </r>
  <r>
    <x v="2"/>
    <x v="6"/>
    <x v="1"/>
    <x v="0"/>
    <n v="0"/>
  </r>
  <r>
    <x v="2"/>
    <x v="6"/>
    <x v="1"/>
    <x v="1"/>
    <n v="0"/>
  </r>
  <r>
    <x v="2"/>
    <x v="6"/>
    <x v="2"/>
    <x v="0"/>
    <n v="0"/>
  </r>
  <r>
    <x v="2"/>
    <x v="6"/>
    <x v="2"/>
    <x v="1"/>
    <n v="0"/>
  </r>
  <r>
    <x v="2"/>
    <x v="7"/>
    <x v="0"/>
    <x v="0"/>
    <n v="2"/>
  </r>
  <r>
    <x v="2"/>
    <x v="7"/>
    <x v="0"/>
    <x v="1"/>
    <n v="1"/>
  </r>
  <r>
    <x v="2"/>
    <x v="7"/>
    <x v="1"/>
    <x v="0"/>
    <n v="0"/>
  </r>
  <r>
    <x v="2"/>
    <x v="7"/>
    <x v="1"/>
    <x v="1"/>
    <n v="1"/>
  </r>
  <r>
    <x v="2"/>
    <x v="7"/>
    <x v="2"/>
    <x v="0"/>
    <n v="0"/>
  </r>
  <r>
    <x v="2"/>
    <x v="7"/>
    <x v="2"/>
    <x v="1"/>
    <n v="1"/>
  </r>
  <r>
    <x v="3"/>
    <x v="0"/>
    <x v="0"/>
    <x v="0"/>
    <n v="1"/>
  </r>
  <r>
    <x v="3"/>
    <x v="0"/>
    <x v="0"/>
    <x v="1"/>
    <n v="0"/>
  </r>
  <r>
    <x v="3"/>
    <x v="0"/>
    <x v="1"/>
    <x v="0"/>
    <n v="0"/>
  </r>
  <r>
    <x v="3"/>
    <x v="0"/>
    <x v="1"/>
    <x v="1"/>
    <n v="0"/>
  </r>
  <r>
    <x v="3"/>
    <x v="0"/>
    <x v="2"/>
    <x v="0"/>
    <n v="0"/>
  </r>
  <r>
    <x v="3"/>
    <x v="0"/>
    <x v="2"/>
    <x v="1"/>
    <n v="0"/>
  </r>
  <r>
    <x v="3"/>
    <x v="1"/>
    <x v="0"/>
    <x v="0"/>
    <n v="2"/>
  </r>
  <r>
    <x v="3"/>
    <x v="1"/>
    <x v="0"/>
    <x v="1"/>
    <n v="0"/>
  </r>
  <r>
    <x v="3"/>
    <x v="1"/>
    <x v="1"/>
    <x v="0"/>
    <n v="1"/>
  </r>
  <r>
    <x v="3"/>
    <x v="1"/>
    <x v="1"/>
    <x v="1"/>
    <n v="0"/>
  </r>
  <r>
    <x v="3"/>
    <x v="1"/>
    <x v="2"/>
    <x v="0"/>
    <n v="1"/>
  </r>
  <r>
    <x v="3"/>
    <x v="1"/>
    <x v="2"/>
    <x v="1"/>
    <n v="1"/>
  </r>
  <r>
    <x v="3"/>
    <x v="2"/>
    <x v="0"/>
    <x v="0"/>
    <n v="1"/>
  </r>
  <r>
    <x v="3"/>
    <x v="2"/>
    <x v="0"/>
    <x v="1"/>
    <n v="0"/>
  </r>
  <r>
    <x v="3"/>
    <x v="2"/>
    <x v="1"/>
    <x v="0"/>
    <n v="0"/>
  </r>
  <r>
    <x v="3"/>
    <x v="2"/>
    <x v="1"/>
    <x v="1"/>
    <n v="0"/>
  </r>
  <r>
    <x v="3"/>
    <x v="2"/>
    <x v="2"/>
    <x v="0"/>
    <n v="0"/>
  </r>
  <r>
    <x v="3"/>
    <x v="2"/>
    <x v="2"/>
    <x v="1"/>
    <n v="0"/>
  </r>
  <r>
    <x v="3"/>
    <x v="3"/>
    <x v="0"/>
    <x v="0"/>
    <n v="3"/>
  </r>
  <r>
    <x v="3"/>
    <x v="3"/>
    <x v="0"/>
    <x v="1"/>
    <n v="0"/>
  </r>
  <r>
    <x v="3"/>
    <x v="3"/>
    <x v="1"/>
    <x v="0"/>
    <n v="1"/>
  </r>
  <r>
    <x v="3"/>
    <x v="3"/>
    <x v="1"/>
    <x v="1"/>
    <n v="0"/>
  </r>
  <r>
    <x v="3"/>
    <x v="3"/>
    <x v="2"/>
    <x v="0"/>
    <n v="1"/>
  </r>
  <r>
    <x v="3"/>
    <x v="3"/>
    <x v="2"/>
    <x v="1"/>
    <n v="1"/>
  </r>
  <r>
    <x v="3"/>
    <x v="4"/>
    <x v="0"/>
    <x v="0"/>
    <n v="2"/>
  </r>
  <r>
    <x v="3"/>
    <x v="4"/>
    <x v="0"/>
    <x v="1"/>
    <n v="2"/>
  </r>
  <r>
    <x v="3"/>
    <x v="4"/>
    <x v="1"/>
    <x v="0"/>
    <n v="3"/>
  </r>
  <r>
    <x v="3"/>
    <x v="4"/>
    <x v="1"/>
    <x v="1"/>
    <n v="2"/>
  </r>
  <r>
    <x v="3"/>
    <x v="4"/>
    <x v="2"/>
    <x v="0"/>
    <n v="3"/>
  </r>
  <r>
    <x v="3"/>
    <x v="4"/>
    <x v="2"/>
    <x v="1"/>
    <n v="2"/>
  </r>
  <r>
    <x v="3"/>
    <x v="5"/>
    <x v="0"/>
    <x v="0"/>
    <n v="1"/>
  </r>
  <r>
    <x v="3"/>
    <x v="5"/>
    <x v="0"/>
    <x v="1"/>
    <n v="3"/>
  </r>
  <r>
    <x v="3"/>
    <x v="5"/>
    <x v="1"/>
    <x v="0"/>
    <n v="3"/>
  </r>
  <r>
    <x v="3"/>
    <x v="5"/>
    <x v="1"/>
    <x v="1"/>
    <n v="3"/>
  </r>
  <r>
    <x v="3"/>
    <x v="5"/>
    <x v="2"/>
    <x v="0"/>
    <n v="3"/>
  </r>
  <r>
    <x v="3"/>
    <x v="5"/>
    <x v="2"/>
    <x v="1"/>
    <n v="3"/>
  </r>
  <r>
    <x v="3"/>
    <x v="6"/>
    <x v="0"/>
    <x v="0"/>
    <n v="1"/>
  </r>
  <r>
    <x v="3"/>
    <x v="6"/>
    <x v="0"/>
    <x v="1"/>
    <n v="1"/>
  </r>
  <r>
    <x v="3"/>
    <x v="6"/>
    <x v="1"/>
    <x v="0"/>
    <n v="2"/>
  </r>
  <r>
    <x v="3"/>
    <x v="6"/>
    <x v="1"/>
    <x v="1"/>
    <n v="1"/>
  </r>
  <r>
    <x v="3"/>
    <x v="6"/>
    <x v="2"/>
    <x v="0"/>
    <n v="2"/>
  </r>
  <r>
    <x v="3"/>
    <x v="6"/>
    <x v="2"/>
    <x v="1"/>
    <n v="0"/>
  </r>
  <r>
    <x v="3"/>
    <x v="7"/>
    <x v="0"/>
    <x v="0"/>
    <n v="3"/>
  </r>
  <r>
    <x v="3"/>
    <x v="7"/>
    <x v="0"/>
    <x v="1"/>
    <n v="2"/>
  </r>
  <r>
    <x v="3"/>
    <x v="7"/>
    <x v="1"/>
    <x v="0"/>
    <n v="3"/>
  </r>
  <r>
    <x v="3"/>
    <x v="7"/>
    <x v="1"/>
    <x v="1"/>
    <n v="3"/>
  </r>
  <r>
    <x v="3"/>
    <x v="7"/>
    <x v="2"/>
    <x v="0"/>
    <n v="3"/>
  </r>
  <r>
    <x v="3"/>
    <x v="7"/>
    <x v="2"/>
    <x v="1"/>
    <n v="2"/>
  </r>
  <r>
    <x v="4"/>
    <x v="0"/>
    <x v="0"/>
    <x v="0"/>
    <n v="0"/>
  </r>
  <r>
    <x v="4"/>
    <x v="0"/>
    <x v="0"/>
    <x v="1"/>
    <n v="0"/>
  </r>
  <r>
    <x v="4"/>
    <x v="0"/>
    <x v="1"/>
    <x v="0"/>
    <n v="3"/>
  </r>
  <r>
    <x v="4"/>
    <x v="0"/>
    <x v="1"/>
    <x v="1"/>
    <n v="3"/>
  </r>
  <r>
    <x v="4"/>
    <x v="0"/>
    <x v="2"/>
    <x v="0"/>
    <n v="2"/>
  </r>
  <r>
    <x v="4"/>
    <x v="0"/>
    <x v="2"/>
    <x v="1"/>
    <n v="2"/>
  </r>
  <r>
    <x v="4"/>
    <x v="1"/>
    <x v="0"/>
    <x v="0"/>
    <n v="2"/>
  </r>
  <r>
    <x v="4"/>
    <x v="1"/>
    <x v="0"/>
    <x v="1"/>
    <n v="2"/>
  </r>
  <r>
    <x v="4"/>
    <x v="1"/>
    <x v="1"/>
    <x v="0"/>
    <n v="4"/>
  </r>
  <r>
    <x v="4"/>
    <x v="1"/>
    <x v="1"/>
    <x v="1"/>
    <n v="3"/>
  </r>
  <r>
    <x v="4"/>
    <x v="1"/>
    <x v="2"/>
    <x v="0"/>
    <n v="3"/>
  </r>
  <r>
    <x v="4"/>
    <x v="1"/>
    <x v="2"/>
    <x v="1"/>
    <n v="1"/>
  </r>
  <r>
    <x v="4"/>
    <x v="2"/>
    <x v="0"/>
    <x v="0"/>
    <n v="0"/>
  </r>
  <r>
    <x v="4"/>
    <x v="2"/>
    <x v="0"/>
    <x v="1"/>
    <n v="0"/>
  </r>
  <r>
    <x v="4"/>
    <x v="2"/>
    <x v="1"/>
    <x v="0"/>
    <n v="3"/>
  </r>
  <r>
    <x v="4"/>
    <x v="2"/>
    <x v="1"/>
    <x v="1"/>
    <n v="3"/>
  </r>
  <r>
    <x v="4"/>
    <x v="2"/>
    <x v="2"/>
    <x v="0"/>
    <n v="2"/>
  </r>
  <r>
    <x v="4"/>
    <x v="2"/>
    <x v="2"/>
    <x v="1"/>
    <n v="2"/>
  </r>
  <r>
    <x v="4"/>
    <x v="3"/>
    <x v="0"/>
    <x v="0"/>
    <n v="2"/>
  </r>
  <r>
    <x v="4"/>
    <x v="3"/>
    <x v="0"/>
    <x v="1"/>
    <n v="2"/>
  </r>
  <r>
    <x v="4"/>
    <x v="3"/>
    <x v="1"/>
    <x v="0"/>
    <n v="4"/>
  </r>
  <r>
    <x v="4"/>
    <x v="3"/>
    <x v="1"/>
    <x v="1"/>
    <n v="3"/>
  </r>
  <r>
    <x v="4"/>
    <x v="3"/>
    <x v="2"/>
    <x v="0"/>
    <n v="3"/>
  </r>
  <r>
    <x v="4"/>
    <x v="3"/>
    <x v="2"/>
    <x v="1"/>
    <n v="1"/>
  </r>
  <r>
    <x v="4"/>
    <x v="4"/>
    <x v="0"/>
    <x v="0"/>
    <n v="0"/>
  </r>
  <r>
    <x v="4"/>
    <x v="4"/>
    <x v="0"/>
    <x v="1"/>
    <n v="4"/>
  </r>
  <r>
    <x v="4"/>
    <x v="4"/>
    <x v="1"/>
    <x v="0"/>
    <n v="4"/>
  </r>
  <r>
    <x v="4"/>
    <x v="4"/>
    <x v="1"/>
    <x v="1"/>
    <n v="4"/>
  </r>
  <r>
    <x v="4"/>
    <x v="4"/>
    <x v="2"/>
    <x v="0"/>
    <n v="4"/>
  </r>
  <r>
    <x v="4"/>
    <x v="4"/>
    <x v="2"/>
    <x v="1"/>
    <n v="4"/>
  </r>
  <r>
    <x v="4"/>
    <x v="5"/>
    <x v="0"/>
    <x v="0"/>
    <n v="0"/>
  </r>
  <r>
    <x v="4"/>
    <x v="5"/>
    <x v="0"/>
    <x v="1"/>
    <n v="0"/>
  </r>
  <r>
    <x v="4"/>
    <x v="5"/>
    <x v="1"/>
    <x v="0"/>
    <n v="0"/>
  </r>
  <r>
    <x v="4"/>
    <x v="5"/>
    <x v="1"/>
    <x v="1"/>
    <n v="0"/>
  </r>
  <r>
    <x v="4"/>
    <x v="5"/>
    <x v="2"/>
    <x v="0"/>
    <n v="0"/>
  </r>
  <r>
    <x v="4"/>
    <x v="5"/>
    <x v="2"/>
    <x v="1"/>
    <n v="0"/>
  </r>
  <r>
    <x v="4"/>
    <x v="6"/>
    <x v="0"/>
    <x v="0"/>
    <n v="0"/>
  </r>
  <r>
    <x v="4"/>
    <x v="6"/>
    <x v="0"/>
    <x v="1"/>
    <n v="0"/>
  </r>
  <r>
    <x v="4"/>
    <x v="6"/>
    <x v="1"/>
    <x v="0"/>
    <n v="0"/>
  </r>
  <r>
    <x v="4"/>
    <x v="6"/>
    <x v="1"/>
    <x v="1"/>
    <n v="0"/>
  </r>
  <r>
    <x v="4"/>
    <x v="6"/>
    <x v="2"/>
    <x v="0"/>
    <n v="0"/>
  </r>
  <r>
    <x v="4"/>
    <x v="6"/>
    <x v="2"/>
    <x v="1"/>
    <n v="0"/>
  </r>
  <r>
    <x v="4"/>
    <x v="7"/>
    <x v="0"/>
    <x v="0"/>
    <n v="0"/>
  </r>
  <r>
    <x v="4"/>
    <x v="7"/>
    <x v="0"/>
    <x v="1"/>
    <n v="0"/>
  </r>
  <r>
    <x v="4"/>
    <x v="7"/>
    <x v="1"/>
    <x v="0"/>
    <n v="0"/>
  </r>
  <r>
    <x v="4"/>
    <x v="7"/>
    <x v="1"/>
    <x v="1"/>
    <n v="0"/>
  </r>
  <r>
    <x v="4"/>
    <x v="7"/>
    <x v="2"/>
    <x v="0"/>
    <n v="0"/>
  </r>
  <r>
    <x v="4"/>
    <x v="7"/>
    <x v="2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4:G14" firstHeaderRow="1" firstDataRow="2" firstDataCol="1" rowPageCount="2" colPageCount="1"/>
  <pivotFields count="5">
    <pivotField axis="axisCol" showAll="0" sortType="descending">
      <items count="6">
        <item x="2"/>
        <item x="0"/>
        <item x="1"/>
        <item x="4"/>
        <item x="3"/>
        <item t="default"/>
      </items>
    </pivotField>
    <pivotField axis="axisRow" showAll="0">
      <items count="9">
        <item x="5"/>
        <item x="6"/>
        <item x="4"/>
        <item x="2"/>
        <item x="0"/>
        <item x="1"/>
        <item x="7"/>
        <item x="3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2" hier="-1"/>
    <pageField fld="3" hier="-1"/>
  </pageFields>
  <dataFields count="1">
    <dataField name="Sum of Amount" fld="4" baseField="0" baseItem="0"/>
  </dataFields>
  <chartFormats count="13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66"/>
  <sheetViews>
    <sheetView tabSelected="1" zoomScaleNormal="100" workbookViewId="0">
      <pane xSplit="1" topLeftCell="B1" activePane="topRight" state="frozen"/>
      <selection activeCell="A2" sqref="A2"/>
      <selection pane="topRight" activeCell="K22" sqref="K22"/>
    </sheetView>
  </sheetViews>
  <sheetFormatPr defaultRowHeight="15"/>
  <cols>
    <col min="1" max="1" width="27.5703125" customWidth="1"/>
    <col min="2" max="3" width="17.7109375" customWidth="1"/>
    <col min="4" max="4" width="16" customWidth="1"/>
    <col min="5" max="9" width="12.7109375" customWidth="1"/>
    <col min="10" max="21" width="12.140625" customWidth="1"/>
    <col min="22" max="27" width="13.42578125" customWidth="1"/>
    <col min="28" max="51" width="13.42578125" style="12" customWidth="1"/>
    <col min="52" max="99" width="11.28515625" customWidth="1"/>
  </cols>
  <sheetData>
    <row r="1" spans="1:99">
      <c r="A1" t="s">
        <v>161</v>
      </c>
      <c r="B1">
        <v>6729648</v>
      </c>
      <c r="C1" t="s">
        <v>79</v>
      </c>
      <c r="D1">
        <v>359785</v>
      </c>
      <c r="E1" t="s">
        <v>80</v>
      </c>
      <c r="F1">
        <v>18.704637491835403</v>
      </c>
    </row>
    <row r="4" spans="1:99" ht="15.75">
      <c r="B4" t="s">
        <v>34</v>
      </c>
      <c r="D4" s="1" t="s">
        <v>92</v>
      </c>
      <c r="E4" s="1"/>
      <c r="F4" s="1"/>
      <c r="G4" s="1"/>
      <c r="H4" s="1"/>
      <c r="I4" s="1"/>
      <c r="J4" s="14" t="s">
        <v>95</v>
      </c>
      <c r="K4" s="14"/>
      <c r="L4" s="14"/>
      <c r="M4" s="14"/>
      <c r="N4" s="14"/>
      <c r="O4" s="14"/>
      <c r="P4" s="15" t="s">
        <v>93</v>
      </c>
      <c r="Q4" s="15"/>
      <c r="R4" s="15"/>
      <c r="S4" s="15"/>
      <c r="T4" s="15"/>
      <c r="U4" s="15"/>
      <c r="V4" s="14" t="s">
        <v>94</v>
      </c>
      <c r="W4" s="14"/>
      <c r="X4" s="14"/>
      <c r="Y4" s="14"/>
      <c r="Z4" s="14"/>
      <c r="AA4" s="14"/>
      <c r="AB4" s="17" t="s">
        <v>87</v>
      </c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6" t="s">
        <v>88</v>
      </c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</row>
    <row r="5" spans="1:99" ht="15.75">
      <c r="A5" t="s">
        <v>35</v>
      </c>
      <c r="B5" t="s">
        <v>36</v>
      </c>
      <c r="C5" t="s">
        <v>37</v>
      </c>
      <c r="D5" s="2" t="s">
        <v>43</v>
      </c>
      <c r="E5" s="2" t="s">
        <v>38</v>
      </c>
      <c r="F5" s="2" t="s">
        <v>39</v>
      </c>
      <c r="G5" s="2" t="s">
        <v>40</v>
      </c>
      <c r="H5" s="2" t="s">
        <v>41</v>
      </c>
      <c r="I5" s="2" t="s">
        <v>42</v>
      </c>
      <c r="J5" s="3" t="s">
        <v>44</v>
      </c>
      <c r="K5" s="3" t="s">
        <v>45</v>
      </c>
      <c r="L5" s="3" t="s">
        <v>46</v>
      </c>
      <c r="M5" s="3" t="s">
        <v>47</v>
      </c>
      <c r="N5" s="3" t="s">
        <v>48</v>
      </c>
      <c r="O5" s="3" t="s">
        <v>49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81</v>
      </c>
      <c r="W5" s="3" t="s">
        <v>82</v>
      </c>
      <c r="X5" s="3" t="s">
        <v>83</v>
      </c>
      <c r="Y5" s="3" t="s">
        <v>84</v>
      </c>
      <c r="Z5" s="3" t="s">
        <v>85</v>
      </c>
      <c r="AA5" s="3" t="s">
        <v>86</v>
      </c>
      <c r="AB5" s="13" t="s">
        <v>96</v>
      </c>
      <c r="AC5" s="13" t="s">
        <v>97</v>
      </c>
      <c r="AD5" s="13" t="s">
        <v>98</v>
      </c>
      <c r="AE5" s="13" t="s">
        <v>99</v>
      </c>
      <c r="AF5" s="13" t="s">
        <v>100</v>
      </c>
      <c r="AG5" s="13" t="s">
        <v>101</v>
      </c>
      <c r="AH5" s="13" t="s">
        <v>102</v>
      </c>
      <c r="AI5" s="13" t="s">
        <v>103</v>
      </c>
      <c r="AJ5" s="13" t="s">
        <v>104</v>
      </c>
      <c r="AK5" s="13" t="s">
        <v>105</v>
      </c>
      <c r="AL5" s="13" t="s">
        <v>106</v>
      </c>
      <c r="AM5" s="13" t="s">
        <v>107</v>
      </c>
      <c r="AN5" s="13" t="s">
        <v>96</v>
      </c>
      <c r="AO5" s="13" t="s">
        <v>97</v>
      </c>
      <c r="AP5" s="13" t="s">
        <v>98</v>
      </c>
      <c r="AQ5" s="13" t="s">
        <v>99</v>
      </c>
      <c r="AR5" s="13" t="s">
        <v>100</v>
      </c>
      <c r="AS5" s="13" t="s">
        <v>101</v>
      </c>
      <c r="AT5" s="13" t="s">
        <v>102</v>
      </c>
      <c r="AU5" s="13" t="s">
        <v>103</v>
      </c>
      <c r="AV5" s="13" t="s">
        <v>104</v>
      </c>
      <c r="AW5" s="13" t="s">
        <v>105</v>
      </c>
      <c r="AX5" s="13" t="s">
        <v>106</v>
      </c>
      <c r="AY5" s="13" t="s">
        <v>107</v>
      </c>
      <c r="AZ5" t="s">
        <v>1</v>
      </c>
      <c r="BA5" t="s">
        <v>2</v>
      </c>
      <c r="BB5" t="s">
        <v>3</v>
      </c>
      <c r="BC5" t="s">
        <v>4</v>
      </c>
      <c r="BD5" t="s">
        <v>5</v>
      </c>
      <c r="BE5" t="s">
        <v>6</v>
      </c>
      <c r="BF5" t="s">
        <v>7</v>
      </c>
      <c r="BG5" t="s">
        <v>8</v>
      </c>
      <c r="BH5" t="s">
        <v>9</v>
      </c>
      <c r="BI5" t="s">
        <v>10</v>
      </c>
      <c r="BJ5" t="s">
        <v>11</v>
      </c>
      <c r="BK5" t="s">
        <v>12</v>
      </c>
      <c r="BL5" t="s">
        <v>13</v>
      </c>
      <c r="BM5" t="s">
        <v>14</v>
      </c>
      <c r="BN5" t="s">
        <v>15</v>
      </c>
      <c r="BO5" t="s">
        <v>16</v>
      </c>
      <c r="BP5" t="s">
        <v>17</v>
      </c>
      <c r="BQ5" t="s">
        <v>18</v>
      </c>
      <c r="BR5" t="s">
        <v>19</v>
      </c>
      <c r="BS5" t="s">
        <v>20</v>
      </c>
      <c r="BT5" t="s">
        <v>21</v>
      </c>
      <c r="BU5" t="s">
        <v>22</v>
      </c>
      <c r="BV5" t="s">
        <v>23</v>
      </c>
      <c r="BW5" t="s">
        <v>24</v>
      </c>
      <c r="BX5" t="s">
        <v>1</v>
      </c>
      <c r="BY5" t="s">
        <v>2</v>
      </c>
      <c r="BZ5" t="s">
        <v>3</v>
      </c>
      <c r="CA5" t="s">
        <v>4</v>
      </c>
      <c r="CB5" t="s">
        <v>5</v>
      </c>
      <c r="CC5" t="s">
        <v>6</v>
      </c>
      <c r="CD5" t="s">
        <v>7</v>
      </c>
      <c r="CE5" t="s">
        <v>8</v>
      </c>
      <c r="CF5" t="s">
        <v>9</v>
      </c>
      <c r="CG5" t="s">
        <v>10</v>
      </c>
      <c r="CH5" t="s">
        <v>11</v>
      </c>
      <c r="CI5" t="s">
        <v>12</v>
      </c>
      <c r="CJ5" t="s">
        <v>13</v>
      </c>
      <c r="CK5" t="s">
        <v>14</v>
      </c>
      <c r="CL5" t="s">
        <v>15</v>
      </c>
      <c r="CM5" t="s">
        <v>16</v>
      </c>
      <c r="CN5" t="s">
        <v>17</v>
      </c>
      <c r="CO5" t="s">
        <v>18</v>
      </c>
      <c r="CP5" t="s">
        <v>19</v>
      </c>
      <c r="CQ5" t="s">
        <v>20</v>
      </c>
      <c r="CR5" t="s">
        <v>21</v>
      </c>
      <c r="CS5" t="s">
        <v>22</v>
      </c>
      <c r="CT5" t="s">
        <v>23</v>
      </c>
      <c r="CU5" t="s">
        <v>24</v>
      </c>
    </row>
    <row r="6" spans="1:99" ht="15.75">
      <c r="A6" s="4" t="s">
        <v>50</v>
      </c>
      <c r="B6" s="5"/>
      <c r="C6" s="5"/>
      <c r="D6" s="6"/>
      <c r="E6" s="6"/>
      <c r="F6" s="6"/>
      <c r="G6" s="6"/>
      <c r="H6" s="6"/>
      <c r="I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</row>
    <row r="7" spans="1:99">
      <c r="A7" s="7" t="s">
        <v>51</v>
      </c>
      <c r="B7" s="9">
        <v>67073</v>
      </c>
      <c r="C7" s="9">
        <v>2175</v>
      </c>
      <c r="D7" s="9">
        <v>848</v>
      </c>
      <c r="E7" s="9">
        <v>2280</v>
      </c>
      <c r="F7" s="9">
        <v>531</v>
      </c>
      <c r="G7" s="9">
        <v>302</v>
      </c>
      <c r="H7" s="9">
        <v>171</v>
      </c>
      <c r="I7" s="9">
        <v>120</v>
      </c>
      <c r="J7">
        <v>0.65621474778747835</v>
      </c>
      <c r="K7">
        <v>0.33237524750201591</v>
      </c>
      <c r="L7">
        <v>1.3372430153859971</v>
      </c>
      <c r="M7">
        <v>2.1931315124122546</v>
      </c>
      <c r="N7">
        <v>4.557822362895906</v>
      </c>
      <c r="O7">
        <v>6.996649576058231</v>
      </c>
      <c r="P7" s="5">
        <v>1.2741949476426691</v>
      </c>
      <c r="Q7" s="5">
        <v>1.3101148947141819</v>
      </c>
      <c r="R7" s="5">
        <v>1.2814757768934415</v>
      </c>
      <c r="S7" s="5">
        <v>1.4703948425637643</v>
      </c>
      <c r="T7" s="5">
        <v>2.0714971867383829</v>
      </c>
      <c r="U7" s="5">
        <v>2.8404371782210762</v>
      </c>
      <c r="V7" s="10">
        <v>1.1378854924124056E-5</v>
      </c>
      <c r="W7" s="10">
        <v>1.7297740274060197E-8</v>
      </c>
      <c r="X7" s="10">
        <v>9.3038923676996515E-5</v>
      </c>
      <c r="Y7" s="10">
        <v>8.8111953328363482E-8</v>
      </c>
      <c r="Z7" s="10">
        <v>4.602594911323694E-18</v>
      </c>
      <c r="AA7" s="10">
        <v>6.0322567079448752E-28</v>
      </c>
      <c r="AB7" s="11">
        <v>2.0555842682046757E-2</v>
      </c>
      <c r="AC7" s="11">
        <v>2.348742650672507E-2</v>
      </c>
      <c r="AD7" s="11">
        <v>2.0114000436174562E-2</v>
      </c>
      <c r="AE7" s="11">
        <v>2.1817034046584062E-2</v>
      </c>
      <c r="AF7" s="12">
        <v>2.2362740039634229E-2</v>
      </c>
      <c r="AG7" s="12">
        <v>2.6464846167262326E-2</v>
      </c>
      <c r="AH7" s="12">
        <v>2.4681848513278697E-2</v>
      </c>
      <c r="AI7" s="12">
        <v>3.0858381371778772E-2</v>
      </c>
      <c r="AJ7" s="12">
        <v>3.3535285811590043E-2</v>
      </c>
      <c r="AK7" s="12">
        <v>4.5085403843582367E-2</v>
      </c>
      <c r="AL7" s="12">
        <v>4.5576999833451232E-2</v>
      </c>
      <c r="AM7" s="12">
        <v>6.4767827752755663E-2</v>
      </c>
      <c r="AN7" s="11">
        <v>0.2579784948812649</v>
      </c>
      <c r="AO7" s="12">
        <v>0.29558472350953968</v>
      </c>
      <c r="AP7" s="11">
        <v>0.55948876307635242</v>
      </c>
      <c r="AQ7" s="11">
        <v>0.60097100703859019</v>
      </c>
      <c r="AR7" s="11">
        <v>0.18140844159720126</v>
      </c>
      <c r="AS7" s="11">
        <v>0.21491339748325849</v>
      </c>
      <c r="AT7" s="11">
        <v>0.11159357017486583</v>
      </c>
      <c r="AU7" s="11">
        <v>0.13944091258375482</v>
      </c>
      <c r="AV7" s="11">
        <v>6.4734323573513539E-2</v>
      </c>
      <c r="AW7" s="11">
        <v>8.6989814357520942E-2</v>
      </c>
      <c r="AX7" s="11">
        <v>4.3890021145175304E-2</v>
      </c>
      <c r="AY7" s="11">
        <v>6.277664552149137E-2</v>
      </c>
      <c r="AZ7" s="9">
        <v>1539012</v>
      </c>
      <c r="BA7" s="9">
        <v>5121388</v>
      </c>
      <c r="BB7" s="9">
        <v>602</v>
      </c>
      <c r="BC7" s="9">
        <v>1573</v>
      </c>
      <c r="BD7" s="9">
        <v>3419180</v>
      </c>
      <c r="BE7" s="9">
        <v>3241220</v>
      </c>
      <c r="BF7" s="9">
        <v>1262</v>
      </c>
      <c r="BG7" s="9">
        <v>913</v>
      </c>
      <c r="BH7" s="9">
        <v>1077587</v>
      </c>
      <c r="BI7" s="9">
        <v>5582813</v>
      </c>
      <c r="BJ7" s="9">
        <v>431</v>
      </c>
      <c r="BK7" s="9">
        <v>1744</v>
      </c>
      <c r="BL7" s="9">
        <v>593182</v>
      </c>
      <c r="BM7" s="9">
        <v>6067218</v>
      </c>
      <c r="BN7" s="9">
        <v>273</v>
      </c>
      <c r="BO7" s="9">
        <v>1902</v>
      </c>
      <c r="BP7" s="9">
        <v>254557</v>
      </c>
      <c r="BQ7" s="9">
        <v>6405843</v>
      </c>
      <c r="BR7" s="9">
        <v>165</v>
      </c>
      <c r="BS7" s="9">
        <v>2010</v>
      </c>
      <c r="BT7" s="9">
        <v>130051</v>
      </c>
      <c r="BU7" s="9">
        <v>6530349</v>
      </c>
      <c r="BV7" s="9">
        <v>116</v>
      </c>
      <c r="BW7" s="9">
        <v>2059</v>
      </c>
      <c r="BX7">
        <v>1539111.3924571206</v>
      </c>
      <c r="BY7">
        <v>5121288.6075428799</v>
      </c>
      <c r="BZ7">
        <v>502.60754287944224</v>
      </c>
      <c r="CA7">
        <v>1672.9385885232118</v>
      </c>
      <c r="CB7">
        <v>3419325.3954814766</v>
      </c>
      <c r="CC7">
        <v>3241074.6045185234</v>
      </c>
      <c r="CD7">
        <v>1116.6045185232435</v>
      </c>
      <c r="CE7">
        <v>1058.7411078914179</v>
      </c>
      <c r="CF7">
        <v>1077666.080636991</v>
      </c>
      <c r="CG7">
        <v>5582733.9193630088</v>
      </c>
      <c r="CH7">
        <v>351.91936300904678</v>
      </c>
      <c r="CI7">
        <v>1823.675976668068</v>
      </c>
      <c r="CJ7">
        <v>593261.26640225435</v>
      </c>
      <c r="CK7">
        <v>6067138.7335977452</v>
      </c>
      <c r="CL7">
        <v>193.73359774561638</v>
      </c>
      <c r="CM7">
        <v>1981.9133985946789</v>
      </c>
      <c r="CN7">
        <v>254638.84591167831</v>
      </c>
      <c r="CO7">
        <v>6405761.1540883221</v>
      </c>
      <c r="CP7">
        <v>83.154088321707448</v>
      </c>
      <c r="CQ7">
        <v>2092.5290185274157</v>
      </c>
      <c r="CR7">
        <v>130124.50693613205</v>
      </c>
      <c r="CS7">
        <v>6530275.493063868</v>
      </c>
      <c r="CT7">
        <v>42.493063867948955</v>
      </c>
      <c r="CU7">
        <v>2133.2033211218545</v>
      </c>
    </row>
    <row r="8" spans="1:99">
      <c r="A8" s="7" t="s">
        <v>52</v>
      </c>
      <c r="B8" s="9">
        <v>88243</v>
      </c>
      <c r="C8" s="9">
        <v>2175</v>
      </c>
      <c r="D8" s="9">
        <v>951</v>
      </c>
      <c r="E8" s="9">
        <v>2971</v>
      </c>
      <c r="F8" s="9">
        <v>545</v>
      </c>
      <c r="G8" s="9">
        <v>250</v>
      </c>
      <c r="H8" s="9">
        <v>82</v>
      </c>
      <c r="I8" s="9">
        <v>27</v>
      </c>
      <c r="J8">
        <v>-0.45366853010587516</v>
      </c>
      <c r="K8">
        <v>0.30879254758002361</v>
      </c>
      <c r="L8">
        <v>-0.3440193099825925</v>
      </c>
      <c r="M8">
        <v>-0.99556280718811041</v>
      </c>
      <c r="N8">
        <v>-2.5049790580088671</v>
      </c>
      <c r="O8">
        <v>-5.7811414440669662</v>
      </c>
      <c r="P8" s="5">
        <v>1</v>
      </c>
      <c r="Q8" s="5">
        <v>1.196899207470848</v>
      </c>
      <c r="R8" s="5">
        <v>1</v>
      </c>
      <c r="S8" s="5">
        <v>1</v>
      </c>
      <c r="T8" s="5">
        <v>1</v>
      </c>
      <c r="U8" s="5">
        <v>0.50003600341947907</v>
      </c>
      <c r="V8" s="10">
        <v>0.68094493908482123</v>
      </c>
      <c r="W8" s="10">
        <v>9.4416068700005319E-4</v>
      </c>
      <c r="X8" s="10">
        <v>0.99454979875343208</v>
      </c>
      <c r="Y8" s="10">
        <v>0.66238308905773557</v>
      </c>
      <c r="Z8" s="10">
        <v>8.9278231534720504E-2</v>
      </c>
      <c r="AA8" s="10">
        <v>2.8447924685345996E-3</v>
      </c>
      <c r="AB8" s="11">
        <v>2.31462957149546E-2</v>
      </c>
      <c r="AC8" s="11">
        <v>2.6246568670094943E-2</v>
      </c>
      <c r="AD8" s="11">
        <v>2.6350675319303293E-2</v>
      </c>
      <c r="AE8" s="11">
        <v>2.8288405140466825E-2</v>
      </c>
      <c r="AF8" s="12">
        <v>2.2980241346765764E-2</v>
      </c>
      <c r="AG8" s="12">
        <v>2.713470118196987E-2</v>
      </c>
      <c r="AH8" s="12">
        <v>2.0171766490036856E-2</v>
      </c>
      <c r="AI8" s="12">
        <v>2.5805245004216017E-2</v>
      </c>
      <c r="AJ8" s="12">
        <v>1.4809086490561204E-2</v>
      </c>
      <c r="AK8" s="12">
        <v>2.2892062934726155E-2</v>
      </c>
      <c r="AL8" s="12">
        <v>7.7604379501612078E-3</v>
      </c>
      <c r="AM8" s="12">
        <v>1.7067148256735342E-2</v>
      </c>
      <c r="AN8" s="11">
        <v>0.24628361889793859</v>
      </c>
      <c r="AO8" s="12">
        <v>0.28337155351585452</v>
      </c>
      <c r="AP8" s="11">
        <v>0.61703505606767528</v>
      </c>
      <c r="AQ8" s="11">
        <v>0.65744770255301443</v>
      </c>
      <c r="AR8" s="11">
        <v>0.18630706737745475</v>
      </c>
      <c r="AS8" s="11">
        <v>0.22012971423174063</v>
      </c>
      <c r="AT8" s="11">
        <v>9.0649284553254633E-2</v>
      </c>
      <c r="AU8" s="11">
        <v>0.11624726717088329</v>
      </c>
      <c r="AV8" s="11">
        <v>2.8871104610882842E-2</v>
      </c>
      <c r="AW8" s="11">
        <v>4.4692113779921758E-2</v>
      </c>
      <c r="AX8" s="11">
        <v>7.7604379501612078E-3</v>
      </c>
      <c r="AY8" s="11">
        <v>1.7067148256735342E-2</v>
      </c>
      <c r="AZ8" s="9">
        <v>1836846</v>
      </c>
      <c r="BA8" s="9">
        <v>4802384</v>
      </c>
      <c r="BB8" s="9">
        <v>576</v>
      </c>
      <c r="BC8" s="9">
        <v>1599</v>
      </c>
      <c r="BD8" s="9">
        <v>3948309</v>
      </c>
      <c r="BE8" s="9">
        <v>2690921</v>
      </c>
      <c r="BF8" s="9">
        <v>1386</v>
      </c>
      <c r="BG8" s="9">
        <v>789</v>
      </c>
      <c r="BH8" s="9">
        <v>1333847</v>
      </c>
      <c r="BI8" s="9">
        <v>5305383</v>
      </c>
      <c r="BJ8" s="9">
        <v>442</v>
      </c>
      <c r="BK8" s="9">
        <v>1733</v>
      </c>
      <c r="BL8" s="9">
        <v>743594</v>
      </c>
      <c r="BM8" s="9">
        <v>5895636</v>
      </c>
      <c r="BN8" s="9">
        <v>225</v>
      </c>
      <c r="BO8" s="9">
        <v>1950</v>
      </c>
      <c r="BP8" s="9">
        <v>322382</v>
      </c>
      <c r="BQ8" s="9">
        <v>6316848</v>
      </c>
      <c r="BR8" s="9">
        <v>80</v>
      </c>
      <c r="BS8" s="9">
        <v>2095</v>
      </c>
      <c r="BT8" s="9">
        <v>165705</v>
      </c>
      <c r="BU8" s="9">
        <v>6473525</v>
      </c>
      <c r="BV8" s="9">
        <v>27</v>
      </c>
      <c r="BW8" s="9">
        <v>2148</v>
      </c>
      <c r="BX8">
        <v>1836820.2609327394</v>
      </c>
      <c r="BY8">
        <v>4802409.7390672602</v>
      </c>
      <c r="BZ8">
        <v>601.73906726061728</v>
      </c>
      <c r="CA8">
        <v>1573.7763302370909</v>
      </c>
      <c r="CB8">
        <v>3948401.510651737</v>
      </c>
      <c r="CC8">
        <v>2690828.489348263</v>
      </c>
      <c r="CD8">
        <v>1293.4893482629052</v>
      </c>
      <c r="CE8">
        <v>881.79943306678638</v>
      </c>
      <c r="CF8">
        <v>1333852.032434402</v>
      </c>
      <c r="CG8">
        <v>5305377.967565598</v>
      </c>
      <c r="CH8">
        <v>436.96756559794198</v>
      </c>
      <c r="CI8">
        <v>1738.6018107521504</v>
      </c>
      <c r="CJ8">
        <v>743575.4060127337</v>
      </c>
      <c r="CK8">
        <v>5895654.5939872665</v>
      </c>
      <c r="CL8">
        <v>243.59398726624863</v>
      </c>
      <c r="CM8">
        <v>1932.0387379259341</v>
      </c>
      <c r="CN8">
        <v>322356.39661487291</v>
      </c>
      <c r="CO8">
        <v>6316873.6033851271</v>
      </c>
      <c r="CP8">
        <v>105.60338512709284</v>
      </c>
      <c r="CQ8">
        <v>2070.0745455421788</v>
      </c>
      <c r="CR8">
        <v>165677.72427069274</v>
      </c>
      <c r="CS8">
        <v>6473552.275729307</v>
      </c>
      <c r="CT8">
        <v>54.275729307277601</v>
      </c>
      <c r="CU8">
        <v>2121.4190162112172</v>
      </c>
    </row>
    <row r="9" spans="1:99">
      <c r="A9" s="7" t="s">
        <v>53</v>
      </c>
      <c r="B9" s="9">
        <v>146234</v>
      </c>
      <c r="C9" s="9">
        <v>2175</v>
      </c>
      <c r="D9" s="9">
        <v>1902</v>
      </c>
      <c r="E9" s="9">
        <v>5631</v>
      </c>
      <c r="F9" s="9">
        <v>1204</v>
      </c>
      <c r="G9" s="9">
        <v>600</v>
      </c>
      <c r="H9" s="9">
        <v>150</v>
      </c>
      <c r="I9" s="9">
        <v>51</v>
      </c>
      <c r="J9">
        <v>1.245056789988225</v>
      </c>
      <c r="K9">
        <v>1.7051329000279507</v>
      </c>
      <c r="L9">
        <v>2.3581547181832256</v>
      </c>
      <c r="M9">
        <v>2.3255668691123121</v>
      </c>
      <c r="N9">
        <v>-2.2545171597379969</v>
      </c>
      <c r="O9">
        <v>-6.0946758441281901</v>
      </c>
      <c r="P9" s="5">
        <v>1.2418163390847485</v>
      </c>
      <c r="Q9" s="5">
        <v>1.4033134163595942</v>
      </c>
      <c r="R9" s="5">
        <v>1.3354993090774456</v>
      </c>
      <c r="S9" s="5">
        <v>1.3174013292641635</v>
      </c>
      <c r="T9" s="5">
        <v>1</v>
      </c>
      <c r="U9" s="5">
        <v>0.56465308921420765</v>
      </c>
      <c r="V9" s="10">
        <v>1.3615905316806394E-5</v>
      </c>
      <c r="W9" s="10">
        <v>1.4671994497600914E-8</v>
      </c>
      <c r="X9" s="10">
        <v>2.7441221569710585E-9</v>
      </c>
      <c r="Y9" s="10">
        <v>2.7359114499944644E-6</v>
      </c>
      <c r="Z9" s="10">
        <v>0.25472728013009371</v>
      </c>
      <c r="AA9" s="10">
        <v>6.232924143135287E-4</v>
      </c>
      <c r="AB9" s="11">
        <v>4.7228573838547581E-2</v>
      </c>
      <c r="AC9" s="11">
        <v>5.1557154931551503E-2</v>
      </c>
      <c r="AD9" s="11">
        <v>5.0462345193862501E-2</v>
      </c>
      <c r="AE9" s="11">
        <v>5.3096275495792669E-2</v>
      </c>
      <c r="AF9" s="12">
        <v>5.2317228317469884E-2</v>
      </c>
      <c r="AG9" s="12">
        <v>5.8395415360691032E-2</v>
      </c>
      <c r="AH9" s="12">
        <v>5.0881214215896892E-2</v>
      </c>
      <c r="AI9" s="12">
        <v>5.9463613370310003E-2</v>
      </c>
      <c r="AJ9" s="12">
        <v>2.9060347269351455E-2</v>
      </c>
      <c r="AK9" s="12">
        <v>3.9905169972027851E-2</v>
      </c>
      <c r="AL9" s="12">
        <v>1.7088679918277491E-2</v>
      </c>
      <c r="AM9" s="12">
        <v>2.9807871805860441E-2</v>
      </c>
      <c r="AN9" s="11">
        <v>0.41822360675450942</v>
      </c>
      <c r="AO9" s="12">
        <v>0.45993731278572048</v>
      </c>
      <c r="AP9" s="11">
        <v>0.79173170508822133</v>
      </c>
      <c r="AQ9" s="11">
        <v>0.8248200190497097</v>
      </c>
      <c r="AR9" s="11">
        <v>0.35073210073626415</v>
      </c>
      <c r="AS9" s="11">
        <v>0.39133686478097718</v>
      </c>
      <c r="AT9" s="11">
        <v>0.20415422255396215</v>
      </c>
      <c r="AU9" s="11">
        <v>0.23906416825063553</v>
      </c>
      <c r="AV9" s="11">
        <v>5.7036028043383771E-2</v>
      </c>
      <c r="AW9" s="11">
        <v>7.8136385749719664E-2</v>
      </c>
      <c r="AX9" s="11">
        <v>1.7088679918277491E-2</v>
      </c>
      <c r="AY9" s="11">
        <v>2.9807871805860441E-2</v>
      </c>
      <c r="AZ9" s="9">
        <v>2544729</v>
      </c>
      <c r="BA9" s="9">
        <v>4036510</v>
      </c>
      <c r="BB9" s="9">
        <v>955</v>
      </c>
      <c r="BC9" s="9">
        <v>1220</v>
      </c>
      <c r="BD9" s="9">
        <v>4936526</v>
      </c>
      <c r="BE9" s="9">
        <v>1644713</v>
      </c>
      <c r="BF9" s="9">
        <v>1758</v>
      </c>
      <c r="BG9" s="9">
        <v>417</v>
      </c>
      <c r="BH9" s="9">
        <v>2016731</v>
      </c>
      <c r="BI9" s="9">
        <v>4564508</v>
      </c>
      <c r="BJ9" s="9">
        <v>807</v>
      </c>
      <c r="BK9" s="9">
        <v>1368</v>
      </c>
      <c r="BL9" s="9">
        <v>1170232</v>
      </c>
      <c r="BM9" s="9">
        <v>5411007</v>
      </c>
      <c r="BN9" s="9">
        <v>482</v>
      </c>
      <c r="BO9" s="9">
        <v>1693</v>
      </c>
      <c r="BP9" s="9">
        <v>521826</v>
      </c>
      <c r="BQ9" s="9">
        <v>6059413</v>
      </c>
      <c r="BR9" s="9">
        <v>147</v>
      </c>
      <c r="BS9" s="9">
        <v>2028</v>
      </c>
      <c r="BT9" s="9">
        <v>270907</v>
      </c>
      <c r="BU9" s="9">
        <v>6310332</v>
      </c>
      <c r="BV9" s="9">
        <v>51</v>
      </c>
      <c r="BW9" s="9">
        <v>2124</v>
      </c>
      <c r="BX9">
        <v>2544842.967869862</v>
      </c>
      <c r="BY9">
        <v>4036396.032130138</v>
      </c>
      <c r="BZ9">
        <v>841.03213013794971</v>
      </c>
      <c r="CA9">
        <v>1334.4087260772631</v>
      </c>
      <c r="CB9">
        <v>4936652.5109731816</v>
      </c>
      <c r="CC9">
        <v>1644586.489026818</v>
      </c>
      <c r="CD9">
        <v>1631.4890268180004</v>
      </c>
      <c r="CE9">
        <v>543.69059534230564</v>
      </c>
      <c r="CF9">
        <v>2016871.4544736212</v>
      </c>
      <c r="CG9">
        <v>4564367.5455263788</v>
      </c>
      <c r="CH9">
        <v>666.54552637886661</v>
      </c>
      <c r="CI9">
        <v>1508.9529950211502</v>
      </c>
      <c r="CJ9">
        <v>1170327.2245442865</v>
      </c>
      <c r="CK9">
        <v>5410911.7754557133</v>
      </c>
      <c r="CL9">
        <v>386.7754557134034</v>
      </c>
      <c r="CM9">
        <v>1788.8155254656456</v>
      </c>
      <c r="CN9">
        <v>521800.55280542892</v>
      </c>
      <c r="CO9">
        <v>6059438.4471945707</v>
      </c>
      <c r="CP9">
        <v>172.44719457108425</v>
      </c>
      <c r="CQ9">
        <v>2003.2146188582424</v>
      </c>
      <c r="CR9">
        <v>270868.482061435</v>
      </c>
      <c r="CS9">
        <v>6310370.5179385655</v>
      </c>
      <c r="CT9">
        <v>89.517938565005934</v>
      </c>
      <c r="CU9">
        <v>2086.1712817297775</v>
      </c>
    </row>
    <row r="10" spans="1:99">
      <c r="A10" s="7" t="s">
        <v>54</v>
      </c>
      <c r="B10" s="9">
        <v>15917</v>
      </c>
      <c r="C10" s="9">
        <v>2175</v>
      </c>
      <c r="D10" s="9">
        <v>141</v>
      </c>
      <c r="E10" s="9">
        <v>437</v>
      </c>
      <c r="F10" s="9">
        <v>76</v>
      </c>
      <c r="G10" s="9">
        <v>35</v>
      </c>
      <c r="H10" s="9">
        <v>11</v>
      </c>
      <c r="I10" s="9">
        <v>6</v>
      </c>
      <c r="J10">
        <v>-0.82373501907448299</v>
      </c>
      <c r="K10">
        <v>-0.52383652053538499</v>
      </c>
      <c r="L10">
        <v>-0.97527354781349762</v>
      </c>
      <c r="M10">
        <v>-1.2429904549924506</v>
      </c>
      <c r="N10">
        <v>-2.041884502843013</v>
      </c>
      <c r="O10">
        <v>-1.750831428697543</v>
      </c>
      <c r="P10" s="5">
        <v>0.72524120959956873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10">
        <v>6.30800676414741E-3</v>
      </c>
      <c r="W10" s="10">
        <v>0.58342589091719343</v>
      </c>
      <c r="X10" s="10">
        <v>0.1982916784523075</v>
      </c>
      <c r="Y10" s="10">
        <v>0.22150402147188281</v>
      </c>
      <c r="Z10" s="10">
        <v>0.25187950165471701</v>
      </c>
      <c r="AA10" s="10">
        <v>0.64184765880740668</v>
      </c>
      <c r="AB10" s="11">
        <v>3.0583308082965826E-3</v>
      </c>
      <c r="AC10" s="11">
        <v>4.2649014506855251E-3</v>
      </c>
      <c r="AD10" s="11">
        <v>3.6423861822892272E-3</v>
      </c>
      <c r="AE10" s="11">
        <v>4.3943954269061751E-3</v>
      </c>
      <c r="AF10" s="12">
        <v>2.7100227683646153E-3</v>
      </c>
      <c r="AG10" s="12">
        <v>4.2784829787618217E-3</v>
      </c>
      <c r="AH10" s="12">
        <v>2.1538536197078162E-3</v>
      </c>
      <c r="AI10" s="12">
        <v>4.2829279894875862E-3</v>
      </c>
      <c r="AJ10" s="12">
        <v>1.0362390214771031E-3</v>
      </c>
      <c r="AK10" s="12">
        <v>4.0212322428907123E-3</v>
      </c>
      <c r="AL10" s="12">
        <v>5.5431114768780213E-4</v>
      </c>
      <c r="AM10" s="12">
        <v>4.9629302316225423E-3</v>
      </c>
      <c r="AN10" s="11">
        <v>4.6844201469453027E-2</v>
      </c>
      <c r="AO10" s="12">
        <v>6.6259246806409031E-2</v>
      </c>
      <c r="AP10" s="11">
        <v>0.1450345887339603</v>
      </c>
      <c r="AQ10" s="11">
        <v>0.17588495149592476</v>
      </c>
      <c r="AR10" s="11">
        <v>2.558456982775633E-2</v>
      </c>
      <c r="AS10" s="11">
        <v>4.062232672396781E-2</v>
      </c>
      <c r="AT10" s="11">
        <v>1.0418856845857499E-2</v>
      </c>
      <c r="AU10" s="11">
        <v>2.0845510970234453E-2</v>
      </c>
      <c r="AV10" s="11">
        <v>2.0762641413860296E-3</v>
      </c>
      <c r="AW10" s="11">
        <v>8.0386783873496025E-3</v>
      </c>
      <c r="AX10" s="11">
        <v>5.5431114768780213E-4</v>
      </c>
      <c r="AY10" s="11">
        <v>4.9629302316225423E-3</v>
      </c>
      <c r="AZ10" s="9">
        <v>514173</v>
      </c>
      <c r="BA10" s="9">
        <v>6197383</v>
      </c>
      <c r="BB10" s="9">
        <v>123</v>
      </c>
      <c r="BC10" s="9">
        <v>2052</v>
      </c>
      <c r="BD10" s="9">
        <v>1153004</v>
      </c>
      <c r="BE10" s="9">
        <v>5558552</v>
      </c>
      <c r="BF10" s="9">
        <v>349</v>
      </c>
      <c r="BG10" s="9">
        <v>1826</v>
      </c>
      <c r="BH10" s="9">
        <v>284919</v>
      </c>
      <c r="BI10" s="9">
        <v>6426637</v>
      </c>
      <c r="BJ10" s="9">
        <v>72</v>
      </c>
      <c r="BK10" s="9">
        <v>2103</v>
      </c>
      <c r="BL10" s="9">
        <v>149512</v>
      </c>
      <c r="BM10" s="9">
        <v>6562044</v>
      </c>
      <c r="BN10" s="9">
        <v>34</v>
      </c>
      <c r="BO10" s="9">
        <v>2141</v>
      </c>
      <c r="BP10" s="9">
        <v>61755</v>
      </c>
      <c r="BQ10" s="9">
        <v>6649801</v>
      </c>
      <c r="BR10" s="9">
        <v>11</v>
      </c>
      <c r="BS10" s="9">
        <v>2164</v>
      </c>
      <c r="BT10" s="9">
        <v>31207</v>
      </c>
      <c r="BU10" s="9">
        <v>6680349</v>
      </c>
      <c r="BV10" s="9">
        <v>6</v>
      </c>
      <c r="BW10" s="9">
        <v>2169</v>
      </c>
      <c r="BX10">
        <v>514129.38715834758</v>
      </c>
      <c r="BY10">
        <v>6197426.6128416527</v>
      </c>
      <c r="BZ10">
        <v>166.61284165242844</v>
      </c>
      <c r="CA10">
        <v>2009.0380121986616</v>
      </c>
      <c r="CB10">
        <v>1152979.3563769534</v>
      </c>
      <c r="CC10">
        <v>5558576.6436230466</v>
      </c>
      <c r="CD10">
        <v>373.64362304655936</v>
      </c>
      <c r="CE10">
        <v>1801.9401387696087</v>
      </c>
      <c r="CF10">
        <v>284898.67347917275</v>
      </c>
      <c r="CG10">
        <v>6426657.3265208276</v>
      </c>
      <c r="CH10">
        <v>92.326520827241964</v>
      </c>
      <c r="CI10">
        <v>2083.3484068374009</v>
      </c>
      <c r="CJ10">
        <v>149497.55263891269</v>
      </c>
      <c r="CK10">
        <v>6562058.4473610874</v>
      </c>
      <c r="CL10">
        <v>48.447361087300045</v>
      </c>
      <c r="CM10">
        <v>2127.2417864054178</v>
      </c>
      <c r="CN10">
        <v>61745.99010535275</v>
      </c>
      <c r="CO10">
        <v>6649810.0098946476</v>
      </c>
      <c r="CP10">
        <v>20.009894647253518</v>
      </c>
      <c r="CQ10">
        <v>2155.6884685160935</v>
      </c>
      <c r="CR10">
        <v>31202.8881449078</v>
      </c>
      <c r="CS10">
        <v>6680353.1118550925</v>
      </c>
      <c r="CT10">
        <v>10.111855092198361</v>
      </c>
      <c r="CU10">
        <v>2165.58971570825</v>
      </c>
    </row>
    <row r="11" spans="1:99">
      <c r="A11" s="7" t="s">
        <v>55</v>
      </c>
      <c r="B11" s="9">
        <v>38555</v>
      </c>
      <c r="C11" s="9">
        <v>2175</v>
      </c>
      <c r="D11" s="9">
        <v>597</v>
      </c>
      <c r="E11" s="9">
        <v>1643</v>
      </c>
      <c r="F11" s="9">
        <v>387</v>
      </c>
      <c r="G11" s="9">
        <v>199</v>
      </c>
      <c r="H11" s="9">
        <v>22</v>
      </c>
      <c r="I11" s="9">
        <v>5</v>
      </c>
      <c r="J11">
        <v>1.5151450360941727</v>
      </c>
      <c r="K11">
        <v>1.384821759269935</v>
      </c>
      <c r="L11">
        <v>2.214829202274831</v>
      </c>
      <c r="M11">
        <v>2.3583695338932351</v>
      </c>
      <c r="N11">
        <v>-4.1975496541848187</v>
      </c>
      <c r="O11">
        <v>-8.9092538519746221</v>
      </c>
      <c r="P11" s="5">
        <v>1.5253257464562591</v>
      </c>
      <c r="Q11" s="5">
        <v>1.6013358537902949</v>
      </c>
      <c r="R11" s="5">
        <v>1.6792200981287251</v>
      </c>
      <c r="S11" s="5">
        <v>1.7248698590547162</v>
      </c>
      <c r="T11" s="5">
        <v>0.47223545486837804</v>
      </c>
      <c r="U11" s="5">
        <v>0.22727052572034409</v>
      </c>
      <c r="V11" s="10">
        <v>6.835803468650398E-14</v>
      </c>
      <c r="W11" s="10">
        <v>3.7624926643193375E-26</v>
      </c>
      <c r="X11" s="10">
        <v>2.4427442622349769E-16</v>
      </c>
      <c r="Y11" s="10">
        <v>4.6371255714678599E-11</v>
      </c>
      <c r="Z11" s="10">
        <v>3.4427114919432524E-3</v>
      </c>
      <c r="AA11" s="10">
        <v>1.6694682314443274E-3</v>
      </c>
      <c r="AB11" s="11">
        <v>1.4269470104735045E-2</v>
      </c>
      <c r="AC11" s="11">
        <v>1.673740690669984E-2</v>
      </c>
      <c r="AD11" s="11">
        <v>1.4383042845850933E-2</v>
      </c>
      <c r="AE11" s="11">
        <v>1.5833049108172056E-2</v>
      </c>
      <c r="AF11" s="12">
        <v>1.6036176184665019E-2</v>
      </c>
      <c r="AG11" s="12">
        <v>1.9550030711886705E-2</v>
      </c>
      <c r="AH11" s="12">
        <v>1.5779764578254394E-2</v>
      </c>
      <c r="AI11" s="12">
        <v>2.0817936571170894E-2</v>
      </c>
      <c r="AJ11" s="12">
        <v>2.9494394915857568E-3</v>
      </c>
      <c r="AK11" s="12">
        <v>7.1655030371498753E-3</v>
      </c>
      <c r="AL11" s="12">
        <v>2.8613666254025637E-4</v>
      </c>
      <c r="AM11" s="12">
        <v>4.3115644868850309E-3</v>
      </c>
      <c r="AN11" s="11">
        <v>0.18987230181175296</v>
      </c>
      <c r="AO11" s="12">
        <v>0.22392080163652289</v>
      </c>
      <c r="AP11" s="11">
        <v>0.42600199675661132</v>
      </c>
      <c r="AQ11" s="11">
        <v>0.46779110669166457</v>
      </c>
      <c r="AR11" s="11">
        <v>0.13488322072559267</v>
      </c>
      <c r="AS11" s="11">
        <v>0.16488689421693609</v>
      </c>
      <c r="AT11" s="11">
        <v>7.3333369435238827E-2</v>
      </c>
      <c r="AU11" s="11">
        <v>9.6781573093496803E-2</v>
      </c>
      <c r="AV11" s="11">
        <v>5.9096081385636382E-3</v>
      </c>
      <c r="AW11" s="11">
        <v>1.4320276918907625E-2</v>
      </c>
      <c r="AX11" s="11">
        <v>2.8613666254025637E-4</v>
      </c>
      <c r="AY11" s="11">
        <v>4.3115644868850309E-3</v>
      </c>
      <c r="AZ11" s="9">
        <v>977585</v>
      </c>
      <c r="BA11" s="9">
        <v>5711333</v>
      </c>
      <c r="BB11" s="9">
        <v>450</v>
      </c>
      <c r="BC11" s="9">
        <v>1725</v>
      </c>
      <c r="BD11" s="9">
        <v>2243320</v>
      </c>
      <c r="BE11" s="9">
        <v>4445598</v>
      </c>
      <c r="BF11" s="9">
        <v>972</v>
      </c>
      <c r="BG11" s="9">
        <v>1203</v>
      </c>
      <c r="BH11" s="9">
        <v>636303</v>
      </c>
      <c r="BI11" s="9">
        <v>6052615</v>
      </c>
      <c r="BJ11" s="9">
        <v>326</v>
      </c>
      <c r="BK11" s="9">
        <v>1849</v>
      </c>
      <c r="BL11" s="9">
        <v>342869</v>
      </c>
      <c r="BM11" s="9">
        <v>6346049</v>
      </c>
      <c r="BN11" s="9">
        <v>185</v>
      </c>
      <c r="BO11" s="9">
        <v>1990</v>
      </c>
      <c r="BP11" s="9">
        <v>144787</v>
      </c>
      <c r="BQ11" s="9">
        <v>6544131</v>
      </c>
      <c r="BR11" s="9">
        <v>22</v>
      </c>
      <c r="BS11" s="9">
        <v>2153</v>
      </c>
      <c r="BT11" s="9">
        <v>73756</v>
      </c>
      <c r="BU11" s="9">
        <v>6615162</v>
      </c>
      <c r="BV11" s="9">
        <v>5</v>
      </c>
      <c r="BW11" s="9">
        <v>2170</v>
      </c>
      <c r="BX11">
        <v>977717.08092086005</v>
      </c>
      <c r="BY11">
        <v>5711200.9190791398</v>
      </c>
      <c r="BZ11">
        <v>317.91907913998506</v>
      </c>
      <c r="CA11">
        <v>1857.6847780164146</v>
      </c>
      <c r="CB11">
        <v>2243562.4726865999</v>
      </c>
      <c r="CC11">
        <v>4445355.5273134001</v>
      </c>
      <c r="CD11">
        <v>729.52731340006778</v>
      </c>
      <c r="CE11">
        <v>1445.9427032892315</v>
      </c>
      <c r="CF11">
        <v>636422.05801384023</v>
      </c>
      <c r="CG11">
        <v>6052495.9419861594</v>
      </c>
      <c r="CH11">
        <v>206.94198615980977</v>
      </c>
      <c r="CI11">
        <v>1968.6979568294903</v>
      </c>
      <c r="CJ11">
        <v>342942.48720978771</v>
      </c>
      <c r="CK11">
        <v>6345975.5127902124</v>
      </c>
      <c r="CL11">
        <v>111.51279021230164</v>
      </c>
      <c r="CM11">
        <v>2064.1581829826587</v>
      </c>
      <c r="CN11">
        <v>144761.9285312579</v>
      </c>
      <c r="CO11">
        <v>6544156.0714687426</v>
      </c>
      <c r="CP11">
        <v>47.071468742102375</v>
      </c>
      <c r="CQ11">
        <v>2128.620458495679</v>
      </c>
      <c r="CR11">
        <v>73737.023323095345</v>
      </c>
      <c r="CS11">
        <v>6615180.9766769046</v>
      </c>
      <c r="CT11">
        <v>23.976676904655189</v>
      </c>
      <c r="CU11">
        <v>2151.7227599441344</v>
      </c>
    </row>
    <row r="12" spans="1:99">
      <c r="A12" s="7" t="s">
        <v>56</v>
      </c>
      <c r="B12" s="9">
        <v>31719</v>
      </c>
      <c r="C12" s="9">
        <v>2175</v>
      </c>
      <c r="D12" s="9">
        <v>272</v>
      </c>
      <c r="E12" s="9">
        <v>920</v>
      </c>
      <c r="F12" s="9">
        <v>163</v>
      </c>
      <c r="G12" s="9">
        <v>73</v>
      </c>
      <c r="H12" s="9">
        <v>40</v>
      </c>
      <c r="I12" s="9">
        <v>16</v>
      </c>
      <c r="J12">
        <v>-1.3112958656800775</v>
      </c>
      <c r="K12">
        <v>-0.4902532156149404</v>
      </c>
      <c r="L12">
        <v>-1.0410237296586327</v>
      </c>
      <c r="M12">
        <v>-1.5448731484271805</v>
      </c>
      <c r="N12">
        <v>-0.11246348877034507</v>
      </c>
      <c r="O12">
        <v>-1.1257380029386379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10">
        <v>9.9391280369727927E-2</v>
      </c>
      <c r="W12" s="10">
        <v>0.99767767134432384</v>
      </c>
      <c r="X12" s="10">
        <v>0.2789892025589461</v>
      </c>
      <c r="Y12" s="10">
        <v>5.925444804365964E-2</v>
      </c>
      <c r="Z12" s="10">
        <v>0.98302616308077395</v>
      </c>
      <c r="AA12" s="10">
        <v>0.89017892443138391</v>
      </c>
      <c r="AB12" s="11">
        <v>6.2270643467548081E-3</v>
      </c>
      <c r="AC12" s="11">
        <v>7.9000219968135138E-3</v>
      </c>
      <c r="AD12" s="11">
        <v>7.9154230454903784E-3</v>
      </c>
      <c r="AE12" s="11">
        <v>9.0041171843946808E-3</v>
      </c>
      <c r="AF12" s="12">
        <v>6.3480615215698918E-3</v>
      </c>
      <c r="AG12" s="12">
        <v>8.6404442255565445E-3</v>
      </c>
      <c r="AH12" s="12">
        <v>5.1779359167936278E-3</v>
      </c>
      <c r="AI12" s="12">
        <v>8.2473514395282124E-3</v>
      </c>
      <c r="AJ12" s="12">
        <v>6.3588498602120385E-3</v>
      </c>
      <c r="AK12" s="12">
        <v>1.2031954737489111E-2</v>
      </c>
      <c r="AL12" s="12">
        <v>3.7650069014881697E-3</v>
      </c>
      <c r="AM12" s="12">
        <v>1.0947636776672749E-2</v>
      </c>
      <c r="AN12" s="11">
        <v>8.6307198591678805E-2</v>
      </c>
      <c r="AO12" s="12">
        <v>0.11139395083360855</v>
      </c>
      <c r="AP12" s="11">
        <v>0.25662821742207392</v>
      </c>
      <c r="AQ12" s="11">
        <v>0.2941763802790755</v>
      </c>
      <c r="AR12" s="11">
        <v>5.6183338054079483E-2</v>
      </c>
      <c r="AS12" s="11">
        <v>7.7149995279253855E-2</v>
      </c>
      <c r="AT12" s="11">
        <v>2.3135787556172901E-2</v>
      </c>
      <c r="AU12" s="11">
        <v>3.7553867616240889E-2</v>
      </c>
      <c r="AV12" s="11">
        <v>1.1189761023560476E-2</v>
      </c>
      <c r="AW12" s="11">
        <v>2.1913687252301594E-2</v>
      </c>
      <c r="AX12" s="11">
        <v>3.7650069014881697E-3</v>
      </c>
      <c r="AY12" s="11">
        <v>1.0947636776672749E-2</v>
      </c>
      <c r="AZ12" s="9">
        <v>777232</v>
      </c>
      <c r="BA12" s="9">
        <v>5918522</v>
      </c>
      <c r="BB12" s="9">
        <v>215</v>
      </c>
      <c r="BC12" s="9">
        <v>1960</v>
      </c>
      <c r="BD12" s="9">
        <v>1857740</v>
      </c>
      <c r="BE12" s="9">
        <v>4838014</v>
      </c>
      <c r="BF12" s="9">
        <v>599</v>
      </c>
      <c r="BG12" s="9">
        <v>1576</v>
      </c>
      <c r="BH12" s="9">
        <v>522004</v>
      </c>
      <c r="BI12" s="9">
        <v>6173750</v>
      </c>
      <c r="BJ12" s="9">
        <v>145</v>
      </c>
      <c r="BK12" s="9">
        <v>2030</v>
      </c>
      <c r="BL12" s="9">
        <v>281894</v>
      </c>
      <c r="BM12" s="9">
        <v>6413860</v>
      </c>
      <c r="BN12" s="9">
        <v>66</v>
      </c>
      <c r="BO12" s="9">
        <v>2109</v>
      </c>
      <c r="BP12" s="9">
        <v>118552</v>
      </c>
      <c r="BQ12" s="9">
        <v>6577202</v>
      </c>
      <c r="BR12" s="9">
        <v>36</v>
      </c>
      <c r="BS12" s="9">
        <v>2139</v>
      </c>
      <c r="BT12" s="9">
        <v>59989</v>
      </c>
      <c r="BU12" s="9">
        <v>6635765</v>
      </c>
      <c r="BV12" s="9">
        <v>16</v>
      </c>
      <c r="BW12" s="9">
        <v>2159</v>
      </c>
      <c r="BX12">
        <v>777194.54178119835</v>
      </c>
      <c r="BY12">
        <v>5918559.4582188018</v>
      </c>
      <c r="BZ12">
        <v>252.45821880166241</v>
      </c>
      <c r="CA12">
        <v>1923.1662856789542</v>
      </c>
      <c r="CB12">
        <v>1857735.5467049591</v>
      </c>
      <c r="CC12">
        <v>4838018.4532950409</v>
      </c>
      <c r="CD12">
        <v>603.4532950409</v>
      </c>
      <c r="CE12">
        <v>1572.0571947535707</v>
      </c>
      <c r="CF12">
        <v>521979.44399619644</v>
      </c>
      <c r="CG12">
        <v>6173774.5560038034</v>
      </c>
      <c r="CH12">
        <v>169.55600380356375</v>
      </c>
      <c r="CI12">
        <v>2006.0954300292394</v>
      </c>
      <c r="CJ12">
        <v>281868.4399073206</v>
      </c>
      <c r="CK12">
        <v>6413885.5600926792</v>
      </c>
      <c r="CL12">
        <v>91.56009267939389</v>
      </c>
      <c r="CM12">
        <v>2084.1166767775517</v>
      </c>
      <c r="CN12">
        <v>118549.49124602546</v>
      </c>
      <c r="CO12">
        <v>6577204.5087539749</v>
      </c>
      <c r="CP12">
        <v>38.50875397454945</v>
      </c>
      <c r="CQ12">
        <v>2137.1852482931722</v>
      </c>
      <c r="CR12">
        <v>59985.514741944862</v>
      </c>
      <c r="CS12">
        <v>6635768.4852580549</v>
      </c>
      <c r="CT12">
        <v>19.485258055139134</v>
      </c>
      <c r="CU12">
        <v>2156.2149236665505</v>
      </c>
    </row>
    <row r="13" spans="1:99">
      <c r="A13" s="7" t="s">
        <v>57</v>
      </c>
      <c r="B13" s="9">
        <v>31050</v>
      </c>
      <c r="C13" s="9">
        <v>2175</v>
      </c>
      <c r="D13" s="9">
        <v>269</v>
      </c>
      <c r="E13" s="9">
        <v>898</v>
      </c>
      <c r="F13" s="9">
        <v>163</v>
      </c>
      <c r="G13" s="9">
        <v>73</v>
      </c>
      <c r="H13" s="9">
        <v>40</v>
      </c>
      <c r="I13" s="9">
        <v>16</v>
      </c>
      <c r="J13">
        <v>-1.2511182739540352</v>
      </c>
      <c r="K13">
        <v>-0.49800676516965386</v>
      </c>
      <c r="L13">
        <v>-0.93391392584353949</v>
      </c>
      <c r="M13">
        <v>-1.4316991660490603</v>
      </c>
      <c r="N13">
        <v>-1.5767595839229272E-2</v>
      </c>
      <c r="O13">
        <v>-1.0176287080691298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10">
        <v>0.10000724842289024</v>
      </c>
      <c r="W13" s="10">
        <v>0.99675797932774346</v>
      </c>
      <c r="X13" s="10">
        <v>0.27940451726101811</v>
      </c>
      <c r="Y13" s="10">
        <v>5.8108674301750034E-2</v>
      </c>
      <c r="Z13" s="10">
        <v>0.97954061035843321</v>
      </c>
      <c r="AA13" s="10">
        <v>0.87436622013035636</v>
      </c>
      <c r="AB13" s="11">
        <v>6.1537507120655458E-3</v>
      </c>
      <c r="AC13" s="11">
        <v>7.8175221791840083E-3</v>
      </c>
      <c r="AD13" s="11">
        <v>7.7196172148727704E-3</v>
      </c>
      <c r="AE13" s="11">
        <v>8.7953253138628625E-3</v>
      </c>
      <c r="AF13" s="12">
        <v>6.3480615215698918E-3</v>
      </c>
      <c r="AG13" s="12">
        <v>8.6404442255565445E-3</v>
      </c>
      <c r="AH13" s="12">
        <v>5.1779359167936278E-3</v>
      </c>
      <c r="AI13" s="12">
        <v>8.2473514395282124E-3</v>
      </c>
      <c r="AJ13" s="12">
        <v>6.3588498602120385E-3</v>
      </c>
      <c r="AK13" s="12">
        <v>1.2031954737489111E-2</v>
      </c>
      <c r="AL13" s="12">
        <v>3.7650069014881697E-3</v>
      </c>
      <c r="AM13" s="12">
        <v>1.0947636776672749E-2</v>
      </c>
      <c r="AN13" s="11">
        <v>8.6307198591678805E-2</v>
      </c>
      <c r="AO13" s="12">
        <v>0.11139395083360855</v>
      </c>
      <c r="AP13" s="11">
        <v>0.25617817471319909</v>
      </c>
      <c r="AQ13" s="11">
        <v>0.29370688275806528</v>
      </c>
      <c r="AR13" s="11">
        <v>5.6183338054079483E-2</v>
      </c>
      <c r="AS13" s="11">
        <v>7.7149995279253855E-2</v>
      </c>
      <c r="AT13" s="11">
        <v>2.3135787556172901E-2</v>
      </c>
      <c r="AU13" s="11">
        <v>3.7553867616240889E-2</v>
      </c>
      <c r="AV13" s="11">
        <v>1.1189761023560476E-2</v>
      </c>
      <c r="AW13" s="11">
        <v>2.1913687252301594E-2</v>
      </c>
      <c r="AX13" s="11">
        <v>3.7650069014881697E-3</v>
      </c>
      <c r="AY13" s="11">
        <v>1.0947636776672749E-2</v>
      </c>
      <c r="AZ13" s="9">
        <v>777171</v>
      </c>
      <c r="BA13" s="9">
        <v>5919252</v>
      </c>
      <c r="BB13" s="9">
        <v>215</v>
      </c>
      <c r="BC13" s="9">
        <v>1960</v>
      </c>
      <c r="BD13" s="9">
        <v>1856425</v>
      </c>
      <c r="BE13" s="9">
        <v>4839998</v>
      </c>
      <c r="BF13" s="9">
        <v>598</v>
      </c>
      <c r="BG13" s="9">
        <v>1577</v>
      </c>
      <c r="BH13" s="9">
        <v>522018</v>
      </c>
      <c r="BI13" s="9">
        <v>6174405</v>
      </c>
      <c r="BJ13" s="9">
        <v>145</v>
      </c>
      <c r="BK13" s="9">
        <v>2030</v>
      </c>
      <c r="BL13" s="9">
        <v>282189</v>
      </c>
      <c r="BM13" s="9">
        <v>6414234</v>
      </c>
      <c r="BN13" s="9">
        <v>66</v>
      </c>
      <c r="BO13" s="9">
        <v>2109</v>
      </c>
      <c r="BP13" s="9">
        <v>119095</v>
      </c>
      <c r="BQ13" s="9">
        <v>6577328</v>
      </c>
      <c r="BR13" s="9">
        <v>36</v>
      </c>
      <c r="BS13" s="9">
        <v>2139</v>
      </c>
      <c r="BT13" s="9">
        <v>60618</v>
      </c>
      <c r="BU13" s="9">
        <v>6635805</v>
      </c>
      <c r="BV13" s="9">
        <v>16</v>
      </c>
      <c r="BW13" s="9">
        <v>2159</v>
      </c>
      <c r="BX13">
        <v>777133.58680099924</v>
      </c>
      <c r="BY13">
        <v>5919289.413199001</v>
      </c>
      <c r="BZ13">
        <v>252.41319900074612</v>
      </c>
      <c r="CA13">
        <v>1923.2112577117664</v>
      </c>
      <c r="CB13">
        <v>1856420.0342712011</v>
      </c>
      <c r="CC13">
        <v>4840002.9657287989</v>
      </c>
      <c r="CD13">
        <v>602.96572879877249</v>
      </c>
      <c r="CE13">
        <v>1572.5448683573304</v>
      </c>
      <c r="CF13">
        <v>521993.45638430608</v>
      </c>
      <c r="CG13">
        <v>6174429.5436156942</v>
      </c>
      <c r="CH13">
        <v>169.54361569391088</v>
      </c>
      <c r="CI13">
        <v>2006.107757081654</v>
      </c>
      <c r="CJ13">
        <v>282163.3532666089</v>
      </c>
      <c r="CK13">
        <v>6414259.6467333911</v>
      </c>
      <c r="CL13">
        <v>91.646733391076765</v>
      </c>
      <c r="CM13">
        <v>2084.0299403129102</v>
      </c>
      <c r="CN13">
        <v>119092.31878267661</v>
      </c>
      <c r="CO13">
        <v>6577330.6812173231</v>
      </c>
      <c r="CP13">
        <v>38.681217323386178</v>
      </c>
      <c r="CQ13">
        <v>2137.0126595945326</v>
      </c>
      <c r="CR13">
        <v>60614.312454934603</v>
      </c>
      <c r="CS13">
        <v>6635808.6875450658</v>
      </c>
      <c r="CT13">
        <v>19.687545065400254</v>
      </c>
      <c r="CU13">
        <v>2156.0125010024008</v>
      </c>
    </row>
    <row r="14" spans="1:99">
      <c r="A14" s="7" t="s">
        <v>58</v>
      </c>
      <c r="B14" s="9">
        <v>8713</v>
      </c>
      <c r="C14" s="9">
        <v>2175</v>
      </c>
      <c r="D14" s="9">
        <v>91</v>
      </c>
      <c r="E14" s="9">
        <v>292</v>
      </c>
      <c r="F14" s="9">
        <v>48</v>
      </c>
      <c r="G14" s="9">
        <v>24</v>
      </c>
      <c r="H14" s="9">
        <v>8</v>
      </c>
      <c r="I14" s="9">
        <v>2</v>
      </c>
      <c r="J14">
        <v>-0.21707114984602077</v>
      </c>
      <c r="K14">
        <v>8.6060407683019105E-2</v>
      </c>
      <c r="L14">
        <v>-0.37976600383311315</v>
      </c>
      <c r="M14">
        <v>-0.37976600383311315</v>
      </c>
      <c r="N14">
        <v>-0.81601281374597878</v>
      </c>
      <c r="O14">
        <v>0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10">
        <v>0.6565920450091407</v>
      </c>
      <c r="W14" s="10">
        <v>0.56106886134497058</v>
      </c>
      <c r="X14" s="10">
        <v>0.84357417408402435</v>
      </c>
      <c r="Y14" s="10">
        <v>0.93890047475835869</v>
      </c>
      <c r="Z14" s="10">
        <v>0.87099736001798633</v>
      </c>
      <c r="AA14" s="10">
        <v>0.5408047954664752</v>
      </c>
      <c r="AB14" s="11">
        <v>1.8781986501035122E-3</v>
      </c>
      <c r="AC14" s="11">
        <v>2.8481427368991256E-3</v>
      </c>
      <c r="AD14" s="11">
        <v>2.3774942545162444E-3</v>
      </c>
      <c r="AE14" s="11">
        <v>2.9926206880124908E-3</v>
      </c>
      <c r="AF14" s="12">
        <v>1.5832512172923572E-3</v>
      </c>
      <c r="AG14" s="12">
        <v>2.8305418861559188E-3</v>
      </c>
      <c r="AH14" s="12">
        <v>1.3249288616600089E-3</v>
      </c>
      <c r="AI14" s="12">
        <v>3.0888642417882671E-3</v>
      </c>
      <c r="AJ14" s="12">
        <v>5.6583513847534533E-4</v>
      </c>
      <c r="AK14" s="12">
        <v>3.1123257810648846E-3</v>
      </c>
      <c r="AL14" s="12">
        <v>-3.542914351300821E-4</v>
      </c>
      <c r="AM14" s="12">
        <v>2.1933718949001969E-3</v>
      </c>
      <c r="AN14" s="11">
        <v>2.6814310946861351E-2</v>
      </c>
      <c r="AO14" s="12">
        <v>4.2151206294517955E-2</v>
      </c>
      <c r="AP14" s="11">
        <v>9.1953465442117105E-2</v>
      </c>
      <c r="AQ14" s="11">
        <v>0.11770170697167601</v>
      </c>
      <c r="AR14" s="11">
        <v>1.4313107495483594E-2</v>
      </c>
      <c r="AS14" s="11">
        <v>2.6146662619458933E-2</v>
      </c>
      <c r="AT14" s="11">
        <v>6.2758632434721604E-3</v>
      </c>
      <c r="AU14" s="11">
        <v>1.4873562043884162E-2</v>
      </c>
      <c r="AV14" s="11">
        <v>1.134017273433291E-3</v>
      </c>
      <c r="AW14" s="11">
        <v>6.2223045656471685E-3</v>
      </c>
      <c r="AX14" s="11">
        <v>-3.542914351300821E-4</v>
      </c>
      <c r="AY14" s="11">
        <v>2.1933718949001969E-3</v>
      </c>
      <c r="AZ14" s="9">
        <v>267537</v>
      </c>
      <c r="BA14" s="9">
        <v>6451223</v>
      </c>
      <c r="BB14" s="9">
        <v>75</v>
      </c>
      <c r="BC14" s="9">
        <v>2100</v>
      </c>
      <c r="BD14" s="9">
        <v>643706</v>
      </c>
      <c r="BE14" s="9">
        <v>6075054</v>
      </c>
      <c r="BF14" s="9">
        <v>228</v>
      </c>
      <c r="BG14" s="9">
        <v>1947</v>
      </c>
      <c r="BH14" s="9">
        <v>155649</v>
      </c>
      <c r="BI14" s="9">
        <v>6563111</v>
      </c>
      <c r="BJ14" s="9">
        <v>44</v>
      </c>
      <c r="BK14" s="9">
        <v>2131</v>
      </c>
      <c r="BL14" s="9">
        <v>81104</v>
      </c>
      <c r="BM14" s="9">
        <v>6637656</v>
      </c>
      <c r="BN14" s="9">
        <v>23</v>
      </c>
      <c r="BO14" s="9">
        <v>2152</v>
      </c>
      <c r="BP14" s="9">
        <v>33236</v>
      </c>
      <c r="BQ14" s="9">
        <v>6685524</v>
      </c>
      <c r="BR14" s="9">
        <v>8</v>
      </c>
      <c r="BS14" s="9">
        <v>2167</v>
      </c>
      <c r="BT14" s="9">
        <v>16722</v>
      </c>
      <c r="BU14" s="9">
        <v>6702038</v>
      </c>
      <c r="BV14" s="9">
        <v>2</v>
      </c>
      <c r="BW14" s="9">
        <v>2173</v>
      </c>
      <c r="BX14">
        <v>267525.39655866334</v>
      </c>
      <c r="BY14">
        <v>6451234.6034413371</v>
      </c>
      <c r="BZ14">
        <v>86.603441336659259</v>
      </c>
      <c r="CA14">
        <v>2089.0726153337819</v>
      </c>
      <c r="CB14">
        <v>643725.61285594932</v>
      </c>
      <c r="CC14">
        <v>6075034.3871440506</v>
      </c>
      <c r="CD14">
        <v>208.38714405064175</v>
      </c>
      <c r="CE14">
        <v>1967.249488744947</v>
      </c>
      <c r="CF14">
        <v>155642.61530278155</v>
      </c>
      <c r="CG14">
        <v>6563117.3846972184</v>
      </c>
      <c r="CH14">
        <v>50.384697218467373</v>
      </c>
      <c r="CI14">
        <v>2125.3030842000608</v>
      </c>
      <c r="CJ14">
        <v>81100.746030128255</v>
      </c>
      <c r="CK14">
        <v>6637659.2539698714</v>
      </c>
      <c r="CL14">
        <v>26.253969871751476</v>
      </c>
      <c r="CM14">
        <v>2149.4416231566538</v>
      </c>
      <c r="CN14">
        <v>33233.241720088052</v>
      </c>
      <c r="CO14">
        <v>6685526.7582799122</v>
      </c>
      <c r="CP14">
        <v>10.758279911946776</v>
      </c>
      <c r="CQ14">
        <v>2164.9423293881609</v>
      </c>
      <c r="CR14">
        <v>16718.587851243912</v>
      </c>
      <c r="CS14">
        <v>6702041.412148756</v>
      </c>
      <c r="CT14">
        <v>5.4121487560882526</v>
      </c>
      <c r="CU14">
        <v>2170.2901911959943</v>
      </c>
    </row>
    <row r="15" spans="1:99">
      <c r="A15" s="7" t="s">
        <v>159</v>
      </c>
      <c r="B15" s="9">
        <v>64928</v>
      </c>
      <c r="C15" s="9">
        <v>2175</v>
      </c>
      <c r="D15" s="9">
        <v>1225</v>
      </c>
      <c r="E15" s="9">
        <v>3342</v>
      </c>
      <c r="F15" s="9">
        <v>838</v>
      </c>
      <c r="G15" s="9">
        <v>472</v>
      </c>
      <c r="H15" s="9">
        <v>247</v>
      </c>
      <c r="I15" s="9">
        <v>165</v>
      </c>
      <c r="J15">
        <v>3.2726051244798344</v>
      </c>
      <c r="K15">
        <v>3.0421071016026078</v>
      </c>
      <c r="L15">
        <v>4.5695762041406578</v>
      </c>
      <c r="M15">
        <v>5.3963721693068853</v>
      </c>
      <c r="N15">
        <v>7.3365035081774943</v>
      </c>
      <c r="O15">
        <v>9.5779480105516228</v>
      </c>
      <c r="P15" s="5">
        <v>1.7501720597809136</v>
      </c>
      <c r="Q15" s="5">
        <v>1.4701818401801283</v>
      </c>
      <c r="R15" s="5">
        <v>2.2327722982607234</v>
      </c>
      <c r="S15" s="5">
        <v>2.485531039088503</v>
      </c>
      <c r="T15" s="5">
        <v>3.3160937307236158</v>
      </c>
      <c r="U15" s="5">
        <v>4.2860396977048731</v>
      </c>
      <c r="V15" s="10">
        <v>6.7666589477371203E-33</v>
      </c>
      <c r="W15" s="10">
        <v>2.5064507952376683E-17</v>
      </c>
      <c r="X15" s="10">
        <v>2.4790990683753053E-65</v>
      </c>
      <c r="Y15" s="10">
        <v>2.436543876442674E-63</v>
      </c>
      <c r="Z15" s="10">
        <v>4.5329536236993048E-75</v>
      </c>
      <c r="AA15" s="10">
        <v>5.0133716348965921E-82</v>
      </c>
      <c r="AB15" s="11">
        <v>3.0059010995028949E-2</v>
      </c>
      <c r="AC15" s="11">
        <v>3.3564815368468094E-2</v>
      </c>
      <c r="AD15" s="11">
        <v>2.9705259312797019E-2</v>
      </c>
      <c r="AE15" s="11">
        <v>3.1756809652720222E-2</v>
      </c>
      <c r="AF15" s="12">
        <v>3.5970815536548614E-2</v>
      </c>
      <c r="AG15" s="12">
        <v>4.1086655727819207E-2</v>
      </c>
      <c r="AH15" s="12">
        <v>3.9572618985267177E-2</v>
      </c>
      <c r="AI15" s="12">
        <v>4.723197871588225E-2</v>
      </c>
      <c r="AJ15" s="12">
        <v>4.990425453731915E-2</v>
      </c>
      <c r="AK15" s="12">
        <v>6.3658963853485462E-2</v>
      </c>
      <c r="AL15" s="12">
        <v>6.4734323573513539E-2</v>
      </c>
      <c r="AM15" s="12">
        <v>8.6989814357520942E-2</v>
      </c>
      <c r="AN15" s="11">
        <v>0.3031097719716449</v>
      </c>
      <c r="AO15" s="12">
        <v>0.34240746940766542</v>
      </c>
      <c r="AP15" s="11">
        <v>0.54699686569586092</v>
      </c>
      <c r="AQ15" s="11">
        <v>0.58863531821218495</v>
      </c>
      <c r="AR15" s="11">
        <v>0.26833796301076601</v>
      </c>
      <c r="AS15" s="11">
        <v>0.30637468066739487</v>
      </c>
      <c r="AT15" s="11">
        <v>0.17117972227712511</v>
      </c>
      <c r="AU15" s="11">
        <v>0.20399269151597835</v>
      </c>
      <c r="AV15" s="11">
        <v>9.8484568018987334E-2</v>
      </c>
      <c r="AW15" s="11">
        <v>0.12496370784308164</v>
      </c>
      <c r="AX15" s="11">
        <v>6.4305565794350317E-2</v>
      </c>
      <c r="AY15" s="11">
        <v>8.6499031906799112E-2</v>
      </c>
      <c r="AZ15" s="9">
        <v>1426363</v>
      </c>
      <c r="BA15" s="9">
        <v>5236182</v>
      </c>
      <c r="BB15" s="9">
        <v>702</v>
      </c>
      <c r="BC15" s="9">
        <v>1473</v>
      </c>
      <c r="BD15" s="9">
        <v>3143975</v>
      </c>
      <c r="BE15" s="9">
        <v>3518570</v>
      </c>
      <c r="BF15" s="9">
        <v>1235</v>
      </c>
      <c r="BG15" s="9">
        <v>940</v>
      </c>
      <c r="BH15" s="9">
        <v>1019574</v>
      </c>
      <c r="BI15" s="9">
        <v>5642971</v>
      </c>
      <c r="BJ15" s="9">
        <v>625</v>
      </c>
      <c r="BK15" s="9">
        <v>1550</v>
      </c>
      <c r="BL15" s="9">
        <v>566812</v>
      </c>
      <c r="BM15" s="9">
        <v>6095733</v>
      </c>
      <c r="BN15" s="9">
        <v>408</v>
      </c>
      <c r="BO15" s="9">
        <v>1767</v>
      </c>
      <c r="BP15" s="9">
        <v>243891</v>
      </c>
      <c r="BQ15" s="9">
        <v>6418654</v>
      </c>
      <c r="BR15" s="9">
        <v>243</v>
      </c>
      <c r="BS15" s="9">
        <v>1932</v>
      </c>
      <c r="BT15" s="9">
        <v>124744</v>
      </c>
      <c r="BU15" s="9">
        <v>6537801</v>
      </c>
      <c r="BV15" s="9">
        <v>164</v>
      </c>
      <c r="BW15" s="9">
        <v>2011</v>
      </c>
      <c r="BX15">
        <v>1426599.284054694</v>
      </c>
      <c r="BY15">
        <v>5235945.7159453062</v>
      </c>
      <c r="BZ15">
        <v>465.71594530602937</v>
      </c>
      <c r="CA15">
        <v>1709.8420535996379</v>
      </c>
      <c r="CB15">
        <v>3144183.5755215525</v>
      </c>
      <c r="CC15">
        <v>3518361.4244784475</v>
      </c>
      <c r="CD15">
        <v>1026.4244784477066</v>
      </c>
      <c r="CE15">
        <v>1148.9504761318685</v>
      </c>
      <c r="CF15">
        <v>1019866.0628586047</v>
      </c>
      <c r="CG15">
        <v>5642678.9371413952</v>
      </c>
      <c r="CH15">
        <v>332.93714139528743</v>
      </c>
      <c r="CI15">
        <v>1842.6642033937483</v>
      </c>
      <c r="CJ15">
        <v>567034.89042300347</v>
      </c>
      <c r="CK15">
        <v>6095510.1095769964</v>
      </c>
      <c r="CL15">
        <v>185.10957699648299</v>
      </c>
      <c r="CM15">
        <v>1990.5400263713041</v>
      </c>
      <c r="CN15">
        <v>244054.32801828135</v>
      </c>
      <c r="CO15">
        <v>6418490.6719817184</v>
      </c>
      <c r="CP15">
        <v>79.671981718661854</v>
      </c>
      <c r="CQ15">
        <v>2096.0120419449327</v>
      </c>
      <c r="CR15">
        <v>124867.23686216376</v>
      </c>
      <c r="CS15">
        <v>6537677.763137836</v>
      </c>
      <c r="CT15">
        <v>40.763137836248184</v>
      </c>
      <c r="CU15">
        <v>2134.9335876905898</v>
      </c>
    </row>
    <row r="16" spans="1:99">
      <c r="A16" s="7" t="s">
        <v>60</v>
      </c>
      <c r="B16" s="9">
        <v>8807</v>
      </c>
      <c r="C16" s="9">
        <v>2175</v>
      </c>
      <c r="D16" s="9">
        <v>93</v>
      </c>
      <c r="E16" s="9">
        <v>296</v>
      </c>
      <c r="F16" s="9">
        <v>48</v>
      </c>
      <c r="G16" s="9">
        <v>24</v>
      </c>
      <c r="H16" s="9">
        <v>8</v>
      </c>
      <c r="I16" s="9">
        <v>2</v>
      </c>
      <c r="J16">
        <v>-0.19194697637260993</v>
      </c>
      <c r="K16">
        <v>9.3384129536526944E-2</v>
      </c>
      <c r="L16">
        <v>-0.40749946945715254</v>
      </c>
      <c r="M16">
        <v>-0.40749946945715254</v>
      </c>
      <c r="N16">
        <v>-0.8463933031861397</v>
      </c>
      <c r="O16">
        <v>0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10">
        <v>0.65831341164677304</v>
      </c>
      <c r="W16" s="10">
        <v>0.5590793146001285</v>
      </c>
      <c r="X16" s="10">
        <v>0.84674297881828764</v>
      </c>
      <c r="Y16" s="10">
        <v>0.94162745668708914</v>
      </c>
      <c r="Z16" s="10">
        <v>0.87708827812429857</v>
      </c>
      <c r="AA16" s="10">
        <v>0.55095772592976666</v>
      </c>
      <c r="AB16" s="11">
        <v>1.9248488313795367E-3</v>
      </c>
      <c r="AC16" s="11">
        <v>2.9053681905022795E-3</v>
      </c>
      <c r="AD16" s="11">
        <v>2.4121821420470912E-3</v>
      </c>
      <c r="AE16" s="11">
        <v>3.031496018872449E-3</v>
      </c>
      <c r="AF16" s="12">
        <v>1.5832512172923572E-3</v>
      </c>
      <c r="AG16" s="12">
        <v>2.8305418861559188E-3</v>
      </c>
      <c r="AH16" s="12">
        <v>1.3249288616600089E-3</v>
      </c>
      <c r="AI16" s="12">
        <v>3.0888642417882671E-3</v>
      </c>
      <c r="AJ16" s="12">
        <v>5.6583513847534533E-4</v>
      </c>
      <c r="AK16" s="12">
        <v>3.1123257810648846E-3</v>
      </c>
      <c r="AL16" s="12">
        <v>-3.542914351300821E-4</v>
      </c>
      <c r="AM16" s="12">
        <v>2.1933718949001969E-3</v>
      </c>
      <c r="AN16" s="11">
        <v>2.6814310946861351E-2</v>
      </c>
      <c r="AO16" s="12">
        <v>4.2151206294517955E-2</v>
      </c>
      <c r="AP16" s="11">
        <v>9.1953465442117105E-2</v>
      </c>
      <c r="AQ16" s="11">
        <v>0.11770170697167601</v>
      </c>
      <c r="AR16" s="11">
        <v>1.4313107495483594E-2</v>
      </c>
      <c r="AS16" s="11">
        <v>2.6146662619458933E-2</v>
      </c>
      <c r="AT16" s="11">
        <v>6.2758632434721604E-3</v>
      </c>
      <c r="AU16" s="11">
        <v>1.4873562043884162E-2</v>
      </c>
      <c r="AV16" s="11">
        <v>1.134017273433291E-3</v>
      </c>
      <c r="AW16" s="11">
        <v>6.2223045656471685E-3</v>
      </c>
      <c r="AX16" s="11">
        <v>-3.542914351300821E-4</v>
      </c>
      <c r="AY16" s="11">
        <v>2.1933718949001969E-3</v>
      </c>
      <c r="AZ16" s="9">
        <v>267443</v>
      </c>
      <c r="BA16" s="9">
        <v>6451223</v>
      </c>
      <c r="BB16" s="9">
        <v>75</v>
      </c>
      <c r="BC16" s="9">
        <v>2100</v>
      </c>
      <c r="BD16" s="9">
        <v>643559</v>
      </c>
      <c r="BE16" s="9">
        <v>6075107</v>
      </c>
      <c r="BF16" s="9">
        <v>228</v>
      </c>
      <c r="BG16" s="9">
        <v>1947</v>
      </c>
      <c r="BH16" s="9">
        <v>155478</v>
      </c>
      <c r="BI16" s="9">
        <v>6563188</v>
      </c>
      <c r="BJ16" s="9">
        <v>44</v>
      </c>
      <c r="BK16" s="9">
        <v>2131</v>
      </c>
      <c r="BL16" s="9">
        <v>80928</v>
      </c>
      <c r="BM16" s="9">
        <v>6637738</v>
      </c>
      <c r="BN16" s="9">
        <v>23</v>
      </c>
      <c r="BO16" s="9">
        <v>2152</v>
      </c>
      <c r="BP16" s="9">
        <v>33056</v>
      </c>
      <c r="BQ16" s="9">
        <v>6685610</v>
      </c>
      <c r="BR16" s="9">
        <v>8</v>
      </c>
      <c r="BS16" s="9">
        <v>2167</v>
      </c>
      <c r="BT16" s="9">
        <v>16541</v>
      </c>
      <c r="BU16" s="9">
        <v>6702125</v>
      </c>
      <c r="BV16" s="9">
        <v>2</v>
      </c>
      <c r="BW16" s="9">
        <v>2173</v>
      </c>
      <c r="BX16">
        <v>267431.4257676978</v>
      </c>
      <c r="BY16">
        <v>6451234.5742323026</v>
      </c>
      <c r="BZ16">
        <v>86.574232302177663</v>
      </c>
      <c r="CA16">
        <v>2089.1018432825804</v>
      </c>
      <c r="CB16">
        <v>643578.65751354629</v>
      </c>
      <c r="CC16">
        <v>6075087.3424864532</v>
      </c>
      <c r="CD16">
        <v>208.34248645370423</v>
      </c>
      <c r="CE16">
        <v>1967.2941697057124</v>
      </c>
      <c r="CF16">
        <v>155471.66993714031</v>
      </c>
      <c r="CG16">
        <v>6563194.3300628597</v>
      </c>
      <c r="CH16">
        <v>50.33006285969271</v>
      </c>
      <c r="CI16">
        <v>2125.3577458680043</v>
      </c>
      <c r="CJ16">
        <v>80924.802620088769</v>
      </c>
      <c r="CK16">
        <v>6637741.1973799113</v>
      </c>
      <c r="CL16">
        <v>26.197379911234322</v>
      </c>
      <c r="CM16">
        <v>2149.4982411687083</v>
      </c>
      <c r="CN16">
        <v>33053.299821257489</v>
      </c>
      <c r="CO16">
        <v>6685612.7001787424</v>
      </c>
      <c r="CP16">
        <v>10.70017874251154</v>
      </c>
      <c r="CQ16">
        <v>2165.0004591685315</v>
      </c>
      <c r="CR16">
        <v>16537.646350806393</v>
      </c>
      <c r="CS16">
        <v>6702128.3536491934</v>
      </c>
      <c r="CT16">
        <v>5.353649193605384</v>
      </c>
      <c r="CU16">
        <v>2170.3487195225957</v>
      </c>
    </row>
    <row r="17" spans="1:99">
      <c r="A17" s="7" t="s">
        <v>61</v>
      </c>
      <c r="B17" s="9">
        <v>9375</v>
      </c>
      <c r="C17" s="9">
        <v>2175</v>
      </c>
      <c r="D17" s="9">
        <v>122</v>
      </c>
      <c r="E17" s="9">
        <v>367</v>
      </c>
      <c r="F17" s="9">
        <v>69</v>
      </c>
      <c r="G17" s="9">
        <v>31</v>
      </c>
      <c r="H17" s="9">
        <v>20</v>
      </c>
      <c r="I17" s="9">
        <v>12</v>
      </c>
      <c r="J17">
        <v>0.31653269115839228</v>
      </c>
      <c r="K17">
        <v>0.47247948610876189</v>
      </c>
      <c r="L17">
        <v>0.31980611753803356</v>
      </c>
      <c r="M17">
        <v>5.6250231447264355E-2</v>
      </c>
      <c r="N17">
        <v>1.2459569873970586</v>
      </c>
      <c r="O17">
        <v>1.7147481819872075</v>
      </c>
      <c r="P17" s="5">
        <v>1</v>
      </c>
      <c r="Q17" s="5">
        <v>1.3360151142531258</v>
      </c>
      <c r="R17" s="5">
        <v>1</v>
      </c>
      <c r="S17" s="5">
        <v>1</v>
      </c>
      <c r="T17" s="5">
        <v>1</v>
      </c>
      <c r="U17" s="5">
        <v>1</v>
      </c>
      <c r="V17" s="10">
        <v>0.44185617734993443</v>
      </c>
      <c r="W17" s="10">
        <v>9.9360937641893528E-5</v>
      </c>
      <c r="X17" s="10">
        <v>0.47120005465448045</v>
      </c>
      <c r="Y17" s="10">
        <v>0.98547000584038957</v>
      </c>
      <c r="Z17" s="10">
        <v>0.14034663792954163</v>
      </c>
      <c r="AA17" s="10">
        <v>0.11355562061578663</v>
      </c>
      <c r="AB17" s="11">
        <v>2.6068996457181996E-3</v>
      </c>
      <c r="AC17" s="11">
        <v>3.7295140819117098E-3</v>
      </c>
      <c r="AD17" s="11">
        <v>3.0300249413740482E-3</v>
      </c>
      <c r="AE17" s="11">
        <v>3.7194003459822735E-3</v>
      </c>
      <c r="AF17" s="12">
        <v>2.4250511609328921E-3</v>
      </c>
      <c r="AG17" s="12">
        <v>3.9197764252740042E-3</v>
      </c>
      <c r="AH17" s="12">
        <v>1.848528446050778E-3</v>
      </c>
      <c r="AI17" s="12">
        <v>3.8526209792365783E-3</v>
      </c>
      <c r="AJ17" s="12">
        <v>2.5873073693349568E-3</v>
      </c>
      <c r="AK17" s="12">
        <v>6.6080949295156174E-3</v>
      </c>
      <c r="AL17" s="12">
        <v>2.4041916227396602E-3</v>
      </c>
      <c r="AM17" s="12">
        <v>8.6302911358810287E-3</v>
      </c>
      <c r="AN17" s="11">
        <v>4.1365477757817182E-2</v>
      </c>
      <c r="AO17" s="12">
        <v>5.9783947529539139E-2</v>
      </c>
      <c r="AP17" s="11">
        <v>0.11948592074514423</v>
      </c>
      <c r="AQ17" s="11">
        <v>0.14810028615140747</v>
      </c>
      <c r="AR17" s="11">
        <v>2.3542871266615837E-2</v>
      </c>
      <c r="AS17" s="11">
        <v>3.8066324135683012E-2</v>
      </c>
      <c r="AT17" s="11">
        <v>9.2713703263605281E-3</v>
      </c>
      <c r="AU17" s="11">
        <v>1.9234376800076253E-2</v>
      </c>
      <c r="AV17" s="11">
        <v>5.1839113697454801E-3</v>
      </c>
      <c r="AW17" s="11">
        <v>1.3206893227955669E-2</v>
      </c>
      <c r="AX17" s="11">
        <v>2.4041916227396602E-3</v>
      </c>
      <c r="AY17" s="11">
        <v>8.6302911358810287E-3</v>
      </c>
      <c r="AZ17" s="9">
        <v>291695</v>
      </c>
      <c r="BA17" s="9">
        <v>6426403</v>
      </c>
      <c r="BB17" s="9">
        <v>110</v>
      </c>
      <c r="BC17" s="9">
        <v>2065</v>
      </c>
      <c r="BD17" s="9">
        <v>697106</v>
      </c>
      <c r="BE17" s="9">
        <v>6020992</v>
      </c>
      <c r="BF17" s="9">
        <v>291</v>
      </c>
      <c r="BG17" s="9">
        <v>1884</v>
      </c>
      <c r="BH17" s="9">
        <v>170965</v>
      </c>
      <c r="BI17" s="9">
        <v>6547133</v>
      </c>
      <c r="BJ17" s="9">
        <v>67</v>
      </c>
      <c r="BK17" s="9">
        <v>2108</v>
      </c>
      <c r="BL17" s="9">
        <v>89427</v>
      </c>
      <c r="BM17" s="9">
        <v>6628671</v>
      </c>
      <c r="BN17" s="9">
        <v>31</v>
      </c>
      <c r="BO17" s="9">
        <v>2144</v>
      </c>
      <c r="BP17" s="9">
        <v>36883</v>
      </c>
      <c r="BQ17" s="9">
        <v>6681215</v>
      </c>
      <c r="BR17" s="9">
        <v>20</v>
      </c>
      <c r="BS17" s="9">
        <v>2155</v>
      </c>
      <c r="BT17" s="9">
        <v>18591</v>
      </c>
      <c r="BU17" s="9">
        <v>6699507</v>
      </c>
      <c r="BV17" s="9">
        <v>12</v>
      </c>
      <c r="BW17" s="9">
        <v>2163</v>
      </c>
      <c r="BX17">
        <v>291710.55802197324</v>
      </c>
      <c r="BY17">
        <v>6426387.4419780271</v>
      </c>
      <c r="BZ17">
        <v>94.44197802678552</v>
      </c>
      <c r="CA17">
        <v>2081.2316075174849</v>
      </c>
      <c r="CB17">
        <v>697171.28915834217</v>
      </c>
      <c r="CC17">
        <v>6020926.7108416576</v>
      </c>
      <c r="CD17">
        <v>225.71084165777194</v>
      </c>
      <c r="CE17">
        <v>1949.9202452837098</v>
      </c>
      <c r="CF17">
        <v>170976.6459094742</v>
      </c>
      <c r="CG17">
        <v>6547121.3540905258</v>
      </c>
      <c r="CH17">
        <v>55.354090525786674</v>
      </c>
      <c r="CI17">
        <v>2120.3321498138312</v>
      </c>
      <c r="CJ17">
        <v>89429.047136031528</v>
      </c>
      <c r="CK17">
        <v>6628668.9528639689</v>
      </c>
      <c r="CL17">
        <v>28.952863968472709</v>
      </c>
      <c r="CM17">
        <v>2146.7419238302268</v>
      </c>
      <c r="CN17">
        <v>36891.056433868085</v>
      </c>
      <c r="CO17">
        <v>6681206.9435661323</v>
      </c>
      <c r="CP17">
        <v>11.943566131911606</v>
      </c>
      <c r="CQ17">
        <v>2163.7567284668962</v>
      </c>
      <c r="CR17">
        <v>18596.979184327778</v>
      </c>
      <c r="CS17">
        <v>6699501.0208156724</v>
      </c>
      <c r="CT17">
        <v>6.0208156722204587</v>
      </c>
      <c r="CU17">
        <v>2169.681396430954</v>
      </c>
    </row>
    <row r="18" spans="1:99">
      <c r="A18" s="7" t="s">
        <v>62</v>
      </c>
      <c r="B18" s="9">
        <v>6420</v>
      </c>
      <c r="C18" s="9">
        <v>2175</v>
      </c>
      <c r="D18" s="9">
        <v>64</v>
      </c>
      <c r="E18" s="9">
        <v>223</v>
      </c>
      <c r="F18" s="9">
        <v>34</v>
      </c>
      <c r="G18" s="9">
        <v>18</v>
      </c>
      <c r="H18" s="9">
        <v>6</v>
      </c>
      <c r="I18" s="9">
        <v>1</v>
      </c>
      <c r="J18">
        <v>-0.28137518270704176</v>
      </c>
      <c r="K18">
        <v>0.14686237491616691</v>
      </c>
      <c r="L18">
        <v>-0.40666086178171518</v>
      </c>
      <c r="M18">
        <v>-0.28979406508863975</v>
      </c>
      <c r="N18">
        <v>-0.66386365447411222</v>
      </c>
      <c r="O18">
        <v>0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10">
        <v>0.71200426235567549</v>
      </c>
      <c r="W18" s="10">
        <v>0.26660252929173467</v>
      </c>
      <c r="X18" s="10">
        <v>0.71208350397833664</v>
      </c>
      <c r="Y18" s="10">
        <v>0.96332680130403747</v>
      </c>
      <c r="Z18" s="10">
        <v>0.92844827606942559</v>
      </c>
      <c r="AA18" s="10" t="b">
        <v>0</v>
      </c>
      <c r="AB18" s="11">
        <v>1.2551561890810597E-3</v>
      </c>
      <c r="AC18" s="11">
        <v>2.0688641270526632E-3</v>
      </c>
      <c r="AD18" s="11">
        <v>1.7817101877052545E-3</v>
      </c>
      <c r="AE18" s="11">
        <v>2.319439237582102E-3</v>
      </c>
      <c r="AF18" s="12">
        <v>1.0381733577014924E-3</v>
      </c>
      <c r="AG18" s="12">
        <v>2.0882634239077031E-3</v>
      </c>
      <c r="AH18" s="12">
        <v>8.911548468101344E-4</v>
      </c>
      <c r="AI18" s="12">
        <v>2.4191899807760723E-3</v>
      </c>
      <c r="AJ18" s="12">
        <v>2.7639362783448123E-4</v>
      </c>
      <c r="AK18" s="12">
        <v>2.482227061820691E-3</v>
      </c>
      <c r="AL18" s="12">
        <v>-4.4117212574034493E-4</v>
      </c>
      <c r="AM18" s="12">
        <v>1.3607123556254024E-3</v>
      </c>
      <c r="AN18" s="11">
        <v>1.7487915589462347E-2</v>
      </c>
      <c r="AO18" s="12">
        <v>3.0328176364560644E-2</v>
      </c>
      <c r="AP18" s="11">
        <v>6.9458344999312222E-2</v>
      </c>
      <c r="AQ18" s="11">
        <v>9.2380735460457886E-2</v>
      </c>
      <c r="AR18" s="11">
        <v>8.8914629558772169E-3</v>
      </c>
      <c r="AS18" s="11">
        <v>1.8694743940674507E-2</v>
      </c>
      <c r="AT18" s="11">
        <v>4.1151066526133196E-3</v>
      </c>
      <c r="AU18" s="11">
        <v>1.1517077255432656E-2</v>
      </c>
      <c r="AV18" s="11">
        <v>5.5431114768780213E-4</v>
      </c>
      <c r="AW18" s="11">
        <v>4.9629302316225423E-3</v>
      </c>
      <c r="AX18" s="11">
        <v>-4.4117212574034493E-4</v>
      </c>
      <c r="AY18" s="11">
        <v>1.3607123556254024E-3</v>
      </c>
      <c r="AZ18" s="9">
        <v>188633</v>
      </c>
      <c r="BA18" s="9">
        <v>6532420</v>
      </c>
      <c r="BB18" s="9">
        <v>52</v>
      </c>
      <c r="BC18" s="9">
        <v>2123</v>
      </c>
      <c r="BD18" s="9">
        <v>470860</v>
      </c>
      <c r="BE18" s="9">
        <v>6250193</v>
      </c>
      <c r="BF18" s="9">
        <v>176</v>
      </c>
      <c r="BG18" s="9">
        <v>1999</v>
      </c>
      <c r="BH18" s="9">
        <v>114596</v>
      </c>
      <c r="BI18" s="9">
        <v>6606457</v>
      </c>
      <c r="BJ18" s="9">
        <v>30</v>
      </c>
      <c r="BK18" s="9">
        <v>2145</v>
      </c>
      <c r="BL18" s="9">
        <v>59736</v>
      </c>
      <c r="BM18" s="9">
        <v>6661317</v>
      </c>
      <c r="BN18" s="9">
        <v>17</v>
      </c>
      <c r="BO18" s="9">
        <v>2158</v>
      </c>
      <c r="BP18" s="9">
        <v>24401</v>
      </c>
      <c r="BQ18" s="9">
        <v>6696652</v>
      </c>
      <c r="BR18" s="9">
        <v>6</v>
      </c>
      <c r="BS18" s="9">
        <v>2169</v>
      </c>
      <c r="BT18" s="9">
        <v>12244</v>
      </c>
      <c r="BU18" s="9">
        <v>6708809</v>
      </c>
      <c r="BV18" s="9">
        <v>1</v>
      </c>
      <c r="BW18" s="9">
        <v>2174</v>
      </c>
      <c r="BX18">
        <v>188623.95939941349</v>
      </c>
      <c r="BY18">
        <v>6532429.0406005867</v>
      </c>
      <c r="BZ18">
        <v>61.040600586503984</v>
      </c>
      <c r="CA18">
        <v>2114.6434978269031</v>
      </c>
      <c r="CB18">
        <v>470883.61734988017</v>
      </c>
      <c r="CC18">
        <v>6250169.3826501202</v>
      </c>
      <c r="CD18">
        <v>152.38265011985314</v>
      </c>
      <c r="CE18">
        <v>2023.2718890923788</v>
      </c>
      <c r="CF18">
        <v>114588.91787962567</v>
      </c>
      <c r="CG18">
        <v>6606464.0821203748</v>
      </c>
      <c r="CH18">
        <v>37.082120374320191</v>
      </c>
      <c r="CI18">
        <v>2138.6097312430061</v>
      </c>
      <c r="CJ18">
        <v>59733.669586841323</v>
      </c>
      <c r="CK18">
        <v>6661319.330413159</v>
      </c>
      <c r="CL18">
        <v>19.330413158679136</v>
      </c>
      <c r="CM18">
        <v>2156.3671830887215</v>
      </c>
      <c r="CN18">
        <v>24399.104205747597</v>
      </c>
      <c r="CO18">
        <v>6696653.8957942529</v>
      </c>
      <c r="CP18">
        <v>7.8957942524037561</v>
      </c>
      <c r="CQ18">
        <v>2167.8055023520869</v>
      </c>
      <c r="CR18">
        <v>12241.038677403176</v>
      </c>
      <c r="CS18">
        <v>6708811.9613225972</v>
      </c>
      <c r="CT18">
        <v>3.9613225968240258</v>
      </c>
      <c r="CU18">
        <v>2171.7412472420615</v>
      </c>
    </row>
    <row r="19" spans="1:99" ht="15.75">
      <c r="A19" s="4" t="s">
        <v>63</v>
      </c>
      <c r="B19" s="5"/>
      <c r="C19" s="5"/>
      <c r="D19" s="6"/>
      <c r="E19" s="6"/>
      <c r="F19" s="6"/>
      <c r="G19" s="6"/>
      <c r="H19" s="6"/>
      <c r="I19" s="6"/>
      <c r="J19" s="3" t="s">
        <v>44</v>
      </c>
      <c r="K19" s="3" t="s">
        <v>45</v>
      </c>
      <c r="L19" s="3" t="s">
        <v>46</v>
      </c>
      <c r="M19" s="3" t="s">
        <v>47</v>
      </c>
      <c r="N19" s="3" t="s">
        <v>48</v>
      </c>
      <c r="O19" s="3" t="s">
        <v>49</v>
      </c>
      <c r="P19" s="3" t="s">
        <v>108</v>
      </c>
      <c r="Q19" s="3" t="s">
        <v>109</v>
      </c>
      <c r="R19" s="3" t="s">
        <v>110</v>
      </c>
      <c r="S19" s="3" t="s">
        <v>111</v>
      </c>
      <c r="T19" s="3" t="s">
        <v>112</v>
      </c>
      <c r="U19" s="3" t="s">
        <v>113</v>
      </c>
      <c r="V19" s="3" t="s">
        <v>81</v>
      </c>
      <c r="W19" s="3" t="s">
        <v>82</v>
      </c>
      <c r="X19" s="3" t="s">
        <v>83</v>
      </c>
      <c r="Y19" s="3" t="s">
        <v>84</v>
      </c>
      <c r="Z19" s="3" t="s">
        <v>85</v>
      </c>
      <c r="AA19" s="3" t="s">
        <v>86</v>
      </c>
      <c r="AB19" s="13" t="s">
        <v>96</v>
      </c>
      <c r="AC19" s="13" t="s">
        <v>97</v>
      </c>
      <c r="AD19" s="13" t="s">
        <v>98</v>
      </c>
      <c r="AE19" s="13" t="s">
        <v>99</v>
      </c>
      <c r="AF19" s="13" t="s">
        <v>100</v>
      </c>
      <c r="AG19" s="13" t="s">
        <v>101</v>
      </c>
      <c r="AH19" s="13" t="s">
        <v>102</v>
      </c>
      <c r="AI19" s="13" t="s">
        <v>103</v>
      </c>
      <c r="AJ19" s="13" t="s">
        <v>104</v>
      </c>
      <c r="AK19" s="13" t="s">
        <v>105</v>
      </c>
      <c r="AL19" s="13" t="s">
        <v>106</v>
      </c>
      <c r="AM19" s="13" t="s">
        <v>107</v>
      </c>
      <c r="AN19" s="13" t="s">
        <v>96</v>
      </c>
      <c r="AO19" s="13" t="s">
        <v>97</v>
      </c>
      <c r="AP19" s="13" t="s">
        <v>98</v>
      </c>
      <c r="AQ19" s="13" t="s">
        <v>99</v>
      </c>
      <c r="AR19" s="13" t="s">
        <v>100</v>
      </c>
      <c r="AS19" s="13" t="s">
        <v>101</v>
      </c>
      <c r="AT19" s="13" t="s">
        <v>102</v>
      </c>
      <c r="AU19" s="13" t="s">
        <v>103</v>
      </c>
      <c r="AV19" s="13" t="s">
        <v>104</v>
      </c>
      <c r="AW19" s="13" t="s">
        <v>105</v>
      </c>
      <c r="AX19" s="13" t="s">
        <v>106</v>
      </c>
      <c r="AY19" s="13" t="s">
        <v>107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</row>
    <row r="20" spans="1:99">
      <c r="A20" s="7" t="s">
        <v>51</v>
      </c>
      <c r="B20" s="9">
        <v>66943</v>
      </c>
      <c r="C20" s="9">
        <v>28465</v>
      </c>
      <c r="D20" s="9">
        <v>7674</v>
      </c>
      <c r="E20" s="9">
        <v>20673</v>
      </c>
      <c r="F20" s="9">
        <v>3485</v>
      </c>
      <c r="G20" s="9">
        <v>1637</v>
      </c>
      <c r="H20" s="9">
        <v>496</v>
      </c>
      <c r="I20" s="9">
        <v>185</v>
      </c>
      <c r="J20">
        <v>-6.3817499426991668</v>
      </c>
      <c r="K20">
        <v>-7.5170573155022584</v>
      </c>
      <c r="L20">
        <v>-11.667447099186406</v>
      </c>
      <c r="M20">
        <v>-13.203663842566574</v>
      </c>
      <c r="N20">
        <v>-20.212686634625499</v>
      </c>
      <c r="O20">
        <v>-28.034447245028073</v>
      </c>
      <c r="P20" s="5">
        <v>0.66962264410817662</v>
      </c>
      <c r="Q20" s="5">
        <v>0.73919398370519995</v>
      </c>
      <c r="R20" s="5">
        <v>0.63285581529781731</v>
      </c>
      <c r="S20" s="5">
        <v>0.57972347143914893</v>
      </c>
      <c r="T20" s="5">
        <v>0.43723505069298879</v>
      </c>
      <c r="U20" s="5">
        <v>0.32887903276284758</v>
      </c>
      <c r="V20" s="10">
        <v>4.9423631689531672E-136</v>
      </c>
      <c r="W20" s="10">
        <v>1.3314122034177903E-134</v>
      </c>
      <c r="X20" s="10">
        <v>5.7496642560515953E-124</v>
      </c>
      <c r="Y20" s="10">
        <v>4.1530390169636151E-93</v>
      </c>
      <c r="Z20" s="10">
        <v>1.0175698503680768E-73</v>
      </c>
      <c r="AA20" s="10">
        <v>6.5312811046849976E-54</v>
      </c>
      <c r="AB20" s="11">
        <v>1.4889229839811431E-2</v>
      </c>
      <c r="AC20" s="11">
        <v>1.5565416708346482E-2</v>
      </c>
      <c r="AD20" s="11">
        <v>1.4328644471214342E-2</v>
      </c>
      <c r="AE20" s="11">
        <v>1.4721768316419593E-2</v>
      </c>
      <c r="AF20" s="12">
        <v>1.1839114922521458E-2</v>
      </c>
      <c r="AG20" s="12">
        <v>1.2647096213961944E-2</v>
      </c>
      <c r="AH20" s="12">
        <v>1.0947873217291326E-2</v>
      </c>
      <c r="AI20" s="12">
        <v>1.2055815523267255E-2</v>
      </c>
      <c r="AJ20" s="12">
        <v>7.9490479226825058E-3</v>
      </c>
      <c r="AK20" s="12">
        <v>9.4758598588035297E-3</v>
      </c>
      <c r="AL20" s="12">
        <v>5.5657084086103087E-3</v>
      </c>
      <c r="AM20" s="12">
        <v>7.4327107025788713E-3</v>
      </c>
      <c r="AN20" s="11">
        <v>0.16306150478468984</v>
      </c>
      <c r="AO20" s="12">
        <v>0.17173561448458824</v>
      </c>
      <c r="AP20" s="11">
        <v>0.43175670366478658</v>
      </c>
      <c r="AQ20" s="11">
        <v>0.4432828185554839</v>
      </c>
      <c r="AR20" s="11">
        <v>0.10514820906103907</v>
      </c>
      <c r="AS20" s="11">
        <v>0.11238209130783498</v>
      </c>
      <c r="AT20" s="11">
        <v>5.0992975893367681E-2</v>
      </c>
      <c r="AU20" s="11">
        <v>5.6226416342711708E-2</v>
      </c>
      <c r="AV20" s="11">
        <v>1.5568644143978745E-2</v>
      </c>
      <c r="AW20" s="11">
        <v>1.8578554169739858E-2</v>
      </c>
      <c r="AX20" s="11">
        <v>5.5657084086103087E-3</v>
      </c>
      <c r="AY20" s="11">
        <v>7.4327107025788713E-3</v>
      </c>
      <c r="AZ20" s="9">
        <v>1532062</v>
      </c>
      <c r="BA20" s="9">
        <v>5102178</v>
      </c>
      <c r="BB20" s="9">
        <v>4765</v>
      </c>
      <c r="BC20" s="9">
        <v>23700</v>
      </c>
      <c r="BD20" s="9">
        <v>3401638</v>
      </c>
      <c r="BE20" s="9">
        <v>3232602</v>
      </c>
      <c r="BF20" s="9">
        <v>12454</v>
      </c>
      <c r="BG20" s="9">
        <v>16011</v>
      </c>
      <c r="BH20" s="9">
        <v>1072640</v>
      </c>
      <c r="BI20" s="9">
        <v>5561600</v>
      </c>
      <c r="BJ20" s="9">
        <v>3096</v>
      </c>
      <c r="BK20" s="9">
        <v>25369</v>
      </c>
      <c r="BL20" s="9">
        <v>590713</v>
      </c>
      <c r="BM20" s="9">
        <v>6043527</v>
      </c>
      <c r="BN20" s="9">
        <v>1526</v>
      </c>
      <c r="BO20" s="9">
        <v>26939</v>
      </c>
      <c r="BP20" s="9">
        <v>253736</v>
      </c>
      <c r="BQ20" s="9">
        <v>6380504</v>
      </c>
      <c r="BR20" s="9">
        <v>486</v>
      </c>
      <c r="BS20" s="9">
        <v>27979</v>
      </c>
      <c r="BT20" s="9">
        <v>129728</v>
      </c>
      <c r="BU20" s="9">
        <v>6504512</v>
      </c>
      <c r="BV20" s="9">
        <v>185</v>
      </c>
      <c r="BW20" s="9">
        <v>28280</v>
      </c>
      <c r="BX20">
        <v>1530261.2312086457</v>
      </c>
      <c r="BY20">
        <v>5103978.7687913543</v>
      </c>
      <c r="BZ20">
        <v>6565.7687913542622</v>
      </c>
      <c r="CA20">
        <v>21993.192478716475</v>
      </c>
      <c r="CB20">
        <v>3399506.0129602016</v>
      </c>
      <c r="CC20">
        <v>3234733.9870397984</v>
      </c>
      <c r="CD20">
        <v>14585.9870397984</v>
      </c>
      <c r="CE20">
        <v>13938.562524870973</v>
      </c>
      <c r="CF20">
        <v>1071140.145127242</v>
      </c>
      <c r="CG20">
        <v>5563099.8548727585</v>
      </c>
      <c r="CH20">
        <v>4595.8548727581365</v>
      </c>
      <c r="CI20">
        <v>23971.558548530051</v>
      </c>
      <c r="CJ20">
        <v>589708.78394886164</v>
      </c>
      <c r="CK20">
        <v>6044531.216051138</v>
      </c>
      <c r="CL20">
        <v>2530.216051138389</v>
      </c>
      <c r="CM20">
        <v>26046.06024050984</v>
      </c>
      <c r="CN20">
        <v>253135.89019474824</v>
      </c>
      <c r="CO20">
        <v>6381104.1098052515</v>
      </c>
      <c r="CP20">
        <v>1086.1098052517709</v>
      </c>
      <c r="CQ20">
        <v>27496.362596921426</v>
      </c>
      <c r="CR20">
        <v>129357.97414413515</v>
      </c>
      <c r="CS20">
        <v>6504882.0258558644</v>
      </c>
      <c r="CT20">
        <v>555.0258558648477</v>
      </c>
      <c r="CU20">
        <v>28029.725225496815</v>
      </c>
    </row>
    <row r="21" spans="1:99">
      <c r="A21" s="7" t="s">
        <v>52</v>
      </c>
      <c r="B21" s="9">
        <v>88243</v>
      </c>
      <c r="C21" s="9">
        <v>28465</v>
      </c>
      <c r="D21" s="9">
        <v>12453</v>
      </c>
      <c r="E21" s="9">
        <v>33048</v>
      </c>
      <c r="F21" s="9">
        <v>5969</v>
      </c>
      <c r="G21" s="9">
        <v>2875</v>
      </c>
      <c r="H21" s="9">
        <v>997</v>
      </c>
      <c r="I21" s="9">
        <v>326</v>
      </c>
      <c r="J21">
        <v>-1.6260090402889325</v>
      </c>
      <c r="K21">
        <v>-3.3271734284195018</v>
      </c>
      <c r="L21">
        <v>-6.1231831338781504</v>
      </c>
      <c r="M21">
        <v>-7.1519933273971219</v>
      </c>
      <c r="N21">
        <v>-11.107516185833815</v>
      </c>
      <c r="O21">
        <v>-23.289273183386634</v>
      </c>
      <c r="P21" s="5">
        <v>0.81761215811390109</v>
      </c>
      <c r="Q21" s="5">
        <v>0.95339622152094106</v>
      </c>
      <c r="R21" s="5">
        <v>0.81506508810098999</v>
      </c>
      <c r="S21" s="5">
        <v>0.783608183443116</v>
      </c>
      <c r="T21" s="5">
        <v>0.6885215055150371</v>
      </c>
      <c r="U21" s="5">
        <v>0.45228055023852332</v>
      </c>
      <c r="V21" s="10">
        <v>3.5944583952037153E-43</v>
      </c>
      <c r="W21" s="10">
        <v>4.5227011559481507E-3</v>
      </c>
      <c r="X21" s="10">
        <v>1.1480635855631913E-34</v>
      </c>
      <c r="Y21" s="10">
        <v>7.2272037635776264E-29</v>
      </c>
      <c r="Z21" s="10">
        <v>1.1412375759976534E-27</v>
      </c>
      <c r="AA21" s="10">
        <v>1.4680137754952525E-45</v>
      </c>
      <c r="AB21" s="11">
        <v>2.4281562189140335E-2</v>
      </c>
      <c r="AC21" s="11">
        <v>2.513878097794469E-2</v>
      </c>
      <c r="AD21" s="11">
        <v>2.2972668571939227E-2</v>
      </c>
      <c r="AE21" s="11">
        <v>2.3467521134718075E-2</v>
      </c>
      <c r="AF21" s="12">
        <v>2.0443238616811944E-2</v>
      </c>
      <c r="AG21" s="12">
        <v>2.1495984991127634E-2</v>
      </c>
      <c r="AH21" s="12">
        <v>1.9469338335004471E-2</v>
      </c>
      <c r="AI21" s="12">
        <v>2.0931153497070004E-2</v>
      </c>
      <c r="AJ21" s="12">
        <v>1.643521346962171E-2</v>
      </c>
      <c r="AK21" s="12">
        <v>1.8590256405663728E-2</v>
      </c>
      <c r="AL21" s="12">
        <v>1.0216564542774734E-2</v>
      </c>
      <c r="AM21" s="12">
        <v>1.2688757782888362E-2</v>
      </c>
      <c r="AN21" s="11">
        <v>0.23341303111403705</v>
      </c>
      <c r="AO21" s="12">
        <v>0.24331277250444178</v>
      </c>
      <c r="AP21" s="11">
        <v>0.57747985694144621</v>
      </c>
      <c r="AQ21" s="11">
        <v>0.5889350385442379</v>
      </c>
      <c r="AR21" s="11">
        <v>0.16580833239471218</v>
      </c>
      <c r="AS21" s="11">
        <v>0.17453946314366828</v>
      </c>
      <c r="AT21" s="11">
        <v>8.6680558749438322E-2</v>
      </c>
      <c r="AU21" s="11">
        <v>9.3329980509300484E-2</v>
      </c>
      <c r="AV21" s="11">
        <v>3.186702389173092E-2</v>
      </c>
      <c r="AW21" s="11">
        <v>3.6076064111079553E-2</v>
      </c>
      <c r="AX21" s="11">
        <v>1.0216564542774734E-2</v>
      </c>
      <c r="AY21" s="11">
        <v>1.2688757782888362E-2</v>
      </c>
      <c r="AZ21" s="9">
        <v>1830637</v>
      </c>
      <c r="BA21" s="9">
        <v>4782303</v>
      </c>
      <c r="BB21" s="9">
        <v>6785</v>
      </c>
      <c r="BC21" s="9">
        <v>21680</v>
      </c>
      <c r="BD21" s="9">
        <v>3933094</v>
      </c>
      <c r="BE21" s="9">
        <v>2679846</v>
      </c>
      <c r="BF21" s="9">
        <v>16601</v>
      </c>
      <c r="BG21" s="9">
        <v>11864</v>
      </c>
      <c r="BH21" s="9">
        <v>1329445</v>
      </c>
      <c r="BI21" s="9">
        <v>5283495</v>
      </c>
      <c r="BJ21" s="9">
        <v>4844</v>
      </c>
      <c r="BK21" s="9">
        <v>23621</v>
      </c>
      <c r="BL21" s="9">
        <v>741257</v>
      </c>
      <c r="BM21" s="9">
        <v>5871683</v>
      </c>
      <c r="BN21" s="9">
        <v>2562</v>
      </c>
      <c r="BO21" s="9">
        <v>25903</v>
      </c>
      <c r="BP21" s="9">
        <v>321495</v>
      </c>
      <c r="BQ21" s="9">
        <v>6291445</v>
      </c>
      <c r="BR21" s="9">
        <v>967</v>
      </c>
      <c r="BS21" s="9">
        <v>27498</v>
      </c>
      <c r="BT21" s="9">
        <v>165406</v>
      </c>
      <c r="BU21" s="9">
        <v>6447534</v>
      </c>
      <c r="BV21" s="9">
        <v>326</v>
      </c>
      <c r="BW21" s="9">
        <v>28139</v>
      </c>
      <c r="BX21">
        <v>1829546.8264139893</v>
      </c>
      <c r="BY21">
        <v>4783393.1735860109</v>
      </c>
      <c r="BZ21">
        <v>7875.173586010791</v>
      </c>
      <c r="CA21">
        <v>20678.45407564563</v>
      </c>
      <c r="CB21">
        <v>3932766.6440007798</v>
      </c>
      <c r="CC21">
        <v>2680173.3559992202</v>
      </c>
      <c r="CD21">
        <v>16928.355999220046</v>
      </c>
      <c r="CE21">
        <v>11586.302786657674</v>
      </c>
      <c r="CF21">
        <v>1328570.249767933</v>
      </c>
      <c r="CG21">
        <v>5284369.750232067</v>
      </c>
      <c r="CH21">
        <v>5718.7502320668591</v>
      </c>
      <c r="CI21">
        <v>22844.159623405019</v>
      </c>
      <c r="CJ21">
        <v>740630.9986907891</v>
      </c>
      <c r="CK21">
        <v>5872309.0013092114</v>
      </c>
      <c r="CL21">
        <v>3188.0013092109275</v>
      </c>
      <c r="CM21">
        <v>25385.80200183277</v>
      </c>
      <c r="CN21">
        <v>321079.93087004934</v>
      </c>
      <c r="CO21">
        <v>6291860.0691299504</v>
      </c>
      <c r="CP21">
        <v>1382.0691299506655</v>
      </c>
      <c r="CQ21">
        <v>27199.507706859582</v>
      </c>
      <c r="CR21">
        <v>165021.67419092797</v>
      </c>
      <c r="CS21">
        <v>6447918.3258090718</v>
      </c>
      <c r="CT21">
        <v>710.32580907202623</v>
      </c>
      <c r="CU21">
        <v>27874.142506207525</v>
      </c>
    </row>
    <row r="22" spans="1:99">
      <c r="A22" s="7" t="s">
        <v>53</v>
      </c>
      <c r="B22" s="9">
        <v>142505</v>
      </c>
      <c r="C22" s="9">
        <v>28465</v>
      </c>
      <c r="D22" s="9">
        <v>20314</v>
      </c>
      <c r="E22" s="9">
        <v>53712</v>
      </c>
      <c r="F22" s="9">
        <v>10650</v>
      </c>
      <c r="G22" s="9">
        <v>5346</v>
      </c>
      <c r="H22" s="9">
        <v>1978</v>
      </c>
      <c r="I22" s="9">
        <v>930</v>
      </c>
      <c r="J22">
        <v>-1.7166909433583699</v>
      </c>
      <c r="K22">
        <v>-4.0058011983187418</v>
      </c>
      <c r="L22">
        <v>-4.3062783006432044</v>
      </c>
      <c r="M22">
        <v>-4.1693663077779011</v>
      </c>
      <c r="N22">
        <v>-6.8853342102847916</v>
      </c>
      <c r="O22">
        <v>-9.0350679324148029</v>
      </c>
      <c r="P22" s="5">
        <v>0.92640768122663075</v>
      </c>
      <c r="Q22" s="5">
        <v>1.0377569855308559</v>
      </c>
      <c r="R22" s="5">
        <v>0.95446470492923874</v>
      </c>
      <c r="S22" s="5">
        <v>0.94839365901201877</v>
      </c>
      <c r="T22" s="5">
        <v>0.86061079147543929</v>
      </c>
      <c r="U22" s="5">
        <v>0.79907801779214926</v>
      </c>
      <c r="V22" s="10">
        <v>1.7898965825723098E-7</v>
      </c>
      <c r="W22" s="10">
        <v>2.6729282754740322E-2</v>
      </c>
      <c r="X22" s="10">
        <v>1.356512227166249E-2</v>
      </c>
      <c r="Y22" s="10">
        <v>2.1604550524374183E-2</v>
      </c>
      <c r="Z22" s="10">
        <v>2.3834396806588084E-8</v>
      </c>
      <c r="AA22" s="10">
        <v>1.7800048036930266E-9</v>
      </c>
      <c r="AB22" s="11">
        <v>3.9765527262101891E-2</v>
      </c>
      <c r="AC22" s="11">
        <v>4.0851581153232994E-2</v>
      </c>
      <c r="AD22" s="11">
        <v>3.7425896493120892E-2</v>
      </c>
      <c r="AE22" s="11">
        <v>3.8052058890683776E-2</v>
      </c>
      <c r="AF22" s="12">
        <v>3.6717197425099914E-2</v>
      </c>
      <c r="AG22" s="12">
        <v>3.8111539620394548E-2</v>
      </c>
      <c r="AH22" s="12">
        <v>3.657410282921629E-2</v>
      </c>
      <c r="AI22" s="12">
        <v>3.854973346096463E-2</v>
      </c>
      <c r="AJ22" s="12">
        <v>3.3240071934385641E-2</v>
      </c>
      <c r="AK22" s="12">
        <v>3.6248774016782455E-2</v>
      </c>
      <c r="AL22" s="12">
        <v>3.0606448889955392E-2</v>
      </c>
      <c r="AM22" s="12">
        <v>3.4736955290617245E-2</v>
      </c>
      <c r="AN22" s="11">
        <v>0.35689567234212105</v>
      </c>
      <c r="AO22" s="12">
        <v>0.36806480543760844</v>
      </c>
      <c r="AP22" s="11">
        <v>0.74296263880924363</v>
      </c>
      <c r="AQ22" s="11">
        <v>0.75305000830124302</v>
      </c>
      <c r="AR22" s="11">
        <v>0.28490851922127763</v>
      </c>
      <c r="AS22" s="11">
        <v>0.2954533286620879</v>
      </c>
      <c r="AT22" s="11">
        <v>0.16194898761964749</v>
      </c>
      <c r="AU22" s="11">
        <v>0.17059975645201947</v>
      </c>
      <c r="AV22" s="11">
        <v>6.44343669904862E-2</v>
      </c>
      <c r="AW22" s="11">
        <v>7.0257359691403828E-2</v>
      </c>
      <c r="AX22" s="11">
        <v>3.0299952726764303E-2</v>
      </c>
      <c r="AY22" s="11">
        <v>3.4411095929480204E-2</v>
      </c>
      <c r="AZ22" s="9">
        <v>2494453</v>
      </c>
      <c r="BA22" s="9">
        <v>4064225</v>
      </c>
      <c r="BB22" s="9">
        <v>10318</v>
      </c>
      <c r="BC22" s="9">
        <v>18147</v>
      </c>
      <c r="BD22" s="9">
        <v>4859637</v>
      </c>
      <c r="BE22" s="9">
        <v>1699041</v>
      </c>
      <c r="BF22" s="9">
        <v>21292</v>
      </c>
      <c r="BG22" s="9">
        <v>7173</v>
      </c>
      <c r="BH22" s="9">
        <v>1966822</v>
      </c>
      <c r="BI22" s="9">
        <v>4591856</v>
      </c>
      <c r="BJ22" s="9">
        <v>8260</v>
      </c>
      <c r="BK22" s="9">
        <v>20205</v>
      </c>
      <c r="BL22" s="9">
        <v>1139650</v>
      </c>
      <c r="BM22" s="9">
        <v>5419028</v>
      </c>
      <c r="BN22" s="9">
        <v>4733</v>
      </c>
      <c r="BO22" s="9">
        <v>23732</v>
      </c>
      <c r="BP22" s="9">
        <v>507815</v>
      </c>
      <c r="BQ22" s="9">
        <v>6050863</v>
      </c>
      <c r="BR22" s="9">
        <v>1917</v>
      </c>
      <c r="BS22" s="9">
        <v>26548</v>
      </c>
      <c r="BT22" s="9">
        <v>263557</v>
      </c>
      <c r="BU22" s="9">
        <v>6295121</v>
      </c>
      <c r="BV22" s="9">
        <v>921</v>
      </c>
      <c r="BW22" s="9">
        <v>27544</v>
      </c>
      <c r="BX22">
        <v>2493947.1410804349</v>
      </c>
      <c r="BY22">
        <v>4064730.8589195651</v>
      </c>
      <c r="BZ22">
        <v>10823.858919564977</v>
      </c>
      <c r="CA22">
        <v>17717.704540457697</v>
      </c>
      <c r="CB22">
        <v>4859837.0571068516</v>
      </c>
      <c r="CC22">
        <v>1698840.9428931482</v>
      </c>
      <c r="CD22">
        <v>21091.942893148062</v>
      </c>
      <c r="CE22">
        <v>7405.0565540799535</v>
      </c>
      <c r="CF22">
        <v>1966547.0844637805</v>
      </c>
      <c r="CG22">
        <v>4592130.9155362193</v>
      </c>
      <c r="CH22">
        <v>8534.9155362195725</v>
      </c>
      <c r="CI22">
        <v>20016.582055865525</v>
      </c>
      <c r="CJ22">
        <v>1139437.7813984</v>
      </c>
      <c r="CK22">
        <v>5419240.2186016003</v>
      </c>
      <c r="CL22">
        <v>4945.2186016001169</v>
      </c>
      <c r="CM22">
        <v>23621.858459890849</v>
      </c>
      <c r="CN22">
        <v>507529.29673699202</v>
      </c>
      <c r="CO22">
        <v>6051148.703263008</v>
      </c>
      <c r="CP22">
        <v>2202.7032630079534</v>
      </c>
      <c r="CQ22">
        <v>26376.276456169977</v>
      </c>
      <c r="CR22">
        <v>263335.11206360633</v>
      </c>
      <c r="CS22">
        <v>6295342.8879363937</v>
      </c>
      <c r="CT22">
        <v>1142.8879363936687</v>
      </c>
      <c r="CU22">
        <v>27440.691435835088</v>
      </c>
    </row>
    <row r="23" spans="1:99">
      <c r="A23" s="7" t="s">
        <v>54</v>
      </c>
      <c r="B23" s="9">
        <v>15917</v>
      </c>
      <c r="C23" s="9">
        <v>28465</v>
      </c>
      <c r="D23" s="9">
        <v>2406</v>
      </c>
      <c r="E23" s="9">
        <v>5676</v>
      </c>
      <c r="F23" s="9">
        <v>1081</v>
      </c>
      <c r="G23" s="9">
        <v>532</v>
      </c>
      <c r="H23" s="9">
        <v>163</v>
      </c>
      <c r="I23" s="9">
        <v>46</v>
      </c>
      <c r="J23">
        <v>0.10683729972454074</v>
      </c>
      <c r="K23">
        <v>-1.9832928355021779</v>
      </c>
      <c r="L23">
        <v>-2.5537031417610829</v>
      </c>
      <c r="M23">
        <v>-2.7388310530814302</v>
      </c>
      <c r="N23">
        <v>-5.8875393384993968</v>
      </c>
      <c r="O23">
        <v>-13.070898263815604</v>
      </c>
      <c r="P23" s="5">
        <v>0.82295178473658603</v>
      </c>
      <c r="Q23" s="5">
        <v>0.92133181183256518</v>
      </c>
      <c r="R23" s="5">
        <v>0.84501740938479963</v>
      </c>
      <c r="S23" s="5">
        <v>0.82332673912506116</v>
      </c>
      <c r="T23" s="5">
        <v>0.61730384228279656</v>
      </c>
      <c r="U23" s="5">
        <v>0.34932031453446855</v>
      </c>
      <c r="V23" s="10">
        <v>1.9677872055832669E-13</v>
      </c>
      <c r="W23" s="10">
        <v>3.3521412953962095E-5</v>
      </c>
      <c r="X23" s="10">
        <v>5.4045257858995426E-6</v>
      </c>
      <c r="Y23" s="10">
        <v>2.5021449357931366E-4</v>
      </c>
      <c r="Z23" s="10">
        <v>2.4780268437158853E-8</v>
      </c>
      <c r="AA23" s="10">
        <v>3.1141177246349326E-12</v>
      </c>
      <c r="AB23" s="11">
        <v>4.5838525527253796E-3</v>
      </c>
      <c r="AC23" s="11">
        <v>4.9644768185109949E-3</v>
      </c>
      <c r="AD23" s="11">
        <v>3.8845106943646672E-3</v>
      </c>
      <c r="AE23" s="11">
        <v>4.0916003191607143E-3</v>
      </c>
      <c r="AF23" s="12">
        <v>3.5716862603718176E-3</v>
      </c>
      <c r="AG23" s="12">
        <v>4.0236062040581843E-3</v>
      </c>
      <c r="AH23" s="12">
        <v>3.4208812583761939E-3</v>
      </c>
      <c r="AI23" s="12">
        <v>4.0549662736807188E-3</v>
      </c>
      <c r="AJ23" s="12">
        <v>2.4242445842445944E-3</v>
      </c>
      <c r="AK23" s="12">
        <v>3.3020859971711796E-3</v>
      </c>
      <c r="AL23" s="12">
        <v>1.149389732906379E-3</v>
      </c>
      <c r="AM23" s="12">
        <v>2.0826496136595791E-3</v>
      </c>
      <c r="AN23" s="11">
        <v>6.1096112279131656E-2</v>
      </c>
      <c r="AO23" s="12">
        <v>6.6780227084999741E-2</v>
      </c>
      <c r="AP23" s="11">
        <v>0.15621371264573239</v>
      </c>
      <c r="AQ23" s="11">
        <v>0.16474184681325235</v>
      </c>
      <c r="AR23" s="11">
        <v>3.3947051306486599E-2</v>
      </c>
      <c r="AS23" s="11">
        <v>3.8282001916770038E-2</v>
      </c>
      <c r="AT23" s="11">
        <v>1.6846949978553412E-2</v>
      </c>
      <c r="AU23" s="11">
        <v>1.9970193882328374E-2</v>
      </c>
      <c r="AV23" s="11">
        <v>4.817297117653328E-3</v>
      </c>
      <c r="AW23" s="11">
        <v>6.5651023202528726E-3</v>
      </c>
      <c r="AX23" s="11">
        <v>1.149389732906379E-3</v>
      </c>
      <c r="AY23" s="11">
        <v>2.0826496136595791E-3</v>
      </c>
      <c r="AZ23" s="9">
        <v>512476</v>
      </c>
      <c r="BA23" s="9">
        <v>6172790</v>
      </c>
      <c r="BB23" s="9">
        <v>1820</v>
      </c>
      <c r="BC23" s="9">
        <v>26645</v>
      </c>
      <c r="BD23" s="9">
        <v>1148785</v>
      </c>
      <c r="BE23" s="9">
        <v>5536481</v>
      </c>
      <c r="BF23" s="9">
        <v>4568</v>
      </c>
      <c r="BG23" s="9">
        <v>23897</v>
      </c>
      <c r="BH23" s="9">
        <v>283963</v>
      </c>
      <c r="BI23" s="9">
        <v>6401303</v>
      </c>
      <c r="BJ23" s="9">
        <v>1028</v>
      </c>
      <c r="BK23" s="9">
        <v>27437</v>
      </c>
      <c r="BL23" s="9">
        <v>149022</v>
      </c>
      <c r="BM23" s="9">
        <v>6536244</v>
      </c>
      <c r="BN23" s="9">
        <v>524</v>
      </c>
      <c r="BO23" s="9">
        <v>27941</v>
      </c>
      <c r="BP23" s="9">
        <v>61604</v>
      </c>
      <c r="BQ23" s="9">
        <v>6623662</v>
      </c>
      <c r="BR23" s="9">
        <v>162</v>
      </c>
      <c r="BS23" s="9">
        <v>28303</v>
      </c>
      <c r="BT23" s="9">
        <v>31167</v>
      </c>
      <c r="BU23" s="9">
        <v>6654099</v>
      </c>
      <c r="BV23" s="9">
        <v>46</v>
      </c>
      <c r="BW23" s="9">
        <v>28419</v>
      </c>
      <c r="BX23">
        <v>512115.47837350052</v>
      </c>
      <c r="BY23">
        <v>6173150.5216264995</v>
      </c>
      <c r="BZ23">
        <v>2180.5216264994829</v>
      </c>
      <c r="CA23">
        <v>26396.394290818047</v>
      </c>
      <c r="CB23">
        <v>1148462.9927678069</v>
      </c>
      <c r="CC23">
        <v>5536803.0072321929</v>
      </c>
      <c r="CD23">
        <v>4890.0072321932466</v>
      </c>
      <c r="CE23">
        <v>23675.372045031567</v>
      </c>
      <c r="CF23">
        <v>283782.68992397818</v>
      </c>
      <c r="CG23">
        <v>6401483.3100760216</v>
      </c>
      <c r="CH23">
        <v>1208.3100760218126</v>
      </c>
      <c r="CI23">
        <v>27372.745392629105</v>
      </c>
      <c r="CJ23">
        <v>148911.95212259769</v>
      </c>
      <c r="CK23">
        <v>6536354.047877402</v>
      </c>
      <c r="CL23">
        <v>634.04787740229688</v>
      </c>
      <c r="CM23">
        <v>27949.452725590872</v>
      </c>
      <c r="CN23">
        <v>61504.123378788936</v>
      </c>
      <c r="CO23">
        <v>6623761.8766212109</v>
      </c>
      <c r="CP23">
        <v>261.87662121106729</v>
      </c>
      <c r="CQ23">
        <v>28323.208638968143</v>
      </c>
      <c r="CR23">
        <v>31080.662549333596</v>
      </c>
      <c r="CS23">
        <v>6654185.3374506664</v>
      </c>
      <c r="CT23">
        <v>132.33745066640293</v>
      </c>
      <c r="CU23">
        <v>28453.299370586003</v>
      </c>
    </row>
    <row r="24" spans="1:99">
      <c r="A24" s="7" t="s">
        <v>55</v>
      </c>
      <c r="B24" s="9">
        <v>38555</v>
      </c>
      <c r="C24" s="9">
        <v>28465</v>
      </c>
      <c r="D24" s="9">
        <v>5939</v>
      </c>
      <c r="E24" s="9">
        <v>14534</v>
      </c>
      <c r="F24" s="9">
        <v>2542</v>
      </c>
      <c r="G24" s="9">
        <v>1113</v>
      </c>
      <c r="H24" s="9">
        <v>333</v>
      </c>
      <c r="I24" s="9">
        <v>96</v>
      </c>
      <c r="J24">
        <v>0.50721096527353027</v>
      </c>
      <c r="K24">
        <v>-2.0809680380044888</v>
      </c>
      <c r="L24">
        <v>-4.5133409511493108</v>
      </c>
      <c r="M24">
        <v>-6.9410603658598609</v>
      </c>
      <c r="N24">
        <v>-12.373331395279321</v>
      </c>
      <c r="O24">
        <v>-23.490518038171235</v>
      </c>
      <c r="P24" s="5">
        <v>0.86989482255830686</v>
      </c>
      <c r="Q24" s="5">
        <v>0.95565778512598698</v>
      </c>
      <c r="R24" s="5">
        <v>0.81773650808074783</v>
      </c>
      <c r="S24" s="5">
        <v>0.71307079171047127</v>
      </c>
      <c r="T24" s="5">
        <v>0.53482883708011497</v>
      </c>
      <c r="U24" s="5">
        <v>0.30424860282804556</v>
      </c>
      <c r="V24" s="10">
        <v>1.071866156911324E-12</v>
      </c>
      <c r="W24" s="10">
        <v>1.3325003733126246E-2</v>
      </c>
      <c r="X24" s="10">
        <v>2.0755548706952823E-17</v>
      </c>
      <c r="Y24" s="10">
        <v>1.1826946921727009E-24</v>
      </c>
      <c r="Z24" s="10">
        <v>2.4766647540150987E-28</v>
      </c>
      <c r="AA24" s="10">
        <v>9.0538219808543929E-33</v>
      </c>
      <c r="AB24" s="11">
        <v>1.1486658954486698E-2</v>
      </c>
      <c r="AC24" s="11">
        <v>1.208255473452944E-2</v>
      </c>
      <c r="AD24" s="11">
        <v>1.004666628040941E-2</v>
      </c>
      <c r="AE24" s="11">
        <v>1.0377011920890432E-2</v>
      </c>
      <c r="AF24" s="12">
        <v>8.5846564609576379E-3</v>
      </c>
      <c r="AG24" s="12">
        <v>9.2758740150655477E-3</v>
      </c>
      <c r="AH24" s="12">
        <v>7.3624966334617454E-3</v>
      </c>
      <c r="AI24" s="12">
        <v>8.2777633349204807E-3</v>
      </c>
      <c r="AJ24" s="12">
        <v>5.2228722017777715E-3</v>
      </c>
      <c r="AK24" s="12">
        <v>6.4757049982924909E-3</v>
      </c>
      <c r="AL24" s="12">
        <v>2.6990483440613279E-3</v>
      </c>
      <c r="AM24" s="12">
        <v>4.0460772487719765E-3</v>
      </c>
      <c r="AN24" s="11">
        <v>0.12576536538046854</v>
      </c>
      <c r="AO24" s="12">
        <v>0.13357066131898696</v>
      </c>
      <c r="AP24" s="11">
        <v>0.31997417874707856</v>
      </c>
      <c r="AQ24" s="11">
        <v>0.33086017923640998</v>
      </c>
      <c r="AR24" s="11">
        <v>7.6082505716264764E-2</v>
      </c>
      <c r="AS24" s="11">
        <v>8.2357683990392533E-2</v>
      </c>
      <c r="AT24" s="11">
        <v>3.4936648402575848E-2</v>
      </c>
      <c r="AU24" s="11">
        <v>3.9329994843515848E-2</v>
      </c>
      <c r="AV24" s="11">
        <v>1.0449435489599998E-2</v>
      </c>
      <c r="AW24" s="11">
        <v>1.2947718910540527E-2</v>
      </c>
      <c r="AX24" s="11">
        <v>2.6990483440613279E-3</v>
      </c>
      <c r="AY24" s="11">
        <v>4.0460772487719765E-3</v>
      </c>
      <c r="AZ24" s="9">
        <v>974344</v>
      </c>
      <c r="BA24" s="9">
        <v>5688284</v>
      </c>
      <c r="BB24" s="9">
        <v>3691</v>
      </c>
      <c r="BC24" s="9">
        <v>24774</v>
      </c>
      <c r="BD24" s="9">
        <v>2235029</v>
      </c>
      <c r="BE24" s="9">
        <v>4427599</v>
      </c>
      <c r="BF24" s="9">
        <v>9263</v>
      </c>
      <c r="BG24" s="9">
        <v>19202</v>
      </c>
      <c r="BH24" s="9">
        <v>634374</v>
      </c>
      <c r="BI24" s="9">
        <v>6028254</v>
      </c>
      <c r="BJ24" s="9">
        <v>2255</v>
      </c>
      <c r="BK24" s="9">
        <v>26210</v>
      </c>
      <c r="BL24" s="9">
        <v>341997</v>
      </c>
      <c r="BM24" s="9">
        <v>6320631</v>
      </c>
      <c r="BN24" s="9">
        <v>1057</v>
      </c>
      <c r="BO24" s="9">
        <v>27408</v>
      </c>
      <c r="BP24" s="9">
        <v>144476</v>
      </c>
      <c r="BQ24" s="9">
        <v>6518152</v>
      </c>
      <c r="BR24" s="9">
        <v>333</v>
      </c>
      <c r="BS24" s="9">
        <v>28132</v>
      </c>
      <c r="BT24" s="9">
        <v>73665</v>
      </c>
      <c r="BU24" s="9">
        <v>6588963</v>
      </c>
      <c r="BV24" s="9">
        <v>96</v>
      </c>
      <c r="BW24" s="9">
        <v>28369</v>
      </c>
      <c r="BX24">
        <v>973874.279729784</v>
      </c>
      <c r="BY24">
        <v>5688753.7202702155</v>
      </c>
      <c r="BZ24">
        <v>4160.720270215942</v>
      </c>
      <c r="CA24">
        <v>24408.115832071067</v>
      </c>
      <c r="CB24">
        <v>2234744.4161030194</v>
      </c>
      <c r="CC24">
        <v>4427883.5838969806</v>
      </c>
      <c r="CD24">
        <v>9547.5838969806573</v>
      </c>
      <c r="CE24">
        <v>18998.237702149963</v>
      </c>
      <c r="CF24">
        <v>633920.67648917751</v>
      </c>
      <c r="CG24">
        <v>6028707.3235108228</v>
      </c>
      <c r="CH24">
        <v>2708.3235108225217</v>
      </c>
      <c r="CI24">
        <v>25866.717721595742</v>
      </c>
      <c r="CJ24">
        <v>341594.59238004911</v>
      </c>
      <c r="CK24">
        <v>6321033.4076199513</v>
      </c>
      <c r="CL24">
        <v>1459.4076199508809</v>
      </c>
      <c r="CM24">
        <v>27120.969403514649</v>
      </c>
      <c r="CN24">
        <v>144192.95891597981</v>
      </c>
      <c r="CO24">
        <v>6518435.0410840204</v>
      </c>
      <c r="CP24">
        <v>616.04108402020415</v>
      </c>
      <c r="CQ24">
        <v>27967.939086498602</v>
      </c>
      <c r="CR24">
        <v>73447.208685935169</v>
      </c>
      <c r="CS24">
        <v>6589180.7913140645</v>
      </c>
      <c r="CT24">
        <v>313.79131406483214</v>
      </c>
      <c r="CU24">
        <v>28271.480169686798</v>
      </c>
    </row>
    <row r="25" spans="1:99">
      <c r="A25" s="7" t="s">
        <v>56</v>
      </c>
      <c r="B25" s="9">
        <v>31719</v>
      </c>
      <c r="C25" s="9">
        <v>28465</v>
      </c>
      <c r="D25" s="9">
        <v>3270</v>
      </c>
      <c r="E25" s="9">
        <v>9767</v>
      </c>
      <c r="F25" s="9">
        <v>1769</v>
      </c>
      <c r="G25" s="9">
        <v>806</v>
      </c>
      <c r="H25" s="9">
        <v>303</v>
      </c>
      <c r="I25" s="9">
        <v>150</v>
      </c>
      <c r="J25">
        <v>-6.153787238200974</v>
      </c>
      <c r="K25">
        <v>-5.2223314459398846</v>
      </c>
      <c r="L25">
        <v>-6.8741995773208044</v>
      </c>
      <c r="M25">
        <v>-8.4377433318911788</v>
      </c>
      <c r="N25">
        <v>-9.4917430610288349</v>
      </c>
      <c r="O25">
        <v>-9.6615582062368652</v>
      </c>
      <c r="P25" s="5">
        <v>0.68923053332550699</v>
      </c>
      <c r="Q25" s="5">
        <v>0.79786528950183599</v>
      </c>
      <c r="R25" s="5">
        <v>0.69297644193640962</v>
      </c>
      <c r="S25" s="5">
        <v>0.61852368715381278</v>
      </c>
      <c r="T25" s="5">
        <v>0.58490968363344031</v>
      </c>
      <c r="U25" s="5">
        <v>0.58692688561576101</v>
      </c>
      <c r="V25" s="10">
        <v>9.2358372383761346E-64</v>
      </c>
      <c r="W25" s="10">
        <v>4.7725800306389433E-54</v>
      </c>
      <c r="X25" s="10">
        <v>1.631910639794983E-42</v>
      </c>
      <c r="Y25" s="10">
        <v>1.7287372892114294E-36</v>
      </c>
      <c r="Z25" s="10">
        <v>1.8855498959800772E-18</v>
      </c>
      <c r="AA25" s="10">
        <v>1.98779398720138E-9</v>
      </c>
      <c r="AB25" s="11">
        <v>6.2669022064661579E-3</v>
      </c>
      <c r="AC25" s="11">
        <v>6.7102536721468705E-3</v>
      </c>
      <c r="AD25" s="11">
        <v>6.7268312963574281E-3</v>
      </c>
      <c r="AE25" s="11">
        <v>6.9980940505598383E-3</v>
      </c>
      <c r="AF25" s="12">
        <v>5.9259440448012441E-3</v>
      </c>
      <c r="AG25" s="12">
        <v>6.5033550944926253E-3</v>
      </c>
      <c r="AH25" s="12">
        <v>5.2732345795724021E-3</v>
      </c>
      <c r="AI25" s="12">
        <v>6.0529554783935215E-3</v>
      </c>
      <c r="AJ25" s="12">
        <v>4.7246337401559719E-3</v>
      </c>
      <c r="AK25" s="12">
        <v>5.9200175860340855E-3</v>
      </c>
      <c r="AL25" s="12">
        <v>4.4285379515357068E-3</v>
      </c>
      <c r="AM25" s="12">
        <v>6.1107207872663312E-3</v>
      </c>
      <c r="AN25" s="11">
        <v>7.9878034975126716E-2</v>
      </c>
      <c r="AO25" s="12">
        <v>8.6290944473318754E-2</v>
      </c>
      <c r="AP25" s="11">
        <v>0.22975086122448471</v>
      </c>
      <c r="AQ25" s="11">
        <v>0.23959746127683271</v>
      </c>
      <c r="AR25" s="11">
        <v>5.2743802105056324E-2</v>
      </c>
      <c r="AS25" s="11">
        <v>5.8058938102215761E-2</v>
      </c>
      <c r="AT25" s="11">
        <v>2.4623145349167097E-2</v>
      </c>
      <c r="AU25" s="11">
        <v>2.8354195244544481E-2</v>
      </c>
      <c r="AV25" s="11">
        <v>9.2534217960131785E-3</v>
      </c>
      <c r="AW25" s="11">
        <v>1.1614310506814855E-2</v>
      </c>
      <c r="AX25" s="11">
        <v>4.4285379515357068E-3</v>
      </c>
      <c r="AY25" s="11">
        <v>6.1107207872663312E-3</v>
      </c>
      <c r="AZ25" s="9">
        <v>775082</v>
      </c>
      <c r="BA25" s="9">
        <v>5894382</v>
      </c>
      <c r="BB25" s="9">
        <v>2365</v>
      </c>
      <c r="BC25" s="9">
        <v>26100</v>
      </c>
      <c r="BD25" s="9">
        <v>1851659</v>
      </c>
      <c r="BE25" s="9">
        <v>4817805</v>
      </c>
      <c r="BF25" s="9">
        <v>6680</v>
      </c>
      <c r="BG25" s="9">
        <v>21785</v>
      </c>
      <c r="BH25" s="9">
        <v>520572</v>
      </c>
      <c r="BI25" s="9">
        <v>6148892</v>
      </c>
      <c r="BJ25" s="9">
        <v>1577</v>
      </c>
      <c r="BK25" s="9">
        <v>26888</v>
      </c>
      <c r="BL25" s="9">
        <v>281206</v>
      </c>
      <c r="BM25" s="9">
        <v>6388258</v>
      </c>
      <c r="BN25" s="9">
        <v>754</v>
      </c>
      <c r="BO25" s="9">
        <v>27711</v>
      </c>
      <c r="BP25" s="9">
        <v>118291</v>
      </c>
      <c r="BQ25" s="9">
        <v>6551173</v>
      </c>
      <c r="BR25" s="9">
        <v>297</v>
      </c>
      <c r="BS25" s="9">
        <v>28168</v>
      </c>
      <c r="BT25" s="9">
        <v>59855</v>
      </c>
      <c r="BU25" s="9">
        <v>6609609</v>
      </c>
      <c r="BV25" s="9">
        <v>150</v>
      </c>
      <c r="BW25" s="9">
        <v>28315</v>
      </c>
      <c r="BX25">
        <v>774142.98933416582</v>
      </c>
      <c r="BY25">
        <v>5895321.010665834</v>
      </c>
      <c r="BZ25">
        <v>3304.0106658341706</v>
      </c>
      <c r="CA25">
        <v>25268.375409178308</v>
      </c>
      <c r="CB25">
        <v>1850441.3917042119</v>
      </c>
      <c r="CC25">
        <v>4819022.6082957881</v>
      </c>
      <c r="CD25">
        <v>7897.6082957881463</v>
      </c>
      <c r="CE25">
        <v>20655.172492122307</v>
      </c>
      <c r="CF25">
        <v>519929.96016171569</v>
      </c>
      <c r="CG25">
        <v>6149534.0398382843</v>
      </c>
      <c r="CH25">
        <v>2219.0398382843414</v>
      </c>
      <c r="CI25">
        <v>26357.976847914615</v>
      </c>
      <c r="CJ25">
        <v>280761.72044224414</v>
      </c>
      <c r="CK25">
        <v>6388702.2795577561</v>
      </c>
      <c r="CL25">
        <v>1198.2795577558377</v>
      </c>
      <c r="CM25">
        <v>27383.09369163699</v>
      </c>
      <c r="CN25">
        <v>118084.02221522504</v>
      </c>
      <c r="CO25">
        <v>6551379.9777847752</v>
      </c>
      <c r="CP25">
        <v>503.97778477496553</v>
      </c>
      <c r="CQ25">
        <v>28080.358716232669</v>
      </c>
      <c r="CR25">
        <v>59749.989484809412</v>
      </c>
      <c r="CS25">
        <v>6609714.0105151907</v>
      </c>
      <c r="CT25">
        <v>255.01051519059101</v>
      </c>
      <c r="CU25">
        <v>28330.388567956885</v>
      </c>
    </row>
    <row r="26" spans="1:99">
      <c r="A26" s="7" t="s">
        <v>57</v>
      </c>
      <c r="B26" s="9">
        <v>31050</v>
      </c>
      <c r="C26" s="9">
        <v>28465</v>
      </c>
      <c r="D26" s="9">
        <v>3217</v>
      </c>
      <c r="E26" s="9">
        <v>9591</v>
      </c>
      <c r="F26" s="9">
        <v>1749</v>
      </c>
      <c r="G26" s="9">
        <v>803</v>
      </c>
      <c r="H26" s="9">
        <v>303</v>
      </c>
      <c r="I26" s="9">
        <v>150</v>
      </c>
      <c r="J26">
        <v>-6.0065017356720807</v>
      </c>
      <c r="K26">
        <v>-5.1155552972548577</v>
      </c>
      <c r="L26">
        <v>-6.636683250989571</v>
      </c>
      <c r="M26">
        <v>-8.0542527802160624</v>
      </c>
      <c r="N26">
        <v>-9.0319434108817855</v>
      </c>
      <c r="O26">
        <v>-9.1994652767755909</v>
      </c>
      <c r="P26" s="5">
        <v>0.68937014659991092</v>
      </c>
      <c r="Q26" s="5">
        <v>0.79782100353705221</v>
      </c>
      <c r="R26" s="5">
        <v>0.69303162201379087</v>
      </c>
      <c r="S26" s="5">
        <v>0.61791167761443799</v>
      </c>
      <c r="T26" s="5">
        <v>0.58224820724041537</v>
      </c>
      <c r="U26" s="5">
        <v>0.58082673753404812</v>
      </c>
      <c r="V26" s="10">
        <v>1.0873932602307013E-63</v>
      </c>
      <c r="W26" s="10">
        <v>4.841554003143184E-54</v>
      </c>
      <c r="X26" s="10">
        <v>1.7039736665240415E-42</v>
      </c>
      <c r="Y26" s="10">
        <v>1.2109474826275729E-36</v>
      </c>
      <c r="Z26" s="10">
        <v>8.9934399920346233E-19</v>
      </c>
      <c r="AA26" s="10">
        <v>8.4624391049619588E-10</v>
      </c>
      <c r="AB26" s="11">
        <v>6.1635278094456991E-3</v>
      </c>
      <c r="AC26" s="11">
        <v>6.6032949616546413E-3</v>
      </c>
      <c r="AD26" s="11">
        <v>6.6043898778687634E-3</v>
      </c>
      <c r="AE26" s="11">
        <v>6.8732141973112818E-3</v>
      </c>
      <c r="AF26" s="12">
        <v>5.8573088378340958E-3</v>
      </c>
      <c r="AG26" s="12">
        <v>6.4314668516090804E-3</v>
      </c>
      <c r="AH26" s="12">
        <v>5.2528781607106912E-3</v>
      </c>
      <c r="AI26" s="12">
        <v>6.0311548623000243E-3</v>
      </c>
      <c r="AJ26" s="12">
        <v>4.7246337401559719E-3</v>
      </c>
      <c r="AK26" s="12">
        <v>5.9200175860340855E-3</v>
      </c>
      <c r="AL26" s="12">
        <v>4.4285379515357068E-3</v>
      </c>
      <c r="AM26" s="12">
        <v>6.1107207872663312E-3</v>
      </c>
      <c r="AN26" s="11">
        <v>7.9878034975126716E-2</v>
      </c>
      <c r="AO26" s="12">
        <v>8.6290944473318754E-2</v>
      </c>
      <c r="AP26" s="11">
        <v>0.22954160997566606</v>
      </c>
      <c r="AQ26" s="11">
        <v>0.23938514217609927</v>
      </c>
      <c r="AR26" s="11">
        <v>5.2743802105056324E-2</v>
      </c>
      <c r="AS26" s="11">
        <v>5.8058938102215761E-2</v>
      </c>
      <c r="AT26" s="11">
        <v>2.4623145349167097E-2</v>
      </c>
      <c r="AU26" s="11">
        <v>2.8354195244544481E-2</v>
      </c>
      <c r="AV26" s="11">
        <v>9.2534217960131785E-3</v>
      </c>
      <c r="AW26" s="11">
        <v>1.1614310506814855E-2</v>
      </c>
      <c r="AX26" s="11">
        <v>4.4285379515357068E-3</v>
      </c>
      <c r="AY26" s="11">
        <v>6.1107207872663312E-3</v>
      </c>
      <c r="AZ26" s="9">
        <v>775021</v>
      </c>
      <c r="BA26" s="9">
        <v>5895112</v>
      </c>
      <c r="BB26" s="9">
        <v>2365</v>
      </c>
      <c r="BC26" s="9">
        <v>26100</v>
      </c>
      <c r="BD26" s="9">
        <v>1850349</v>
      </c>
      <c r="BE26" s="9">
        <v>4819784</v>
      </c>
      <c r="BF26" s="9">
        <v>6674</v>
      </c>
      <c r="BG26" s="9">
        <v>21791</v>
      </c>
      <c r="BH26" s="9">
        <v>520586</v>
      </c>
      <c r="BI26" s="9">
        <v>6149547</v>
      </c>
      <c r="BJ26" s="9">
        <v>1577</v>
      </c>
      <c r="BK26" s="9">
        <v>26888</v>
      </c>
      <c r="BL26" s="9">
        <v>281501</v>
      </c>
      <c r="BM26" s="9">
        <v>6388632</v>
      </c>
      <c r="BN26" s="9">
        <v>754</v>
      </c>
      <c r="BO26" s="9">
        <v>27711</v>
      </c>
      <c r="BP26" s="9">
        <v>118834</v>
      </c>
      <c r="BQ26" s="9">
        <v>6551299</v>
      </c>
      <c r="BR26" s="9">
        <v>297</v>
      </c>
      <c r="BS26" s="9">
        <v>28168</v>
      </c>
      <c r="BT26" s="9">
        <v>60484</v>
      </c>
      <c r="BU26" s="9">
        <v>6609649</v>
      </c>
      <c r="BV26" s="9">
        <v>150</v>
      </c>
      <c r="BW26" s="9">
        <v>28315</v>
      </c>
      <c r="BX26">
        <v>774082.57852434192</v>
      </c>
      <c r="BY26">
        <v>5896050.4214756582</v>
      </c>
      <c r="BZ26">
        <v>3303.4214756580409</v>
      </c>
      <c r="CA26">
        <v>25268.956343149381</v>
      </c>
      <c r="CB26">
        <v>1849131.772657353</v>
      </c>
      <c r="CC26">
        <v>4821001.2273426466</v>
      </c>
      <c r="CD26">
        <v>7891.2273426469237</v>
      </c>
      <c r="CE26">
        <v>20661.571871955177</v>
      </c>
      <c r="CF26">
        <v>519944.12228932086</v>
      </c>
      <c r="CG26">
        <v>6150188.8777106795</v>
      </c>
      <c r="CH26">
        <v>2218.8777106791599</v>
      </c>
      <c r="CI26">
        <v>26358.128432371588</v>
      </c>
      <c r="CJ26">
        <v>281055.58654437837</v>
      </c>
      <c r="CK26">
        <v>6389077.4134556213</v>
      </c>
      <c r="CL26">
        <v>1199.4134556216093</v>
      </c>
      <c r="CM26">
        <v>27381.943282840086</v>
      </c>
      <c r="CN26">
        <v>118624.76512592635</v>
      </c>
      <c r="CO26">
        <v>6551508.2348740734</v>
      </c>
      <c r="CP26">
        <v>506.23487407364945</v>
      </c>
      <c r="CQ26">
        <v>28078.080025540719</v>
      </c>
      <c r="CR26">
        <v>60376.342082626841</v>
      </c>
      <c r="CS26">
        <v>6609756.6579173729</v>
      </c>
      <c r="CT26">
        <v>257.65791737315777</v>
      </c>
      <c r="CU26">
        <v>28327.717792133979</v>
      </c>
    </row>
    <row r="27" spans="1:99">
      <c r="A27" s="7" t="s">
        <v>58</v>
      </c>
      <c r="B27" s="9">
        <v>8713</v>
      </c>
      <c r="C27" s="9">
        <v>28465</v>
      </c>
      <c r="D27" s="9">
        <v>1162</v>
      </c>
      <c r="E27" s="9">
        <v>3698</v>
      </c>
      <c r="F27" s="9">
        <v>564</v>
      </c>
      <c r="G27" s="9">
        <v>246</v>
      </c>
      <c r="H27" s="9">
        <v>57</v>
      </c>
      <c r="I27" s="9">
        <v>23</v>
      </c>
      <c r="J27">
        <v>-0.99684185728312136</v>
      </c>
      <c r="K27">
        <v>2.9264395265512732E-2</v>
      </c>
      <c r="L27">
        <v>-2.3047059314208522</v>
      </c>
      <c r="M27">
        <v>-3.4940659718245173</v>
      </c>
      <c r="N27">
        <v>-8.4682953769896194</v>
      </c>
      <c r="O27">
        <v>-10.573416925557432</v>
      </c>
      <c r="P27" s="5">
        <v>0.80335689496168705</v>
      </c>
      <c r="Q27" s="5">
        <v>1.0912922942532999</v>
      </c>
      <c r="R27" s="5">
        <v>0.75696127229862153</v>
      </c>
      <c r="S27" s="5">
        <v>0.65255440291404043</v>
      </c>
      <c r="T27" s="5">
        <v>0.3919591164559893</v>
      </c>
      <c r="U27" s="5">
        <v>0.33025237585695172</v>
      </c>
      <c r="V27" s="10">
        <v>5.1742865117065223E-9</v>
      </c>
      <c r="W27" s="10">
        <v>5.4838813534647999E-5</v>
      </c>
      <c r="X27" s="10">
        <v>3.1293531708924816E-8</v>
      </c>
      <c r="Y27" s="10">
        <v>6.1957679147122279E-9</v>
      </c>
      <c r="Z27" s="10">
        <v>2.2888438593499021E-11</v>
      </c>
      <c r="AA27" s="10">
        <v>3.8667559580999175E-7</v>
      </c>
      <c r="AB27" s="11">
        <v>2.1733052351307325E-3</v>
      </c>
      <c r="AC27" s="11">
        <v>2.4381489333549981E-3</v>
      </c>
      <c r="AD27" s="11">
        <v>2.5146425617308932E-3</v>
      </c>
      <c r="AE27" s="11">
        <v>2.6819146137477645E-3</v>
      </c>
      <c r="AF27" s="12">
        <v>1.8180176215117148E-3</v>
      </c>
      <c r="AG27" s="12">
        <v>2.1447436642778512E-3</v>
      </c>
      <c r="AH27" s="12">
        <v>1.5126308097694989E-3</v>
      </c>
      <c r="AI27" s="12">
        <v>1.9442460565575696E-3</v>
      </c>
      <c r="AJ27" s="12">
        <v>7.4143218509169174E-4</v>
      </c>
      <c r="AK27" s="12">
        <v>1.2610269752806953E-3</v>
      </c>
      <c r="AL27" s="12">
        <v>4.7791914839985706E-4</v>
      </c>
      <c r="AM27" s="12">
        <v>1.138100524883122E-3</v>
      </c>
      <c r="AN27" s="11">
        <v>3.0197798949091657E-2</v>
      </c>
      <c r="AO27" s="12">
        <v>3.4302464532376807E-2</v>
      </c>
      <c r="AP27" s="11">
        <v>0.10006067122242292</v>
      </c>
      <c r="AQ27" s="11">
        <v>0.10714115558242514</v>
      </c>
      <c r="AR27" s="11">
        <v>1.6106603023325894E-2</v>
      </c>
      <c r="AS27" s="11">
        <v>1.9164782889198262E-2</v>
      </c>
      <c r="AT27" s="11">
        <v>6.8756868383790274E-3</v>
      </c>
      <c r="AU27" s="11">
        <v>8.9332012698240294E-3</v>
      </c>
      <c r="AV27" s="11">
        <v>1.4220376154507088E-3</v>
      </c>
      <c r="AW27" s="11">
        <v>2.4423572554433718E-3</v>
      </c>
      <c r="AX27" s="11">
        <v>4.7791914839985706E-4</v>
      </c>
      <c r="AY27" s="11">
        <v>1.138100524883122E-3</v>
      </c>
      <c r="AZ27" s="9">
        <v>266694</v>
      </c>
      <c r="BA27" s="9">
        <v>6425776</v>
      </c>
      <c r="BB27" s="9">
        <v>918</v>
      </c>
      <c r="BC27" s="9">
        <v>27547</v>
      </c>
      <c r="BD27" s="9">
        <v>640985</v>
      </c>
      <c r="BE27" s="9">
        <v>6051485</v>
      </c>
      <c r="BF27" s="9">
        <v>2949</v>
      </c>
      <c r="BG27" s="9">
        <v>25516</v>
      </c>
      <c r="BH27" s="9">
        <v>155191</v>
      </c>
      <c r="BI27" s="9">
        <v>6537279</v>
      </c>
      <c r="BJ27" s="9">
        <v>502</v>
      </c>
      <c r="BK27" s="9">
        <v>27963</v>
      </c>
      <c r="BL27" s="9">
        <v>80902</v>
      </c>
      <c r="BM27" s="9">
        <v>6611568</v>
      </c>
      <c r="BN27" s="9">
        <v>225</v>
      </c>
      <c r="BO27" s="9">
        <v>28240</v>
      </c>
      <c r="BP27" s="9">
        <v>33189</v>
      </c>
      <c r="BQ27" s="9">
        <v>6659281</v>
      </c>
      <c r="BR27" s="9">
        <v>55</v>
      </c>
      <c r="BS27" s="9">
        <v>28410</v>
      </c>
      <c r="BT27" s="9">
        <v>16701</v>
      </c>
      <c r="BU27" s="9">
        <v>6675769</v>
      </c>
      <c r="BV27" s="9">
        <v>23</v>
      </c>
      <c r="BW27" s="9">
        <v>28442</v>
      </c>
      <c r="BX27">
        <v>266478.58990452962</v>
      </c>
      <c r="BY27">
        <v>6425991.41009547</v>
      </c>
      <c r="BZ27">
        <v>1133.4100954703474</v>
      </c>
      <c r="CA27">
        <v>27447.839018329556</v>
      </c>
      <c r="CB27">
        <v>641206.76319291885</v>
      </c>
      <c r="CC27">
        <v>6051263.2368070809</v>
      </c>
      <c r="CD27">
        <v>2727.2368070811576</v>
      </c>
      <c r="CE27">
        <v>25847.23330324977</v>
      </c>
      <c r="CF27">
        <v>155033.59751433393</v>
      </c>
      <c r="CG27">
        <v>6537436.4024856659</v>
      </c>
      <c r="CH27">
        <v>659.40248566605692</v>
      </c>
      <c r="CI27">
        <v>27923.862718846704</v>
      </c>
      <c r="CJ27">
        <v>80783.404941425557</v>
      </c>
      <c r="CK27">
        <v>6611686.5950585743</v>
      </c>
      <c r="CL27">
        <v>343.59505857443941</v>
      </c>
      <c r="CM27">
        <v>28241.013365767794</v>
      </c>
      <c r="CN27">
        <v>33103.202557382268</v>
      </c>
      <c r="CO27">
        <v>6659366.7974426178</v>
      </c>
      <c r="CP27">
        <v>140.79744261773101</v>
      </c>
      <c r="CQ27">
        <v>28444.673538319934</v>
      </c>
      <c r="CR27">
        <v>16653.169280762275</v>
      </c>
      <c r="CS27">
        <v>6675816.8307192381</v>
      </c>
      <c r="CT27">
        <v>70.830719237725106</v>
      </c>
      <c r="CU27">
        <v>28514.937850300412</v>
      </c>
    </row>
    <row r="28" spans="1:99">
      <c r="A28" s="7" t="s">
        <v>159</v>
      </c>
      <c r="B28" s="9">
        <v>64928</v>
      </c>
      <c r="C28" s="9">
        <v>28465</v>
      </c>
      <c r="D28" s="9">
        <v>8979</v>
      </c>
      <c r="E28" s="9">
        <v>21172</v>
      </c>
      <c r="F28" s="9">
        <v>4048</v>
      </c>
      <c r="G28" s="9">
        <v>1946</v>
      </c>
      <c r="H28" s="9">
        <v>734</v>
      </c>
      <c r="I28" s="9">
        <v>329</v>
      </c>
      <c r="J28">
        <v>-1.8698131638481588</v>
      </c>
      <c r="K28">
        <v>-6.114575999128256</v>
      </c>
      <c r="L28">
        <v>-7.180229717275564</v>
      </c>
      <c r="M28">
        <v>-8.1134638756198836</v>
      </c>
      <c r="N28">
        <v>-9.5140852121333488</v>
      </c>
      <c r="O28">
        <v>-12.143528249835228</v>
      </c>
      <c r="P28" s="5">
        <v>0.78440570266776799</v>
      </c>
      <c r="Q28" s="5">
        <v>0.84502646827050087</v>
      </c>
      <c r="R28" s="5">
        <v>0.78158945912739686</v>
      </c>
      <c r="S28" s="5">
        <v>0.72626432539318375</v>
      </c>
      <c r="T28" s="5">
        <v>0.67616416435816107</v>
      </c>
      <c r="U28" s="5">
        <v>0.61211296615472865</v>
      </c>
      <c r="V28" s="10">
        <v>1.1081665453704263E-50</v>
      </c>
      <c r="W28" s="10">
        <v>2.3256427155053813E-40</v>
      </c>
      <c r="X28" s="10">
        <v>4.6863714942375624E-39</v>
      </c>
      <c r="Y28" s="10">
        <v>2.019038564390424E-36</v>
      </c>
      <c r="Z28" s="10">
        <v>9.2566242935830235E-23</v>
      </c>
      <c r="AA28" s="10">
        <v>5.0910482909678127E-17</v>
      </c>
      <c r="AB28" s="11">
        <v>1.7451570249195317E-2</v>
      </c>
      <c r="AC28" s="11">
        <v>1.818203300281275E-2</v>
      </c>
      <c r="AD28" s="11">
        <v>1.4676927729521666E-2</v>
      </c>
      <c r="AE28" s="11">
        <v>1.5074697072867233E-2</v>
      </c>
      <c r="AF28" s="12">
        <v>1.3786007514136108E-2</v>
      </c>
      <c r="AG28" s="12">
        <v>1.4655938735644324E-2</v>
      </c>
      <c r="AH28" s="12">
        <v>1.3069599097563394E-2</v>
      </c>
      <c r="AI28" s="12">
        <v>1.4276264243381626E-2</v>
      </c>
      <c r="AJ28" s="12">
        <v>1.196631401003305E-2</v>
      </c>
      <c r="AK28" s="12">
        <v>1.3819739037569268E-2</v>
      </c>
      <c r="AL28" s="12">
        <v>1.0316348790654082E-2</v>
      </c>
      <c r="AM28" s="12">
        <v>1.2799758709785053E-2</v>
      </c>
      <c r="AN28" s="11">
        <v>0.17179021444425183</v>
      </c>
      <c r="AO28" s="12">
        <v>0.1806425977812883</v>
      </c>
      <c r="AP28" s="11">
        <v>0.42467125276053991</v>
      </c>
      <c r="AQ28" s="11">
        <v>0.43617540102481051</v>
      </c>
      <c r="AR28" s="11">
        <v>0.12004431971731507</v>
      </c>
      <c r="AS28" s="11">
        <v>0.12769852236945817</v>
      </c>
      <c r="AT28" s="11">
        <v>6.0511289849038023E-2</v>
      </c>
      <c r="AU28" s="11">
        <v>6.6170600191362464E-2</v>
      </c>
      <c r="AV28" s="11">
        <v>2.3266758815547354E-2</v>
      </c>
      <c r="AW28" s="11">
        <v>2.6900112781150346E-2</v>
      </c>
      <c r="AX28" s="11">
        <v>1.0316348790654082E-2</v>
      </c>
      <c r="AY28" s="11">
        <v>1.2799758709785053E-2</v>
      </c>
      <c r="AZ28" s="9">
        <v>1422049</v>
      </c>
      <c r="BA28" s="9">
        <v>5214206</v>
      </c>
      <c r="BB28" s="9">
        <v>5016</v>
      </c>
      <c r="BC28" s="9">
        <v>23449</v>
      </c>
      <c r="BD28" s="9">
        <v>3132958</v>
      </c>
      <c r="BE28" s="9">
        <v>3503297</v>
      </c>
      <c r="BF28" s="9">
        <v>12252</v>
      </c>
      <c r="BG28" s="9">
        <v>16213</v>
      </c>
      <c r="BH28" s="9">
        <v>1016673</v>
      </c>
      <c r="BI28" s="9">
        <v>5619582</v>
      </c>
      <c r="BJ28" s="9">
        <v>3526</v>
      </c>
      <c r="BK28" s="9">
        <v>24939</v>
      </c>
      <c r="BL28" s="9">
        <v>565417</v>
      </c>
      <c r="BM28" s="9">
        <v>6070838</v>
      </c>
      <c r="BN28" s="9">
        <v>1803</v>
      </c>
      <c r="BO28" s="9">
        <v>26662</v>
      </c>
      <c r="BP28" s="9">
        <v>243420</v>
      </c>
      <c r="BQ28" s="9">
        <v>6392835</v>
      </c>
      <c r="BR28" s="9">
        <v>714</v>
      </c>
      <c r="BS28" s="9">
        <v>27751</v>
      </c>
      <c r="BT28" s="9">
        <v>124579</v>
      </c>
      <c r="BU28" s="9">
        <v>6511676</v>
      </c>
      <c r="BV28" s="9">
        <v>329</v>
      </c>
      <c r="BW28" s="9">
        <v>28136</v>
      </c>
      <c r="BX28">
        <v>1420970.0094790179</v>
      </c>
      <c r="BY28">
        <v>5215284.9905209821</v>
      </c>
      <c r="BZ28">
        <v>6094.9905209821263</v>
      </c>
      <c r="CA28">
        <v>22465.961536288163</v>
      </c>
      <c r="CB28">
        <v>3131776.8171130968</v>
      </c>
      <c r="CC28">
        <v>3504478.1828869032</v>
      </c>
      <c r="CD28">
        <v>13433.182886902976</v>
      </c>
      <c r="CE28">
        <v>15096.29333863753</v>
      </c>
      <c r="CF28">
        <v>1015841.7329977853</v>
      </c>
      <c r="CG28">
        <v>5620413.2670022147</v>
      </c>
      <c r="CH28">
        <v>4357.2670022146467</v>
      </c>
      <c r="CI28">
        <v>24211.138701722582</v>
      </c>
      <c r="CJ28">
        <v>564797.40500726213</v>
      </c>
      <c r="CK28">
        <v>6071457.5949927382</v>
      </c>
      <c r="CL28">
        <v>2422.5949927378792</v>
      </c>
      <c r="CM28">
        <v>26154.109132334426</v>
      </c>
      <c r="CN28">
        <v>243091.30438638083</v>
      </c>
      <c r="CO28">
        <v>6393163.6956136189</v>
      </c>
      <c r="CP28">
        <v>1042.6956136191768</v>
      </c>
      <c r="CQ28">
        <v>27539.927337029694</v>
      </c>
      <c r="CR28">
        <v>124374.51829034078</v>
      </c>
      <c r="CS28">
        <v>6511880.4817096591</v>
      </c>
      <c r="CT28">
        <v>533.48170965922054</v>
      </c>
      <c r="CU28">
        <v>28051.325420738052</v>
      </c>
    </row>
    <row r="29" spans="1:99">
      <c r="A29" s="7" t="s">
        <v>60</v>
      </c>
      <c r="B29" s="9">
        <v>8807</v>
      </c>
      <c r="C29" s="9">
        <v>28465</v>
      </c>
      <c r="D29" s="9">
        <v>1173</v>
      </c>
      <c r="E29" s="9">
        <v>3741</v>
      </c>
      <c r="F29" s="9">
        <v>584</v>
      </c>
      <c r="G29" s="9">
        <v>254</v>
      </c>
      <c r="H29" s="9">
        <v>57</v>
      </c>
      <c r="I29" s="9">
        <v>23</v>
      </c>
      <c r="J29">
        <v>-1.0135207076105457</v>
      </c>
      <c r="K29">
        <v>3.6587110452224979E-2</v>
      </c>
      <c r="L29">
        <v>-2.1072427889148915</v>
      </c>
      <c r="M29">
        <v>-3.3256850040198591</v>
      </c>
      <c r="N29">
        <v>-8.6172500933080531</v>
      </c>
      <c r="O29">
        <v>-10.739227708777197</v>
      </c>
      <c r="P29" s="5">
        <v>0.80364014854945753</v>
      </c>
      <c r="Q29" s="5">
        <v>1.0915521824099372</v>
      </c>
      <c r="R29" s="5">
        <v>0.75780518685371012</v>
      </c>
      <c r="S29" s="5">
        <v>0.65398521366110851</v>
      </c>
      <c r="T29" s="5">
        <v>0.39410154945949483</v>
      </c>
      <c r="U29" s="5">
        <v>0.33387499998437115</v>
      </c>
      <c r="V29" s="10">
        <v>5.5264024951772626E-9</v>
      </c>
      <c r="W29" s="10">
        <v>5.1908814789282002E-5</v>
      </c>
      <c r="X29" s="10">
        <v>3.6281797294152101E-8</v>
      </c>
      <c r="Y29" s="10">
        <v>7.621415499319673E-9</v>
      </c>
      <c r="Z29" s="10">
        <v>3.140552837584099E-11</v>
      </c>
      <c r="AA29" s="10">
        <v>5.386615152818594E-7</v>
      </c>
      <c r="AB29" s="11">
        <v>2.194508405906361E-3</v>
      </c>
      <c r="AC29" s="11">
        <v>2.4605998037612485E-3</v>
      </c>
      <c r="AD29" s="11">
        <v>2.5443715269321938E-3</v>
      </c>
      <c r="AE29" s="11">
        <v>2.7126107319822624E-3</v>
      </c>
      <c r="AF29" s="12">
        <v>1.8854139234331395E-3</v>
      </c>
      <c r="AG29" s="12">
        <v>2.2178708122071204E-3</v>
      </c>
      <c r="AH29" s="12">
        <v>1.5653653707923217E-3</v>
      </c>
      <c r="AI29" s="12">
        <v>2.0039302554153014E-3</v>
      </c>
      <c r="AJ29" s="12">
        <v>7.4143218509169174E-4</v>
      </c>
      <c r="AK29" s="12">
        <v>1.2610269752806953E-3</v>
      </c>
      <c r="AL29" s="12">
        <v>4.7791914839985706E-4</v>
      </c>
      <c r="AM29" s="12">
        <v>1.138100524883122E-3</v>
      </c>
      <c r="AN29" s="11">
        <v>3.0197798949091657E-2</v>
      </c>
      <c r="AO29" s="12">
        <v>3.4302464532376807E-2</v>
      </c>
      <c r="AP29" s="11">
        <v>0.10006067122242292</v>
      </c>
      <c r="AQ29" s="11">
        <v>0.10714115558242514</v>
      </c>
      <c r="AR29" s="11">
        <v>1.6106603023325894E-2</v>
      </c>
      <c r="AS29" s="11">
        <v>1.9164782889198262E-2</v>
      </c>
      <c r="AT29" s="11">
        <v>6.8756868383790274E-3</v>
      </c>
      <c r="AU29" s="11">
        <v>8.9332012698240294E-3</v>
      </c>
      <c r="AV29" s="11">
        <v>1.4220376154507088E-3</v>
      </c>
      <c r="AW29" s="11">
        <v>2.4423572554433718E-3</v>
      </c>
      <c r="AX29" s="11">
        <v>4.7791914839985706E-4</v>
      </c>
      <c r="AY29" s="11">
        <v>1.138100524883122E-3</v>
      </c>
      <c r="AZ29" s="9">
        <v>266600</v>
      </c>
      <c r="BA29" s="9">
        <v>6425776</v>
      </c>
      <c r="BB29" s="9">
        <v>918</v>
      </c>
      <c r="BC29" s="9">
        <v>27547</v>
      </c>
      <c r="BD29" s="9">
        <v>640838</v>
      </c>
      <c r="BE29" s="9">
        <v>6051538</v>
      </c>
      <c r="BF29" s="9">
        <v>2949</v>
      </c>
      <c r="BG29" s="9">
        <v>25516</v>
      </c>
      <c r="BH29" s="9">
        <v>155020</v>
      </c>
      <c r="BI29" s="9">
        <v>6537356</v>
      </c>
      <c r="BJ29" s="9">
        <v>502</v>
      </c>
      <c r="BK29" s="9">
        <v>27963</v>
      </c>
      <c r="BL29" s="9">
        <v>80726</v>
      </c>
      <c r="BM29" s="9">
        <v>6611650</v>
      </c>
      <c r="BN29" s="9">
        <v>225</v>
      </c>
      <c r="BO29" s="9">
        <v>28240</v>
      </c>
      <c r="BP29" s="9">
        <v>33009</v>
      </c>
      <c r="BQ29" s="9">
        <v>6659367</v>
      </c>
      <c r="BR29" s="9">
        <v>55</v>
      </c>
      <c r="BS29" s="9">
        <v>28410</v>
      </c>
      <c r="BT29" s="9">
        <v>16520</v>
      </c>
      <c r="BU29" s="9">
        <v>6675856</v>
      </c>
      <c r="BV29" s="9">
        <v>23</v>
      </c>
      <c r="BW29" s="9">
        <v>28442</v>
      </c>
      <c r="BX29">
        <v>266384.9721735717</v>
      </c>
      <c r="BY29">
        <v>6425991.0278264284</v>
      </c>
      <c r="BZ29">
        <v>1133.0278264282699</v>
      </c>
      <c r="CA29">
        <v>27448.224546110381</v>
      </c>
      <c r="CB29">
        <v>641060.3476428024</v>
      </c>
      <c r="CC29">
        <v>6051315.6523571974</v>
      </c>
      <c r="CD29">
        <v>2726.652357197559</v>
      </c>
      <c r="CE29">
        <v>25847.821776600718</v>
      </c>
      <c r="CF29">
        <v>154863.31253365465</v>
      </c>
      <c r="CG29">
        <v>6537512.6874663457</v>
      </c>
      <c r="CH29">
        <v>658.68746634535762</v>
      </c>
      <c r="CI29">
        <v>27924.582440526356</v>
      </c>
      <c r="CJ29">
        <v>80608.145554403091</v>
      </c>
      <c r="CK29">
        <v>6611767.8544455972</v>
      </c>
      <c r="CL29">
        <v>342.85444559691263</v>
      </c>
      <c r="CM29">
        <v>28241.758808829629</v>
      </c>
      <c r="CN29">
        <v>32923.962948089385</v>
      </c>
      <c r="CO29">
        <v>6659452.0370519105</v>
      </c>
      <c r="CP29">
        <v>140.03705191061655</v>
      </c>
      <c r="CQ29">
        <v>28445.438855348235</v>
      </c>
      <c r="CR29">
        <v>16472.934885381161</v>
      </c>
      <c r="CS29">
        <v>6675903.0651146192</v>
      </c>
      <c r="CT29">
        <v>70.065114618840113</v>
      </c>
      <c r="CU29">
        <v>28515.708407596943</v>
      </c>
    </row>
    <row r="30" spans="1:99">
      <c r="A30" s="7" t="s">
        <v>61</v>
      </c>
      <c r="B30" s="9">
        <v>9375</v>
      </c>
      <c r="C30" s="9">
        <v>28465</v>
      </c>
      <c r="D30" s="9">
        <v>1423</v>
      </c>
      <c r="E30" s="9">
        <v>3472</v>
      </c>
      <c r="F30" s="9">
        <v>691</v>
      </c>
      <c r="G30" s="9">
        <v>341</v>
      </c>
      <c r="H30" s="9">
        <v>151</v>
      </c>
      <c r="I30" s="9">
        <v>92</v>
      </c>
      <c r="J30">
        <v>0.11888811193717079</v>
      </c>
      <c r="K30">
        <v>-1.184266128019529</v>
      </c>
      <c r="L30">
        <v>-1.2280776494471506</v>
      </c>
      <c r="M30">
        <v>-1.3451351257042223</v>
      </c>
      <c r="N30">
        <v>-0.4383169906018699</v>
      </c>
      <c r="O30">
        <v>1.3231731919165182</v>
      </c>
      <c r="P30" s="5">
        <v>0.90484122529713007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10">
        <v>1.5623183272328778E-2</v>
      </c>
      <c r="W30" s="10">
        <v>6.5816434474922553E-2</v>
      </c>
      <c r="X30" s="10">
        <v>5.1463096140687337E-2</v>
      </c>
      <c r="Y30" s="10">
        <v>0.11060522149776798</v>
      </c>
      <c r="Z30" s="10">
        <v>0.8699560198316697</v>
      </c>
      <c r="AA30" s="10">
        <v>0.41513000320744875</v>
      </c>
      <c r="AB30" s="11">
        <v>2.6771198331529203E-3</v>
      </c>
      <c r="AC30" s="11">
        <v>2.9701256761028409E-3</v>
      </c>
      <c r="AD30" s="11">
        <v>2.3584405712121794E-3</v>
      </c>
      <c r="AE30" s="11">
        <v>2.5205336076039105E-3</v>
      </c>
      <c r="AF30" s="12">
        <v>2.2467602027337005E-3</v>
      </c>
      <c r="AG30" s="12">
        <v>2.6083249896077716E-3</v>
      </c>
      <c r="AH30" s="12">
        <v>2.1419263060556424E-3</v>
      </c>
      <c r="AI30" s="12">
        <v>2.6499233338530175E-3</v>
      </c>
      <c r="AJ30" s="12">
        <v>2.2298801882141535E-3</v>
      </c>
      <c r="AK30" s="12">
        <v>3.0748800436495392E-3</v>
      </c>
      <c r="AL30" s="12">
        <v>2.5726592529746076E-3</v>
      </c>
      <c r="AM30" s="12">
        <v>3.8914194401573087E-3</v>
      </c>
      <c r="AN30" s="11">
        <v>3.719047044595699E-2</v>
      </c>
      <c r="AO30" s="12">
        <v>4.1713446645207604E-2</v>
      </c>
      <c r="AP30" s="11">
        <v>9.5217940554792213E-2</v>
      </c>
      <c r="AQ30" s="11">
        <v>0.10214724476050727</v>
      </c>
      <c r="AR30" s="11">
        <v>2.1099716916210747E-2</v>
      </c>
      <c r="AS30" s="11">
        <v>2.457040428526475E-2</v>
      </c>
      <c r="AT30" s="11">
        <v>1.041615945762814E-2</v>
      </c>
      <c r="AU30" s="11">
        <v>1.2910733217587038E-2</v>
      </c>
      <c r="AV30" s="11">
        <v>4.4285379515357068E-3</v>
      </c>
      <c r="AW30" s="11">
        <v>6.1107207872663312E-3</v>
      </c>
      <c r="AX30" s="11">
        <v>2.5726592529746076E-3</v>
      </c>
      <c r="AY30" s="11">
        <v>3.8914194401573087E-3</v>
      </c>
      <c r="AZ30" s="9">
        <v>290682</v>
      </c>
      <c r="BA30" s="9">
        <v>6401126</v>
      </c>
      <c r="BB30" s="9">
        <v>1123</v>
      </c>
      <c r="BC30" s="9">
        <v>27342</v>
      </c>
      <c r="BD30" s="9">
        <v>694588</v>
      </c>
      <c r="BE30" s="9">
        <v>5997220</v>
      </c>
      <c r="BF30" s="9">
        <v>2809</v>
      </c>
      <c r="BG30" s="9">
        <v>25656</v>
      </c>
      <c r="BH30" s="9">
        <v>170382</v>
      </c>
      <c r="BI30" s="9">
        <v>6521426</v>
      </c>
      <c r="BJ30" s="9">
        <v>650</v>
      </c>
      <c r="BK30" s="9">
        <v>27815</v>
      </c>
      <c r="BL30" s="9">
        <v>89126</v>
      </c>
      <c r="BM30" s="9">
        <v>6602682</v>
      </c>
      <c r="BN30" s="9">
        <v>332</v>
      </c>
      <c r="BO30" s="9">
        <v>28133</v>
      </c>
      <c r="BP30" s="9">
        <v>36753</v>
      </c>
      <c r="BQ30" s="9">
        <v>6655055</v>
      </c>
      <c r="BR30" s="9">
        <v>150</v>
      </c>
      <c r="BS30" s="9">
        <v>28315</v>
      </c>
      <c r="BT30" s="9">
        <v>18511</v>
      </c>
      <c r="BU30" s="9">
        <v>6673297</v>
      </c>
      <c r="BV30" s="9">
        <v>92</v>
      </c>
      <c r="BW30" s="9">
        <v>28373</v>
      </c>
      <c r="BX30">
        <v>290569.00418182416</v>
      </c>
      <c r="BY30">
        <v>6401238.9958181754</v>
      </c>
      <c r="BZ30">
        <v>1235.9958181758391</v>
      </c>
      <c r="CA30">
        <v>27344.828426039719</v>
      </c>
      <c r="CB30">
        <v>694443.04178952251</v>
      </c>
      <c r="CC30">
        <v>5997364.9582104776</v>
      </c>
      <c r="CD30">
        <v>2953.9582104774613</v>
      </c>
      <c r="CE30">
        <v>25619.558322653607</v>
      </c>
      <c r="CF30">
        <v>170307.5612934177</v>
      </c>
      <c r="CG30">
        <v>6521500.4387065824</v>
      </c>
      <c r="CH30">
        <v>724.43870658230696</v>
      </c>
      <c r="CI30">
        <v>27858.5615524235</v>
      </c>
      <c r="CJ30">
        <v>89079.083552706856</v>
      </c>
      <c r="CK30">
        <v>6602728.916447293</v>
      </c>
      <c r="CL30">
        <v>378.91644729313822</v>
      </c>
      <c r="CM30">
        <v>28205.553562654517</v>
      </c>
      <c r="CN30">
        <v>36746.690294278225</v>
      </c>
      <c r="CO30">
        <v>6655061.3097057221</v>
      </c>
      <c r="CP30">
        <v>156.30970572177648</v>
      </c>
      <c r="CQ30">
        <v>28429.107208395697</v>
      </c>
      <c r="CR30">
        <v>18524.203439949539</v>
      </c>
      <c r="CS30">
        <v>6673283.7965600509</v>
      </c>
      <c r="CT30">
        <v>78.796560050462233</v>
      </c>
      <c r="CU30">
        <v>28506.950072387015</v>
      </c>
    </row>
    <row r="31" spans="1:99">
      <c r="A31" s="7" t="s">
        <v>62</v>
      </c>
      <c r="B31" s="9">
        <v>6420</v>
      </c>
      <c r="C31" s="9">
        <v>28465</v>
      </c>
      <c r="D31" s="9">
        <v>832</v>
      </c>
      <c r="E31" s="9">
        <v>2744</v>
      </c>
      <c r="F31" s="9">
        <v>427</v>
      </c>
      <c r="G31" s="9">
        <v>182</v>
      </c>
      <c r="H31" s="9">
        <v>37</v>
      </c>
      <c r="I31" s="9">
        <v>16</v>
      </c>
      <c r="J31">
        <v>-1.0673946806096921</v>
      </c>
      <c r="K31">
        <v>7.6874225079338998E-2</v>
      </c>
      <c r="L31">
        <v>-1.7767948058806144</v>
      </c>
      <c r="M31">
        <v>-2.9686377560715105</v>
      </c>
      <c r="N31">
        <v>-8.3257739411886131</v>
      </c>
      <c r="O31">
        <v>-9.5776269427464857</v>
      </c>
      <c r="P31" s="5">
        <v>0.79392783934266542</v>
      </c>
      <c r="Q31" s="5">
        <v>1.1114460348199766</v>
      </c>
      <c r="R31" s="5">
        <v>0.80539078382566509</v>
      </c>
      <c r="S31" s="5">
        <v>0.65513799970069764</v>
      </c>
      <c r="T31" s="5">
        <v>0.34173943791166689</v>
      </c>
      <c r="U31" s="5">
        <v>0.31691428409299177</v>
      </c>
      <c r="V31" s="10">
        <v>3.9110262198367671E-7</v>
      </c>
      <c r="W31" s="10">
        <v>1.8125650110560661E-5</v>
      </c>
      <c r="X31" s="10">
        <v>4.314569255454706E-4</v>
      </c>
      <c r="Y31" s="10">
        <v>1.3311096374255112E-6</v>
      </c>
      <c r="Z31" s="10">
        <v>7.3212078732463088E-10</v>
      </c>
      <c r="AA31" s="10">
        <v>1.4435678427554159E-5</v>
      </c>
      <c r="AB31" s="11">
        <v>1.5388280537670239E-3</v>
      </c>
      <c r="AC31" s="11">
        <v>1.7630048792623457E-3</v>
      </c>
      <c r="AD31" s="11">
        <v>1.8559128354400374E-3</v>
      </c>
      <c r="AE31" s="11">
        <v>2.0000506284630014E-3</v>
      </c>
      <c r="AF31" s="12">
        <v>1.3579096845980796E-3</v>
      </c>
      <c r="AG31" s="12">
        <v>1.6422659697142338E-3</v>
      </c>
      <c r="AH31" s="12">
        <v>1.093097250774477E-3</v>
      </c>
      <c r="AI31" s="12">
        <v>1.4644295365081506E-3</v>
      </c>
      <c r="AJ31" s="12">
        <v>4.405701794984783E-4</v>
      </c>
      <c r="AK31" s="12">
        <v>8.5927173162043957E-4</v>
      </c>
      <c r="AL31" s="12">
        <v>2.8674525618869356E-4</v>
      </c>
      <c r="AM31" s="12">
        <v>8.3744234261685718E-4</v>
      </c>
      <c r="AN31" s="11">
        <v>2.0693868924809143E-2</v>
      </c>
      <c r="AO31" s="12">
        <v>2.4133111577562191E-2</v>
      </c>
      <c r="AP31" s="11">
        <v>7.4116588538058067E-2</v>
      </c>
      <c r="AQ31" s="11">
        <v>8.031868284785447E-2</v>
      </c>
      <c r="AR31" s="11">
        <v>1.2417428800705656E-2</v>
      </c>
      <c r="AS31" s="11">
        <v>1.5125167370030335E-2</v>
      </c>
      <c r="AT31" s="11">
        <v>4.9471599483520041E-3</v>
      </c>
      <c r="AU31" s="11">
        <v>6.7162863892555845E-3</v>
      </c>
      <c r="AV31" s="11">
        <v>8.2247021347005376E-4</v>
      </c>
      <c r="AW31" s="11">
        <v>1.6366901589170884E-3</v>
      </c>
      <c r="AX31" s="11">
        <v>2.8674525618869356E-4</v>
      </c>
      <c r="AY31" s="11">
        <v>8.3744234261685718E-4</v>
      </c>
      <c r="AZ31" s="9">
        <v>188047</v>
      </c>
      <c r="BA31" s="9">
        <v>6506716</v>
      </c>
      <c r="BB31" s="9">
        <v>638</v>
      </c>
      <c r="BC31" s="9">
        <v>27827</v>
      </c>
      <c r="BD31" s="9">
        <v>468838</v>
      </c>
      <c r="BE31" s="9">
        <v>6225925</v>
      </c>
      <c r="BF31" s="9">
        <v>2198</v>
      </c>
      <c r="BG31" s="9">
        <v>26267</v>
      </c>
      <c r="BH31" s="9">
        <v>114234</v>
      </c>
      <c r="BI31" s="9">
        <v>6580529</v>
      </c>
      <c r="BJ31" s="9">
        <v>392</v>
      </c>
      <c r="BK31" s="9">
        <v>28073</v>
      </c>
      <c r="BL31" s="9">
        <v>59587</v>
      </c>
      <c r="BM31" s="9">
        <v>6635176</v>
      </c>
      <c r="BN31" s="9">
        <v>166</v>
      </c>
      <c r="BO31" s="9">
        <v>28299</v>
      </c>
      <c r="BP31" s="9">
        <v>24372</v>
      </c>
      <c r="BQ31" s="9">
        <v>6670391</v>
      </c>
      <c r="BR31" s="9">
        <v>35</v>
      </c>
      <c r="BS31" s="9">
        <v>28430</v>
      </c>
      <c r="BT31" s="9">
        <v>12229</v>
      </c>
      <c r="BU31" s="9">
        <v>6682534</v>
      </c>
      <c r="BV31" s="9">
        <v>16</v>
      </c>
      <c r="BW31" s="9">
        <v>28449</v>
      </c>
      <c r="BX31">
        <v>187886.13991002538</v>
      </c>
      <c r="BY31">
        <v>6506876.8600899745</v>
      </c>
      <c r="BZ31">
        <v>798.86008997463716</v>
      </c>
      <c r="CA31">
        <v>27783.771657786841</v>
      </c>
      <c r="CB31">
        <v>469041.71396061534</v>
      </c>
      <c r="CC31">
        <v>6225721.286039385</v>
      </c>
      <c r="CD31">
        <v>1994.2860393846527</v>
      </c>
      <c r="CE31">
        <v>26583.26295942067</v>
      </c>
      <c r="CF31">
        <v>114140.69307749195</v>
      </c>
      <c r="CG31">
        <v>6580622.3069225084</v>
      </c>
      <c r="CH31">
        <v>485.30692250805714</v>
      </c>
      <c r="CI31">
        <v>28098.658000290674</v>
      </c>
      <c r="CJ31">
        <v>59500.015995144</v>
      </c>
      <c r="CK31">
        <v>6635262.9840048561</v>
      </c>
      <c r="CL31">
        <v>252.98400485600072</v>
      </c>
      <c r="CM31">
        <v>28331.968715696134</v>
      </c>
      <c r="CN31">
        <v>24303.664927174865</v>
      </c>
      <c r="CO31">
        <v>6670459.3350728247</v>
      </c>
      <c r="CP31">
        <v>103.33507282513698</v>
      </c>
      <c r="CQ31">
        <v>28482.253929676077</v>
      </c>
      <c r="CR31">
        <v>12193.156759669611</v>
      </c>
      <c r="CS31">
        <v>6682569.84324033</v>
      </c>
      <c r="CT31">
        <v>51.843240330388916</v>
      </c>
      <c r="CU31">
        <v>28533.964696733849</v>
      </c>
    </row>
    <row r="32" spans="1:99" ht="15.75">
      <c r="A32" s="4" t="s">
        <v>64</v>
      </c>
      <c r="B32" s="5"/>
      <c r="C32" s="5"/>
      <c r="D32" s="6"/>
      <c r="E32" s="6"/>
      <c r="F32" s="6"/>
      <c r="G32" s="6"/>
      <c r="H32" s="6"/>
      <c r="I32" s="6"/>
      <c r="J32" s="3" t="s">
        <v>44</v>
      </c>
      <c r="K32" s="3" t="s">
        <v>45</v>
      </c>
      <c r="L32" s="3" t="s">
        <v>46</v>
      </c>
      <c r="M32" s="3" t="s">
        <v>47</v>
      </c>
      <c r="N32" s="3" t="s">
        <v>48</v>
      </c>
      <c r="O32" s="3" t="s">
        <v>49</v>
      </c>
      <c r="P32" s="3" t="s">
        <v>108</v>
      </c>
      <c r="Q32" s="3" t="s">
        <v>109</v>
      </c>
      <c r="R32" s="3" t="s">
        <v>110</v>
      </c>
      <c r="S32" s="3" t="s">
        <v>111</v>
      </c>
      <c r="T32" s="3" t="s">
        <v>112</v>
      </c>
      <c r="U32" s="3" t="s">
        <v>113</v>
      </c>
      <c r="V32" s="3" t="s">
        <v>81</v>
      </c>
      <c r="W32" s="3" t="s">
        <v>82</v>
      </c>
      <c r="X32" s="3" t="s">
        <v>83</v>
      </c>
      <c r="Y32" s="3" t="s">
        <v>84</v>
      </c>
      <c r="Z32" s="3" t="s">
        <v>85</v>
      </c>
      <c r="AA32" s="3" t="s">
        <v>86</v>
      </c>
      <c r="AB32" s="13" t="s">
        <v>96</v>
      </c>
      <c r="AC32" s="13" t="s">
        <v>97</v>
      </c>
      <c r="AD32" s="13" t="s">
        <v>98</v>
      </c>
      <c r="AE32" s="13" t="s">
        <v>99</v>
      </c>
      <c r="AF32" s="13" t="s">
        <v>100</v>
      </c>
      <c r="AG32" s="13" t="s">
        <v>101</v>
      </c>
      <c r="AH32" s="13" t="s">
        <v>102</v>
      </c>
      <c r="AI32" s="13" t="s">
        <v>103</v>
      </c>
      <c r="AJ32" s="13" t="s">
        <v>104</v>
      </c>
      <c r="AK32" s="13" t="s">
        <v>105</v>
      </c>
      <c r="AL32" s="13" t="s">
        <v>106</v>
      </c>
      <c r="AM32" s="13" t="s">
        <v>107</v>
      </c>
      <c r="AN32" s="13" t="s">
        <v>96</v>
      </c>
      <c r="AO32" s="13" t="s">
        <v>97</v>
      </c>
      <c r="AP32" s="13" t="s">
        <v>98</v>
      </c>
      <c r="AQ32" s="13" t="s">
        <v>99</v>
      </c>
      <c r="AR32" s="13" t="s">
        <v>100</v>
      </c>
      <c r="AS32" s="13" t="s">
        <v>101</v>
      </c>
      <c r="AT32" s="13" t="s">
        <v>102</v>
      </c>
      <c r="AU32" s="13" t="s">
        <v>103</v>
      </c>
      <c r="AV32" s="13" t="s">
        <v>104</v>
      </c>
      <c r="AW32" s="13" t="s">
        <v>105</v>
      </c>
      <c r="AX32" s="13" t="s">
        <v>106</v>
      </c>
      <c r="AY32" s="13" t="s">
        <v>107</v>
      </c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</row>
    <row r="33" spans="1:99">
      <c r="A33" s="7" t="s">
        <v>51</v>
      </c>
      <c r="B33" s="9">
        <v>67073</v>
      </c>
      <c r="C33" s="9">
        <v>13849</v>
      </c>
      <c r="D33" s="9">
        <v>3372</v>
      </c>
      <c r="E33" s="9">
        <v>10469</v>
      </c>
      <c r="F33" s="9">
        <v>1856</v>
      </c>
      <c r="G33" s="9">
        <v>880</v>
      </c>
      <c r="H33" s="9">
        <v>330</v>
      </c>
      <c r="I33" s="9">
        <v>177</v>
      </c>
      <c r="J33">
        <v>-6.202713749547903</v>
      </c>
      <c r="K33">
        <v>-4.6081783354562278</v>
      </c>
      <c r="L33">
        <v>-6.6400071075053857</v>
      </c>
      <c r="M33">
        <v>-7.5423211494963169</v>
      </c>
      <c r="N33">
        <v>-8.6460246262435998</v>
      </c>
      <c r="O33">
        <v>-7.4458203762289079</v>
      </c>
      <c r="P33" s="5">
        <v>0.62256438604009545</v>
      </c>
      <c r="Q33" s="5">
        <v>0.78583590402679881</v>
      </c>
      <c r="R33" s="5">
        <v>0.69269817553620217</v>
      </c>
      <c r="S33" s="5">
        <v>0.65102959948307948</v>
      </c>
      <c r="T33" s="5">
        <v>0.60684534922256828</v>
      </c>
      <c r="U33" s="5">
        <v>0.64731164401889008</v>
      </c>
      <c r="V33" s="10">
        <v>6.8033045792226999E-90</v>
      </c>
      <c r="W33" s="10">
        <v>2.673787558028101E-42</v>
      </c>
      <c r="X33" s="10">
        <v>8.7444345729346646E-42</v>
      </c>
      <c r="Y33" s="10">
        <v>4.4478256395046178E-31</v>
      </c>
      <c r="Z33" s="10">
        <v>2.1985629019554467E-17</v>
      </c>
      <c r="AA33" s="10">
        <v>2.5926832863427134E-7</v>
      </c>
      <c r="AB33" s="11">
        <v>1.3291528914457259E-2</v>
      </c>
      <c r="AC33" s="11">
        <v>1.42135001045111E-2</v>
      </c>
      <c r="AD33" s="11">
        <v>1.483136431974188E-2</v>
      </c>
      <c r="AE33" s="11">
        <v>1.5406197959123019E-2</v>
      </c>
      <c r="AF33" s="12">
        <v>1.2796074370460125E-2</v>
      </c>
      <c r="AG33" s="12">
        <v>1.4007304934904884E-2</v>
      </c>
      <c r="AH33" s="12">
        <v>1.1874180666952021E-2</v>
      </c>
      <c r="AI33" s="12">
        <v>1.3542816950204451E-2</v>
      </c>
      <c r="AJ33" s="12">
        <v>1.0636420364345053E-2</v>
      </c>
      <c r="AK33" s="12">
        <v>1.3192014901739142E-2</v>
      </c>
      <c r="AL33" s="12">
        <v>1.0909890054743623E-2</v>
      </c>
      <c r="AM33" s="12">
        <v>1.4651522321601241E-2</v>
      </c>
      <c r="AN33" s="11">
        <v>0.15163079898594908</v>
      </c>
      <c r="AO33" s="12">
        <v>0.16377103508149263</v>
      </c>
      <c r="AP33" s="11">
        <v>0.44509885555484946</v>
      </c>
      <c r="AQ33" s="11">
        <v>0.46168141738904539</v>
      </c>
      <c r="AR33" s="11">
        <v>0.1126140516289415</v>
      </c>
      <c r="AS33" s="11">
        <v>0.1233596648848862</v>
      </c>
      <c r="AT33" s="11">
        <v>5.5908879690666977E-2</v>
      </c>
      <c r="AU33" s="11">
        <v>6.3810955676507547E-2</v>
      </c>
      <c r="AV33" s="11">
        <v>2.101453371056802E-2</v>
      </c>
      <c r="AW33" s="11">
        <v>2.606467778484681E-2</v>
      </c>
      <c r="AX33" s="11">
        <v>1.0842906729040723E-2</v>
      </c>
      <c r="AY33" s="11">
        <v>1.4574090888115749E-2</v>
      </c>
      <c r="AZ33" s="9">
        <v>1537430</v>
      </c>
      <c r="BA33" s="9">
        <v>5111296</v>
      </c>
      <c r="BB33" s="9">
        <v>2184</v>
      </c>
      <c r="BC33" s="9">
        <v>11665</v>
      </c>
      <c r="BD33" s="9">
        <v>3414163</v>
      </c>
      <c r="BE33" s="9">
        <v>3234563</v>
      </c>
      <c r="BF33" s="9">
        <v>6279</v>
      </c>
      <c r="BG33" s="9">
        <v>7570</v>
      </c>
      <c r="BH33" s="9">
        <v>1076384</v>
      </c>
      <c r="BI33" s="9">
        <v>5572342</v>
      </c>
      <c r="BJ33" s="9">
        <v>1634</v>
      </c>
      <c r="BK33" s="9">
        <v>12215</v>
      </c>
      <c r="BL33" s="9">
        <v>592626</v>
      </c>
      <c r="BM33" s="9">
        <v>6056100</v>
      </c>
      <c r="BN33" s="9">
        <v>829</v>
      </c>
      <c r="BO33" s="9">
        <v>13020</v>
      </c>
      <c r="BP33" s="9">
        <v>254396</v>
      </c>
      <c r="BQ33" s="9">
        <v>6394330</v>
      </c>
      <c r="BR33" s="9">
        <v>326</v>
      </c>
      <c r="BS33" s="9">
        <v>13523</v>
      </c>
      <c r="BT33" s="9">
        <v>129991</v>
      </c>
      <c r="BU33" s="9">
        <v>6518735</v>
      </c>
      <c r="BV33" s="9">
        <v>176</v>
      </c>
      <c r="BW33" s="9">
        <v>13673</v>
      </c>
      <c r="BX33">
        <v>1536413.7186844426</v>
      </c>
      <c r="BY33">
        <v>5112312.2813155577</v>
      </c>
      <c r="BZ33">
        <v>3200.2813155574236</v>
      </c>
      <c r="CA33">
        <v>10670.899490970151</v>
      </c>
      <c r="CB33">
        <v>3413332.1811599871</v>
      </c>
      <c r="CC33">
        <v>3235393.8188400129</v>
      </c>
      <c r="CD33">
        <v>7109.8188400130584</v>
      </c>
      <c r="CE33">
        <v>6753.2185740546383</v>
      </c>
      <c r="CF33">
        <v>1075777.2040191668</v>
      </c>
      <c r="CG33">
        <v>5572948.7959808335</v>
      </c>
      <c r="CH33">
        <v>2240.7959808332362</v>
      </c>
      <c r="CI33">
        <v>11632.383390893232</v>
      </c>
      <c r="CJ33">
        <v>592221.42915164179</v>
      </c>
      <c r="CK33">
        <v>6056504.5708483579</v>
      </c>
      <c r="CL33">
        <v>1233.5708483581798</v>
      </c>
      <c r="CM33">
        <v>12641.706528438681</v>
      </c>
      <c r="CN33">
        <v>254192.528290038</v>
      </c>
      <c r="CO33">
        <v>6394533.471709962</v>
      </c>
      <c r="CP33">
        <v>529.47170996198918</v>
      </c>
      <c r="CQ33">
        <v>13347.272273966471</v>
      </c>
      <c r="CR33">
        <v>129896.43152114611</v>
      </c>
      <c r="CS33">
        <v>6518829.5684788534</v>
      </c>
      <c r="CT33">
        <v>270.56847885389658</v>
      </c>
      <c r="CU33">
        <v>13606.714788968593</v>
      </c>
    </row>
    <row r="34" spans="1:99">
      <c r="A34" s="7" t="s">
        <v>52</v>
      </c>
      <c r="B34" s="9">
        <v>88243</v>
      </c>
      <c r="C34" s="9">
        <v>13849</v>
      </c>
      <c r="D34" s="9">
        <v>5271</v>
      </c>
      <c r="E34" s="9">
        <v>15426</v>
      </c>
      <c r="F34" s="9">
        <v>2959</v>
      </c>
      <c r="G34" s="9">
        <v>1410</v>
      </c>
      <c r="H34" s="9">
        <v>614</v>
      </c>
      <c r="I34" s="9">
        <v>300</v>
      </c>
      <c r="J34">
        <v>-3.7945663991119649</v>
      </c>
      <c r="K34">
        <v>-3.1126024243168566</v>
      </c>
      <c r="L34">
        <v>-3.9119314784573027</v>
      </c>
      <c r="M34">
        <v>-4.8349158736905427</v>
      </c>
      <c r="N34">
        <v>-3.2070493575521652</v>
      </c>
      <c r="O34">
        <v>-3.6483943740970965</v>
      </c>
      <c r="P34" s="5">
        <v>0.75087485951997412</v>
      </c>
      <c r="Q34" s="5">
        <v>0.91311496292202321</v>
      </c>
      <c r="R34" s="5">
        <v>0.85348189682036157</v>
      </c>
      <c r="S34" s="5">
        <v>0.8032279709667548</v>
      </c>
      <c r="T34" s="5">
        <v>0.88482793089114731</v>
      </c>
      <c r="U34" s="5">
        <v>1</v>
      </c>
      <c r="V34" s="10">
        <v>4.8284918482121174E-42</v>
      </c>
      <c r="W34" s="10">
        <v>6.9251957240515372E-6</v>
      </c>
      <c r="X34" s="10">
        <v>1.121148425742538E-10</v>
      </c>
      <c r="Y34" s="10">
        <v>7.8405859387003407E-12</v>
      </c>
      <c r="Z34" s="10">
        <v>3.8087807526175924E-2</v>
      </c>
      <c r="AA34" s="10">
        <v>9.7034548041664226E-2</v>
      </c>
      <c r="AB34" s="11">
        <v>2.0923392909476726E-2</v>
      </c>
      <c r="AC34" s="11">
        <v>2.2071567932451571E-2</v>
      </c>
      <c r="AD34" s="11">
        <v>2.1929802847568604E-2</v>
      </c>
      <c r="AE34" s="11">
        <v>2.2625038657233185E-2</v>
      </c>
      <c r="AF34" s="12">
        <v>2.0604575341419594E-2</v>
      </c>
      <c r="AG34" s="12">
        <v>2.2127751902424726E-2</v>
      </c>
      <c r="AH34" s="12">
        <v>1.931049516000528E-2</v>
      </c>
      <c r="AI34" s="12">
        <v>2.1414466931120434E-2</v>
      </c>
      <c r="AJ34" s="12">
        <v>2.0433765549413035E-2</v>
      </c>
      <c r="AK34" s="12">
        <v>2.3901565521422405E-2</v>
      </c>
      <c r="AL34" s="12">
        <v>1.9237599383031351E-2</v>
      </c>
      <c r="AM34" s="12">
        <v>2.4086828373485365E-2</v>
      </c>
      <c r="AN34" s="11">
        <v>0.21625805415002636</v>
      </c>
      <c r="AO34" s="12">
        <v>0.2301279665012842</v>
      </c>
      <c r="AP34" s="11">
        <v>0.56443762509948991</v>
      </c>
      <c r="AQ34" s="11">
        <v>0.58091583002362357</v>
      </c>
      <c r="AR34" s="11">
        <v>0.17033908544763687</v>
      </c>
      <c r="AS34" s="11">
        <v>0.18304383028635113</v>
      </c>
      <c r="AT34" s="11">
        <v>8.7178633071394562E-2</v>
      </c>
      <c r="AU34" s="11">
        <v>9.6805770134613084E-2</v>
      </c>
      <c r="AV34" s="11">
        <v>3.9794664619899764E-2</v>
      </c>
      <c r="AW34" s="11">
        <v>4.6565361374756892E-2</v>
      </c>
      <c r="AX34" s="11">
        <v>1.916934707586623E-2</v>
      </c>
      <c r="AY34" s="11">
        <v>2.4010665921462098E-2</v>
      </c>
      <c r="AZ34" s="9">
        <v>1834331</v>
      </c>
      <c r="BA34" s="9">
        <v>4793225</v>
      </c>
      <c r="BB34" s="9">
        <v>3091</v>
      </c>
      <c r="BC34" s="9">
        <v>10758</v>
      </c>
      <c r="BD34" s="9">
        <v>3941764</v>
      </c>
      <c r="BE34" s="9">
        <v>2685792</v>
      </c>
      <c r="BF34" s="9">
        <v>7931</v>
      </c>
      <c r="BG34" s="9">
        <v>5918</v>
      </c>
      <c r="BH34" s="9">
        <v>1331842</v>
      </c>
      <c r="BI34" s="9">
        <v>5295714</v>
      </c>
      <c r="BJ34" s="9">
        <v>2447</v>
      </c>
      <c r="BK34" s="9">
        <v>11402</v>
      </c>
      <c r="BL34" s="9">
        <v>742545</v>
      </c>
      <c r="BM34" s="9">
        <v>5885011</v>
      </c>
      <c r="BN34" s="9">
        <v>1274</v>
      </c>
      <c r="BO34" s="9">
        <v>12575</v>
      </c>
      <c r="BP34" s="9">
        <v>321864</v>
      </c>
      <c r="BQ34" s="9">
        <v>6305692</v>
      </c>
      <c r="BR34" s="9">
        <v>598</v>
      </c>
      <c r="BS34" s="9">
        <v>13251</v>
      </c>
      <c r="BT34" s="9">
        <v>165433</v>
      </c>
      <c r="BU34" s="9">
        <v>6462123</v>
      </c>
      <c r="BV34" s="9">
        <v>299</v>
      </c>
      <c r="BW34" s="9">
        <v>13550</v>
      </c>
      <c r="BX34">
        <v>1833590.5129459805</v>
      </c>
      <c r="BY34">
        <v>4793965.4870540192</v>
      </c>
      <c r="BZ34">
        <v>3831.4870540194433</v>
      </c>
      <c r="CA34">
        <v>10038.445630184038</v>
      </c>
      <c r="CB34">
        <v>3941458.8924211068</v>
      </c>
      <c r="CC34">
        <v>2686097.1075788932</v>
      </c>
      <c r="CD34">
        <v>8236.1075788933213</v>
      </c>
      <c r="CE34">
        <v>5624.6211710621528</v>
      </c>
      <c r="CF34">
        <v>1331506.6718087513</v>
      </c>
      <c r="CG34">
        <v>5296049.3281912487</v>
      </c>
      <c r="CH34">
        <v>2782.3281912486891</v>
      </c>
      <c r="CI34">
        <v>11089.796824651501</v>
      </c>
      <c r="CJ34">
        <v>742267.95028521831</v>
      </c>
      <c r="CK34">
        <v>5885288.0497147813</v>
      </c>
      <c r="CL34">
        <v>1551.0497147817366</v>
      </c>
      <c r="CM34">
        <v>12323.648191580727</v>
      </c>
      <c r="CN34">
        <v>321789.58561810339</v>
      </c>
      <c r="CO34">
        <v>6305766.4143818961</v>
      </c>
      <c r="CP34">
        <v>672.41438189660175</v>
      </c>
      <c r="CQ34">
        <v>13204.119528676936</v>
      </c>
      <c r="CR34">
        <v>165386.40709187288</v>
      </c>
      <c r="CS34">
        <v>6462169.5929081272</v>
      </c>
      <c r="CT34">
        <v>345.59290812712067</v>
      </c>
      <c r="CU34">
        <v>13531.623931506576</v>
      </c>
    </row>
    <row r="35" spans="1:99">
      <c r="A35" s="7" t="s">
        <v>53</v>
      </c>
      <c r="B35" s="9">
        <v>146234</v>
      </c>
      <c r="C35" s="9">
        <v>13849</v>
      </c>
      <c r="D35" s="9">
        <v>8883</v>
      </c>
      <c r="E35" s="9">
        <v>27478</v>
      </c>
      <c r="F35" s="9">
        <v>5220</v>
      </c>
      <c r="G35" s="9">
        <v>2489</v>
      </c>
      <c r="H35" s="9">
        <v>786</v>
      </c>
      <c r="I35" s="9">
        <v>268</v>
      </c>
      <c r="J35">
        <v>-4.4706312575886455</v>
      </c>
      <c r="K35">
        <v>-2.2315006237286283</v>
      </c>
      <c r="L35">
        <v>-3.4959195797965923</v>
      </c>
      <c r="M35">
        <v>-4.6645320985105672</v>
      </c>
      <c r="N35">
        <v>-10.536218366025333</v>
      </c>
      <c r="O35">
        <v>-20.394502244028416</v>
      </c>
      <c r="P35" s="5">
        <v>0.7975480041454962</v>
      </c>
      <c r="Q35" s="5">
        <v>1</v>
      </c>
      <c r="R35" s="5">
        <v>0.91062951115602997</v>
      </c>
      <c r="S35" s="5">
        <v>0.85002800127205613</v>
      </c>
      <c r="T35" s="5">
        <v>0.67703276236950471</v>
      </c>
      <c r="U35" s="5">
        <v>0.45653301493932952</v>
      </c>
      <c r="V35" s="10">
        <v>2.0761361487664475E-33</v>
      </c>
      <c r="W35" s="10">
        <v>0.10495185241825862</v>
      </c>
      <c r="X35" s="10">
        <v>2.8396256230488291E-5</v>
      </c>
      <c r="Y35" s="10">
        <v>3.8011497088199209E-10</v>
      </c>
      <c r="Z35" s="10">
        <v>1.1582141298344755E-23</v>
      </c>
      <c r="AA35" s="10">
        <v>3.1003661395315242E-36</v>
      </c>
      <c r="AB35" s="11">
        <v>3.5489186651489979E-2</v>
      </c>
      <c r="AC35" s="11">
        <v>3.6968456520365275E-2</v>
      </c>
      <c r="AD35" s="11">
        <v>3.922248889127089E-2</v>
      </c>
      <c r="AE35" s="11">
        <v>4.0142086168300201E-2</v>
      </c>
      <c r="AF35" s="12">
        <v>3.6689185249635131E-2</v>
      </c>
      <c r="AG35" s="12">
        <v>3.8695319046703952E-2</v>
      </c>
      <c r="AH35" s="12">
        <v>3.4558297903037716E-2</v>
      </c>
      <c r="AI35" s="12">
        <v>3.7331369220942351E-2</v>
      </c>
      <c r="AJ35" s="12">
        <v>2.6421955626860859E-2</v>
      </c>
      <c r="AK35" s="12">
        <v>3.0333044734176036E-2</v>
      </c>
      <c r="AL35" s="12">
        <v>1.7057216898968337E-2</v>
      </c>
      <c r="AM35" s="12">
        <v>2.1645938563519929E-2</v>
      </c>
      <c r="AN35" s="11">
        <v>0.32682202105214486</v>
      </c>
      <c r="AO35" s="12">
        <v>0.34254038778603835</v>
      </c>
      <c r="AP35" s="11">
        <v>0.75170239301911501</v>
      </c>
      <c r="AQ35" s="11">
        <v>0.76595231129166563</v>
      </c>
      <c r="AR35" s="11">
        <v>0.27941838123410845</v>
      </c>
      <c r="AS35" s="11">
        <v>0.29448587178054964</v>
      </c>
      <c r="AT35" s="11">
        <v>0.14928547444614132</v>
      </c>
      <c r="AU35" s="11">
        <v>0.16135067256808355</v>
      </c>
      <c r="AV35" s="11">
        <v>5.1294138066619241E-2</v>
      </c>
      <c r="AW35" s="11">
        <v>5.8894323194121606E-2</v>
      </c>
      <c r="AX35" s="11">
        <v>1.6921210918368474E-2</v>
      </c>
      <c r="AY35" s="11">
        <v>2.1493115025743015E-2</v>
      </c>
      <c r="AZ35" s="9">
        <v>2541049</v>
      </c>
      <c r="BA35" s="9">
        <v>4028516</v>
      </c>
      <c r="BB35" s="9">
        <v>4635</v>
      </c>
      <c r="BC35" s="9">
        <v>9214</v>
      </c>
      <c r="BD35" s="9">
        <v>4927775</v>
      </c>
      <c r="BE35" s="9">
        <v>1641790</v>
      </c>
      <c r="BF35" s="9">
        <v>10509</v>
      </c>
      <c r="BG35" s="9">
        <v>3340</v>
      </c>
      <c r="BH35" s="9">
        <v>2013564</v>
      </c>
      <c r="BI35" s="9">
        <v>4556001</v>
      </c>
      <c r="BJ35" s="9">
        <v>3974</v>
      </c>
      <c r="BK35" s="9">
        <v>9875</v>
      </c>
      <c r="BL35" s="9">
        <v>1168563</v>
      </c>
      <c r="BM35" s="9">
        <v>5401002</v>
      </c>
      <c r="BN35" s="9">
        <v>2151</v>
      </c>
      <c r="BO35" s="9">
        <v>11698</v>
      </c>
      <c r="BP35" s="9">
        <v>521210</v>
      </c>
      <c r="BQ35" s="9">
        <v>6048355</v>
      </c>
      <c r="BR35" s="9">
        <v>763</v>
      </c>
      <c r="BS35" s="9">
        <v>13086</v>
      </c>
      <c r="BT35" s="9">
        <v>270692</v>
      </c>
      <c r="BU35" s="9">
        <v>6298873</v>
      </c>
      <c r="BV35" s="9">
        <v>266</v>
      </c>
      <c r="BW35" s="9">
        <v>13583</v>
      </c>
      <c r="BX35">
        <v>2540328.8487492963</v>
      </c>
      <c r="BY35">
        <v>4029236.1512507037</v>
      </c>
      <c r="BZ35">
        <v>5355.1512507036623</v>
      </c>
      <c r="CA35">
        <v>8511.7542440024572</v>
      </c>
      <c r="CB35">
        <v>4927895.7280310793</v>
      </c>
      <c r="CC35">
        <v>1641669.2719689207</v>
      </c>
      <c r="CD35">
        <v>10388.271968920684</v>
      </c>
      <c r="CE35">
        <v>3468.0234338194387</v>
      </c>
      <c r="CF35">
        <v>2013293.8671288181</v>
      </c>
      <c r="CG35">
        <v>4556271.1328711817</v>
      </c>
      <c r="CH35">
        <v>4244.1328711820343</v>
      </c>
      <c r="CI35">
        <v>9625.1147106391363</v>
      </c>
      <c r="CJ35">
        <v>1168251.262856931</v>
      </c>
      <c r="CK35">
        <v>5401313.7371430686</v>
      </c>
      <c r="CL35">
        <v>2462.7371430689304</v>
      </c>
      <c r="CM35">
        <v>11410.265717745391</v>
      </c>
      <c r="CN35">
        <v>520874.96726546437</v>
      </c>
      <c r="CO35">
        <v>6048690.0327345356</v>
      </c>
      <c r="CP35">
        <v>1098.0327345356072</v>
      </c>
      <c r="CQ35">
        <v>12777.84699732783</v>
      </c>
      <c r="CR35">
        <v>270388.0073879601</v>
      </c>
      <c r="CS35">
        <v>6299176.9926120397</v>
      </c>
      <c r="CT35">
        <v>569.99261203989295</v>
      </c>
      <c r="CU35">
        <v>13307.000257094647</v>
      </c>
    </row>
    <row r="36" spans="1:99">
      <c r="A36" s="7" t="s">
        <v>54</v>
      </c>
      <c r="B36" s="9">
        <v>15917</v>
      </c>
      <c r="C36" s="9">
        <v>13849</v>
      </c>
      <c r="D36" s="9">
        <v>957</v>
      </c>
      <c r="E36" s="9">
        <v>2728</v>
      </c>
      <c r="F36" s="9">
        <v>457</v>
      </c>
      <c r="G36" s="9">
        <v>204</v>
      </c>
      <c r="H36" s="9">
        <v>75</v>
      </c>
      <c r="I36" s="9">
        <v>26</v>
      </c>
      <c r="J36">
        <v>-1.5584388426362952</v>
      </c>
      <c r="K36">
        <v>-1.4826370267273923</v>
      </c>
      <c r="L36">
        <v>-2.9306123986001338</v>
      </c>
      <c r="M36">
        <v>-3.8687291354865878</v>
      </c>
      <c r="N36">
        <v>-4.5742522690349752</v>
      </c>
      <c r="O36">
        <v>-7.7488348356838763</v>
      </c>
      <c r="P36" s="5">
        <v>0.63393838111456946</v>
      </c>
      <c r="Q36" s="5">
        <v>0.84423866808448234</v>
      </c>
      <c r="R36" s="5">
        <v>0.71629047661373446</v>
      </c>
      <c r="S36" s="5">
        <v>0.62796857413882246</v>
      </c>
      <c r="T36" s="5">
        <v>0.58978748811493609</v>
      </c>
      <c r="U36" s="5">
        <v>0.40990968691823548</v>
      </c>
      <c r="V36" s="10">
        <v>1.1815060750544305E-29</v>
      </c>
      <c r="W36" s="10">
        <v>1.1644086699609675E-10</v>
      </c>
      <c r="X36" s="10">
        <v>5.5873524771549301E-10</v>
      </c>
      <c r="Y36" s="10">
        <v>3.342631742806697E-9</v>
      </c>
      <c r="Z36" s="10">
        <v>7.7286386481012034E-5</v>
      </c>
      <c r="AA36" s="10">
        <v>4.15706091014962E-5</v>
      </c>
      <c r="AB36" s="11">
        <v>3.6562643378657256E-3</v>
      </c>
      <c r="AC36" s="11">
        <v>4.1498782395816992E-3</v>
      </c>
      <c r="AD36" s="11">
        <v>3.7920868557980219E-3</v>
      </c>
      <c r="AE36" s="11">
        <v>4.0871824055204843E-3</v>
      </c>
      <c r="AF36" s="12">
        <v>2.9978278233706384E-3</v>
      </c>
      <c r="AG36" s="12">
        <v>3.6019266715387409E-3</v>
      </c>
      <c r="AH36" s="12">
        <v>2.5423765987688685E-3</v>
      </c>
      <c r="AI36" s="12">
        <v>3.349745576117405E-3</v>
      </c>
      <c r="AJ36" s="12">
        <v>2.0957794316381348E-3</v>
      </c>
      <c r="AK36" s="12">
        <v>3.3197740379264547E-3</v>
      </c>
      <c r="AL36" s="12">
        <v>1.1564233923935998E-3</v>
      </c>
      <c r="AM36" s="12">
        <v>2.5983603465045153E-3</v>
      </c>
      <c r="AN36" s="11">
        <v>4.6338732580227159E-2</v>
      </c>
      <c r="AO36" s="12">
        <v>5.3596280778138071E-2</v>
      </c>
      <c r="AP36" s="11">
        <v>0.14310475609916229</v>
      </c>
      <c r="AQ36" s="11">
        <v>0.15496730686567273</v>
      </c>
      <c r="AR36" s="11">
        <v>2.788454792037932E-2</v>
      </c>
      <c r="AS36" s="11">
        <v>3.3636139493874423E-2</v>
      </c>
      <c r="AT36" s="11">
        <v>1.2118092483236739E-2</v>
      </c>
      <c r="AU36" s="11">
        <v>1.6042785558499126E-2</v>
      </c>
      <c r="AV36" s="11">
        <v>4.1932216441497609E-3</v>
      </c>
      <c r="AW36" s="11">
        <v>6.6378852949794181E-3</v>
      </c>
      <c r="AX36" s="11">
        <v>1.1564233923935998E-3</v>
      </c>
      <c r="AY36" s="11">
        <v>2.5983603465045153E-3</v>
      </c>
      <c r="AZ36" s="9">
        <v>513604</v>
      </c>
      <c r="BA36" s="9">
        <v>6186278</v>
      </c>
      <c r="BB36" s="9">
        <v>692</v>
      </c>
      <c r="BC36" s="9">
        <v>13157</v>
      </c>
      <c r="BD36" s="9">
        <v>1151289</v>
      </c>
      <c r="BE36" s="9">
        <v>5548593</v>
      </c>
      <c r="BF36" s="9">
        <v>2064</v>
      </c>
      <c r="BG36" s="9">
        <v>11785</v>
      </c>
      <c r="BH36" s="9">
        <v>284565</v>
      </c>
      <c r="BI36" s="9">
        <v>6415317</v>
      </c>
      <c r="BJ36" s="9">
        <v>426</v>
      </c>
      <c r="BK36" s="9">
        <v>13423</v>
      </c>
      <c r="BL36" s="9">
        <v>149351</v>
      </c>
      <c r="BM36" s="9">
        <v>6550531</v>
      </c>
      <c r="BN36" s="9">
        <v>195</v>
      </c>
      <c r="BO36" s="9">
        <v>13654</v>
      </c>
      <c r="BP36" s="9">
        <v>61691</v>
      </c>
      <c r="BQ36" s="9">
        <v>6638191</v>
      </c>
      <c r="BR36" s="9">
        <v>75</v>
      </c>
      <c r="BS36" s="9">
        <v>13774</v>
      </c>
      <c r="BT36" s="9">
        <v>31187</v>
      </c>
      <c r="BU36" s="9">
        <v>6668695</v>
      </c>
      <c r="BV36" s="9">
        <v>26</v>
      </c>
      <c r="BW36" s="9">
        <v>13823</v>
      </c>
      <c r="BX36">
        <v>513235.11666940484</v>
      </c>
      <c r="BY36">
        <v>6186646.8833305947</v>
      </c>
      <c r="BZ36">
        <v>1060.8833305951639</v>
      </c>
      <c r="CA36">
        <v>12814.550362976543</v>
      </c>
      <c r="CB36">
        <v>1150973.8779146797</v>
      </c>
      <c r="CC36">
        <v>5548908.1220853208</v>
      </c>
      <c r="CD36">
        <v>2379.1220853203681</v>
      </c>
      <c r="CE36">
        <v>11493.586741079918</v>
      </c>
      <c r="CF36">
        <v>284403.12414393725</v>
      </c>
      <c r="CG36">
        <v>6415478.8758560624</v>
      </c>
      <c r="CH36">
        <v>587.87585606274661</v>
      </c>
      <c r="CI36">
        <v>13288.535568238365</v>
      </c>
      <c r="CJ36">
        <v>149237.51838910437</v>
      </c>
      <c r="CK36">
        <v>6550644.4816108961</v>
      </c>
      <c r="CL36">
        <v>308.48161089564059</v>
      </c>
      <c r="CM36">
        <v>13568.507335651582</v>
      </c>
      <c r="CN36">
        <v>61638.589870818476</v>
      </c>
      <c r="CO36">
        <v>6638243.4101291811</v>
      </c>
      <c r="CP36">
        <v>127.41012918152366</v>
      </c>
      <c r="CQ36">
        <v>13749.953101412832</v>
      </c>
      <c r="CR36">
        <v>31148.614215553171</v>
      </c>
      <c r="CS36">
        <v>6668733.3857844472</v>
      </c>
      <c r="CT36">
        <v>64.385784446829931</v>
      </c>
      <c r="CU36">
        <v>13813.107720703141</v>
      </c>
    </row>
    <row r="37" spans="1:99">
      <c r="A37" s="7" t="s">
        <v>55</v>
      </c>
      <c r="B37" s="9">
        <v>38555</v>
      </c>
      <c r="C37" s="9">
        <v>13849</v>
      </c>
      <c r="D37" s="9">
        <v>2364</v>
      </c>
      <c r="E37" s="9">
        <v>6810</v>
      </c>
      <c r="F37" s="9">
        <v>1305</v>
      </c>
      <c r="G37" s="9">
        <v>664</v>
      </c>
      <c r="H37" s="9">
        <v>217</v>
      </c>
      <c r="I37" s="9">
        <v>85</v>
      </c>
      <c r="J37">
        <v>-2.1774464485077263</v>
      </c>
      <c r="K37">
        <v>-1.9266846797501471</v>
      </c>
      <c r="L37">
        <v>-2.4672764530359506</v>
      </c>
      <c r="M37">
        <v>-2.2462319974753568</v>
      </c>
      <c r="N37">
        <v>-4.8179455191532785</v>
      </c>
      <c r="O37">
        <v>-7.9922958043069929</v>
      </c>
      <c r="P37" s="5">
        <v>0.76121539144240968</v>
      </c>
      <c r="Q37" s="5">
        <v>0.89600856401140394</v>
      </c>
      <c r="R37" s="5">
        <v>0.85886230954350962</v>
      </c>
      <c r="S37" s="5">
        <v>0.87353800588043962</v>
      </c>
      <c r="T37" s="5">
        <v>0.71407809063377292</v>
      </c>
      <c r="U37" s="5">
        <v>0.55018463607219403</v>
      </c>
      <c r="V37" s="10">
        <v>2.0318354591868214E-22</v>
      </c>
      <c r="W37" s="10">
        <v>1.5895704996853538E-7</v>
      </c>
      <c r="X37" s="10">
        <v>2.7180353258598687E-5</v>
      </c>
      <c r="Y37" s="10">
        <v>1.3391502997962986E-2</v>
      </c>
      <c r="Z37" s="10">
        <v>2.2315991962116149E-5</v>
      </c>
      <c r="AA37" s="10">
        <v>8.2214236867918828E-7</v>
      </c>
      <c r="AB37" s="11">
        <v>9.2546567020676297E-3</v>
      </c>
      <c r="AC37" s="11">
        <v>1.0028228410874598E-2</v>
      </c>
      <c r="AD37" s="11">
        <v>9.602213554656425E-3</v>
      </c>
      <c r="AE37" s="11">
        <v>1.0067076646802163E-2</v>
      </c>
      <c r="AF37" s="12">
        <v>8.9142162717317699E-3</v>
      </c>
      <c r="AG37" s="12">
        <v>9.9319098023530009E-3</v>
      </c>
      <c r="AH37" s="12">
        <v>8.8632691061751867E-3</v>
      </c>
      <c r="AI37" s="12">
        <v>1.0315010914042879E-2</v>
      </c>
      <c r="AJ37" s="12">
        <v>6.7961845865349337E-3</v>
      </c>
      <c r="AK37" s="12">
        <v>8.8728167854052794E-3</v>
      </c>
      <c r="AL37" s="12">
        <v>4.8368281190223749E-3</v>
      </c>
      <c r="AM37" s="12">
        <v>7.4384264119906948E-3</v>
      </c>
      <c r="AN37" s="11">
        <v>0.10999551878307563</v>
      </c>
      <c r="AO37" s="12">
        <v>0.12063485164078168</v>
      </c>
      <c r="AP37" s="11">
        <v>0.30371781947586635</v>
      </c>
      <c r="AQ37" s="11">
        <v>0.31914303690365559</v>
      </c>
      <c r="AR37" s="11">
        <v>7.8231510048313246E-2</v>
      </c>
      <c r="AS37" s="11">
        <v>8.7412218740768988E-2</v>
      </c>
      <c r="AT37" s="11">
        <v>4.1602639289941304E-2</v>
      </c>
      <c r="AU37" s="11">
        <v>4.8512170443613459E-2</v>
      </c>
      <c r="AV37" s="11">
        <v>1.3465572500440937E-2</v>
      </c>
      <c r="AW37" s="11">
        <v>1.7583600725062709E-2</v>
      </c>
      <c r="AX37" s="11">
        <v>4.7722481636178551E-3</v>
      </c>
      <c r="AY37" s="11">
        <v>7.3585916082068246E-3</v>
      </c>
      <c r="AZ37" s="9">
        <v>976438</v>
      </c>
      <c r="BA37" s="9">
        <v>5700806</v>
      </c>
      <c r="BB37" s="9">
        <v>1597</v>
      </c>
      <c r="BC37" s="9">
        <v>12252</v>
      </c>
      <c r="BD37" s="9">
        <v>2239979</v>
      </c>
      <c r="BE37" s="9">
        <v>4437265</v>
      </c>
      <c r="BF37" s="9">
        <v>4313</v>
      </c>
      <c r="BG37" s="9">
        <v>9536</v>
      </c>
      <c r="BH37" s="9">
        <v>635482</v>
      </c>
      <c r="BI37" s="9">
        <v>6041762</v>
      </c>
      <c r="BJ37" s="9">
        <v>1147</v>
      </c>
      <c r="BK37" s="9">
        <v>12702</v>
      </c>
      <c r="BL37" s="9">
        <v>342430</v>
      </c>
      <c r="BM37" s="9">
        <v>6334814</v>
      </c>
      <c r="BN37" s="9">
        <v>624</v>
      </c>
      <c r="BO37" s="9">
        <v>13225</v>
      </c>
      <c r="BP37" s="9">
        <v>144594</v>
      </c>
      <c r="BQ37" s="9">
        <v>6532650</v>
      </c>
      <c r="BR37" s="9">
        <v>215</v>
      </c>
      <c r="BS37" s="9">
        <v>13634</v>
      </c>
      <c r="BT37" s="9">
        <v>73677</v>
      </c>
      <c r="BU37" s="9">
        <v>6603567</v>
      </c>
      <c r="BV37" s="9">
        <v>84</v>
      </c>
      <c r="BW37" s="9">
        <v>13765</v>
      </c>
      <c r="BX37">
        <v>976010.69594160479</v>
      </c>
      <c r="BY37">
        <v>5701233.3040583953</v>
      </c>
      <c r="BZ37">
        <v>2024.3040583952427</v>
      </c>
      <c r="CA37">
        <v>11849.221062162773</v>
      </c>
      <c r="CB37">
        <v>2239646.8396490677</v>
      </c>
      <c r="CC37">
        <v>4437597.1603509318</v>
      </c>
      <c r="CD37">
        <v>4645.1603509322022</v>
      </c>
      <c r="CE37">
        <v>9222.9289582648162</v>
      </c>
      <c r="CF37">
        <v>635311.32663617143</v>
      </c>
      <c r="CG37">
        <v>6041932.673363829</v>
      </c>
      <c r="CH37">
        <v>1317.6733638286003</v>
      </c>
      <c r="CI37">
        <v>12557.317350691394</v>
      </c>
      <c r="CJ37">
        <v>342343.95833027578</v>
      </c>
      <c r="CK37">
        <v>6334900.0416697245</v>
      </c>
      <c r="CL37">
        <v>710.04166972421399</v>
      </c>
      <c r="CM37">
        <v>13166.209308960404</v>
      </c>
      <c r="CN37">
        <v>144509.27918592672</v>
      </c>
      <c r="CO37">
        <v>6532734.7208140735</v>
      </c>
      <c r="CP37">
        <v>299.72081407327624</v>
      </c>
      <c r="CQ37">
        <v>13577.38119439697</v>
      </c>
      <c r="CR37">
        <v>73608.331954734444</v>
      </c>
      <c r="CS37">
        <v>6603635.6680452656</v>
      </c>
      <c r="CT37">
        <v>152.6680452655493</v>
      </c>
      <c r="CU37">
        <v>13724.738959367069</v>
      </c>
    </row>
    <row r="38" spans="1:99">
      <c r="A38" s="7" t="s">
        <v>56</v>
      </c>
      <c r="B38" s="9">
        <v>31719</v>
      </c>
      <c r="C38" s="9">
        <v>13849</v>
      </c>
      <c r="D38" s="9">
        <v>1541</v>
      </c>
      <c r="E38" s="9">
        <v>4851</v>
      </c>
      <c r="F38" s="9">
        <v>976</v>
      </c>
      <c r="G38" s="9">
        <v>491</v>
      </c>
      <c r="H38" s="9">
        <v>207</v>
      </c>
      <c r="I38" s="9">
        <v>103</v>
      </c>
      <c r="J38">
        <v>-4.6637350331491554</v>
      </c>
      <c r="K38">
        <v>-3.4040642740145679</v>
      </c>
      <c r="L38">
        <v>-3.3352258833032868</v>
      </c>
      <c r="M38">
        <v>-3.264473789593743</v>
      </c>
      <c r="N38">
        <v>-2.6588307337556292</v>
      </c>
      <c r="O38">
        <v>-2.7145428573862493</v>
      </c>
      <c r="P38" s="5">
        <v>0.68551446419101714</v>
      </c>
      <c r="Q38" s="5">
        <v>0.80021212851801793</v>
      </c>
      <c r="R38" s="5">
        <v>0.76473017798085197</v>
      </c>
      <c r="S38" s="5">
        <v>0.75762897127522122</v>
      </c>
      <c r="T38" s="5">
        <v>1</v>
      </c>
      <c r="U38" s="5">
        <v>1</v>
      </c>
      <c r="V38" s="10">
        <v>3.2123796359410139E-32</v>
      </c>
      <c r="W38" s="10">
        <v>3.3870423072438971E-26</v>
      </c>
      <c r="X38" s="10">
        <v>3.4886082288342449E-12</v>
      </c>
      <c r="Y38" s="10">
        <v>2.9743495628738628E-7</v>
      </c>
      <c r="Z38" s="10">
        <v>6.3145101727241526E-2</v>
      </c>
      <c r="AA38" s="10">
        <v>0.23077743986613311</v>
      </c>
      <c r="AB38" s="11">
        <v>5.9720711916335751E-3</v>
      </c>
      <c r="AC38" s="11">
        <v>6.5976944424797823E-3</v>
      </c>
      <c r="AD38" s="11">
        <v>6.8091078583451155E-3</v>
      </c>
      <c r="AE38" s="11">
        <v>7.2020120781123905E-3</v>
      </c>
      <c r="AF38" s="12">
        <v>6.6068581827246941E-3</v>
      </c>
      <c r="AG38" s="12">
        <v>7.488022314062078E-3</v>
      </c>
      <c r="AH38" s="12">
        <v>6.465788916755066E-3</v>
      </c>
      <c r="AI38" s="12">
        <v>7.7157404355447396E-3</v>
      </c>
      <c r="AJ38" s="12">
        <v>6.4591696942159129E-3</v>
      </c>
      <c r="AK38" s="12">
        <v>8.487757881782354E-3</v>
      </c>
      <c r="AL38" s="12">
        <v>6.0063746065484218E-3</v>
      </c>
      <c r="AM38" s="12">
        <v>8.8683455898556501E-3</v>
      </c>
      <c r="AN38" s="11">
        <v>7.8020353577752888E-2</v>
      </c>
      <c r="AO38" s="12">
        <v>8.7190130933764182E-2</v>
      </c>
      <c r="AP38" s="11">
        <v>0.22804437552163795</v>
      </c>
      <c r="AQ38" s="11">
        <v>0.2421700803957568</v>
      </c>
      <c r="AR38" s="11">
        <v>5.6748709122413372E-2</v>
      </c>
      <c r="AS38" s="11">
        <v>6.470410335502183E-2</v>
      </c>
      <c r="AT38" s="11">
        <v>2.9264155804233936E-2</v>
      </c>
      <c r="AU38" s="11">
        <v>3.5144826793787588E-2</v>
      </c>
      <c r="AV38" s="11">
        <v>1.2656489491878949E-2</v>
      </c>
      <c r="AW38" s="11">
        <v>1.6659706623364027E-2</v>
      </c>
      <c r="AX38" s="11">
        <v>5.8758179327186837E-3</v>
      </c>
      <c r="AY38" s="11">
        <v>8.710072745308611E-3</v>
      </c>
      <c r="AZ38" s="9">
        <v>776303</v>
      </c>
      <c r="BA38" s="9">
        <v>5907777</v>
      </c>
      <c r="BB38" s="9">
        <v>1144</v>
      </c>
      <c r="BC38" s="9">
        <v>12705</v>
      </c>
      <c r="BD38" s="9">
        <v>1855083</v>
      </c>
      <c r="BE38" s="9">
        <v>4828997</v>
      </c>
      <c r="BF38" s="9">
        <v>3256</v>
      </c>
      <c r="BG38" s="9">
        <v>10593</v>
      </c>
      <c r="BH38" s="9">
        <v>521308</v>
      </c>
      <c r="BI38" s="9">
        <v>6162772</v>
      </c>
      <c r="BJ38" s="9">
        <v>841</v>
      </c>
      <c r="BK38" s="9">
        <v>13008</v>
      </c>
      <c r="BL38" s="9">
        <v>281514</v>
      </c>
      <c r="BM38" s="9">
        <v>6402566</v>
      </c>
      <c r="BN38" s="9">
        <v>446</v>
      </c>
      <c r="BO38" s="9">
        <v>13403</v>
      </c>
      <c r="BP38" s="9">
        <v>118385</v>
      </c>
      <c r="BQ38" s="9">
        <v>6565695</v>
      </c>
      <c r="BR38" s="9">
        <v>203</v>
      </c>
      <c r="BS38" s="9">
        <v>13646</v>
      </c>
      <c r="BT38" s="9">
        <v>59904</v>
      </c>
      <c r="BU38" s="9">
        <v>6624176</v>
      </c>
      <c r="BV38" s="9">
        <v>101</v>
      </c>
      <c r="BW38" s="9">
        <v>13748</v>
      </c>
      <c r="BX38">
        <v>775839.50856451294</v>
      </c>
      <c r="BY38">
        <v>5908240.4914354868</v>
      </c>
      <c r="BZ38">
        <v>1607.4914354869991</v>
      </c>
      <c r="CA38">
        <v>12266.872212480999</v>
      </c>
      <c r="CB38">
        <v>1854496.5978468866</v>
      </c>
      <c r="CC38">
        <v>4829583.4021531129</v>
      </c>
      <c r="CD38">
        <v>3842.402153113298</v>
      </c>
      <c r="CE38">
        <v>10027.330898193917</v>
      </c>
      <c r="CF38">
        <v>521069.37650727562</v>
      </c>
      <c r="CG38">
        <v>6163010.6234927243</v>
      </c>
      <c r="CH38">
        <v>1079.6234927243929</v>
      </c>
      <c r="CI38">
        <v>12795.833864944765</v>
      </c>
      <c r="CJ38">
        <v>281377.00426504971</v>
      </c>
      <c r="CK38">
        <v>6402702.9957349505</v>
      </c>
      <c r="CL38">
        <v>582.99573495031075</v>
      </c>
      <c r="CM38">
        <v>13293.490604690549</v>
      </c>
      <c r="CN38">
        <v>118342.80104193401</v>
      </c>
      <c r="CO38">
        <v>6565737.1989580663</v>
      </c>
      <c r="CP38">
        <v>245.19895806599322</v>
      </c>
      <c r="CQ38">
        <v>13631.987275586169</v>
      </c>
      <c r="CR38">
        <v>59880.930418939941</v>
      </c>
      <c r="CS38">
        <v>6624199.0695810597</v>
      </c>
      <c r="CT38">
        <v>124.06958106005602</v>
      </c>
      <c r="CU38">
        <v>13753.367625163073</v>
      </c>
    </row>
    <row r="39" spans="1:99">
      <c r="A39" s="7" t="s">
        <v>57</v>
      </c>
      <c r="B39" s="9">
        <v>31050</v>
      </c>
      <c r="C39" s="9">
        <v>13849</v>
      </c>
      <c r="D39" s="9">
        <v>1518</v>
      </c>
      <c r="E39" s="9">
        <v>4770</v>
      </c>
      <c r="F39" s="9">
        <v>964</v>
      </c>
      <c r="G39" s="9">
        <v>488</v>
      </c>
      <c r="H39" s="9">
        <v>206</v>
      </c>
      <c r="I39" s="9">
        <v>103</v>
      </c>
      <c r="J39">
        <v>-4.5418655729324504</v>
      </c>
      <c r="K39">
        <v>-3.3167963355222825</v>
      </c>
      <c r="L39">
        <v>-3.1976980822789112</v>
      </c>
      <c r="M39">
        <v>-3.0565128542801721</v>
      </c>
      <c r="N39">
        <v>-2.4432342528073501</v>
      </c>
      <c r="O39">
        <v>-2.4432342528073501</v>
      </c>
      <c r="P39" s="5">
        <v>0.68565304733356025</v>
      </c>
      <c r="Q39" s="5">
        <v>0.79917712871251512</v>
      </c>
      <c r="R39" s="5">
        <v>0.76382176842533833</v>
      </c>
      <c r="S39" s="5">
        <v>0.75688009025540204</v>
      </c>
      <c r="T39" s="5">
        <v>1</v>
      </c>
      <c r="U39" s="5">
        <v>1</v>
      </c>
      <c r="V39" s="10">
        <v>3.4824342298480529E-32</v>
      </c>
      <c r="W39" s="10">
        <v>1.7963184829918022E-26</v>
      </c>
      <c r="X39" s="10">
        <v>2.8054674534722646E-12</v>
      </c>
      <c r="Y39" s="10">
        <v>2.6485310347646924E-7</v>
      </c>
      <c r="Z39" s="10">
        <v>5.396910705921467E-2</v>
      </c>
      <c r="AA39" s="10">
        <v>0.19153898702613162</v>
      </c>
      <c r="AB39" s="11">
        <v>5.880595508343329E-3</v>
      </c>
      <c r="AC39" s="11">
        <v>6.5015616834698279E-3</v>
      </c>
      <c r="AD39" s="11">
        <v>6.6937674721643621E-3</v>
      </c>
      <c r="AE39" s="11">
        <v>7.0834005544079528E-3</v>
      </c>
      <c r="AF39" s="12">
        <v>6.5229070959070623E-3</v>
      </c>
      <c r="AG39" s="12">
        <v>7.3986756898536425E-3</v>
      </c>
      <c r="AH39" s="12">
        <v>6.4243631157863681E-3</v>
      </c>
      <c r="AI39" s="12">
        <v>7.6705173810004039E-3</v>
      </c>
      <c r="AJ39" s="12">
        <v>6.4255005532741997E-3</v>
      </c>
      <c r="AK39" s="12">
        <v>8.4492196431298731E-3</v>
      </c>
      <c r="AL39" s="12">
        <v>6.0063746065484218E-3</v>
      </c>
      <c r="AM39" s="12">
        <v>8.8683455898556501E-3</v>
      </c>
      <c r="AN39" s="11">
        <v>7.8020353577752888E-2</v>
      </c>
      <c r="AO39" s="12">
        <v>8.7190130933764182E-2</v>
      </c>
      <c r="AP39" s="11">
        <v>0.22761564367226406</v>
      </c>
      <c r="AQ39" s="11">
        <v>0.24173232369000036</v>
      </c>
      <c r="AR39" s="11">
        <v>5.667871450737403E-2</v>
      </c>
      <c r="AS39" s="11">
        <v>6.4629683210872771E-2</v>
      </c>
      <c r="AT39" s="11">
        <v>2.9264155804233936E-2</v>
      </c>
      <c r="AU39" s="11">
        <v>3.5144826793787588E-2</v>
      </c>
      <c r="AV39" s="11">
        <v>1.2656489491878949E-2</v>
      </c>
      <c r="AW39" s="11">
        <v>1.6659706623364027E-2</v>
      </c>
      <c r="AX39" s="11">
        <v>5.8758179327186837E-3</v>
      </c>
      <c r="AY39" s="11">
        <v>8.710072745308611E-3</v>
      </c>
      <c r="AZ39" s="9">
        <v>776242</v>
      </c>
      <c r="BA39" s="9">
        <v>5908507</v>
      </c>
      <c r="BB39" s="9">
        <v>1144</v>
      </c>
      <c r="BC39" s="9">
        <v>12705</v>
      </c>
      <c r="BD39" s="9">
        <v>1853773</v>
      </c>
      <c r="BE39" s="9">
        <v>4830976</v>
      </c>
      <c r="BF39" s="9">
        <v>3250</v>
      </c>
      <c r="BG39" s="9">
        <v>10599</v>
      </c>
      <c r="BH39" s="9">
        <v>521323</v>
      </c>
      <c r="BI39" s="9">
        <v>6163426</v>
      </c>
      <c r="BJ39" s="9">
        <v>840</v>
      </c>
      <c r="BK39" s="9">
        <v>13009</v>
      </c>
      <c r="BL39" s="9">
        <v>281809</v>
      </c>
      <c r="BM39" s="9">
        <v>6402940</v>
      </c>
      <c r="BN39" s="9">
        <v>446</v>
      </c>
      <c r="BO39" s="9">
        <v>13403</v>
      </c>
      <c r="BP39" s="9">
        <v>118928</v>
      </c>
      <c r="BQ39" s="9">
        <v>6565821</v>
      </c>
      <c r="BR39" s="9">
        <v>203</v>
      </c>
      <c r="BS39" s="9">
        <v>13646</v>
      </c>
      <c r="BT39" s="9">
        <v>60533</v>
      </c>
      <c r="BU39" s="9">
        <v>6624216</v>
      </c>
      <c r="BV39" s="9">
        <v>101</v>
      </c>
      <c r="BW39" s="9">
        <v>13748</v>
      </c>
      <c r="BX39">
        <v>775778.79522162699</v>
      </c>
      <c r="BY39">
        <v>5908970.2047783732</v>
      </c>
      <c r="BZ39">
        <v>1607.2047783730268</v>
      </c>
      <c r="CA39">
        <v>12267.156925114166</v>
      </c>
      <c r="CB39">
        <v>1853183.7023548807</v>
      </c>
      <c r="CC39">
        <v>4831565.297645119</v>
      </c>
      <c r="CD39">
        <v>3839.2976451191726</v>
      </c>
      <c r="CE39">
        <v>10030.439762958938</v>
      </c>
      <c r="CF39">
        <v>521083.45538678393</v>
      </c>
      <c r="CG39">
        <v>6163665.5446132161</v>
      </c>
      <c r="CH39">
        <v>1079.5446132160789</v>
      </c>
      <c r="CI39">
        <v>12795.910260056136</v>
      </c>
      <c r="CJ39">
        <v>281671.45259276644</v>
      </c>
      <c r="CK39">
        <v>6403077.5474072332</v>
      </c>
      <c r="CL39">
        <v>583.54740723357338</v>
      </c>
      <c r="CM39">
        <v>13292.935038697788</v>
      </c>
      <c r="CN39">
        <v>118884.7029063395</v>
      </c>
      <c r="CO39">
        <v>6565864.2970936606</v>
      </c>
      <c r="CP39">
        <v>246.29709366049434</v>
      </c>
      <c r="CQ39">
        <v>13630.884044112951</v>
      </c>
      <c r="CR39">
        <v>60508.64238546633</v>
      </c>
      <c r="CS39">
        <v>6624240.357614534</v>
      </c>
      <c r="CT39">
        <v>125.35761453366808</v>
      </c>
      <c r="CU39">
        <v>13752.074077276498</v>
      </c>
    </row>
    <row r="40" spans="1:99">
      <c r="A40" s="7" t="s">
        <v>58</v>
      </c>
      <c r="B40" s="9">
        <v>8713</v>
      </c>
      <c r="C40" s="9">
        <v>13849</v>
      </c>
      <c r="D40" s="9">
        <v>484</v>
      </c>
      <c r="E40" s="9">
        <v>1789</v>
      </c>
      <c r="F40" s="9">
        <v>297</v>
      </c>
      <c r="G40" s="9">
        <v>127</v>
      </c>
      <c r="H40" s="9">
        <v>36</v>
      </c>
      <c r="I40" s="9">
        <v>15</v>
      </c>
      <c r="J40">
        <v>-1.6302196728574634</v>
      </c>
      <c r="K40">
        <v>-1.3560495673738905E-2</v>
      </c>
      <c r="L40">
        <v>-1.1305272081941633</v>
      </c>
      <c r="M40">
        <v>-2.0756832267236272</v>
      </c>
      <c r="N40">
        <v>-4.2099049392038355</v>
      </c>
      <c r="O40">
        <v>-5.3863164695501942</v>
      </c>
      <c r="P40" s="5">
        <v>0.69365675424127338</v>
      </c>
      <c r="Q40" s="5">
        <v>1</v>
      </c>
      <c r="R40" s="5">
        <v>1</v>
      </c>
      <c r="S40" s="5">
        <v>0.72391909023087819</v>
      </c>
      <c r="T40" s="5">
        <v>0.53102891449119805</v>
      </c>
      <c r="U40" s="5">
        <v>0.448596002343153</v>
      </c>
      <c r="V40" s="10">
        <v>6.1088559011720575E-11</v>
      </c>
      <c r="W40" s="10">
        <v>0.15730652954427368</v>
      </c>
      <c r="X40" s="10">
        <v>0.1938655080089465</v>
      </c>
      <c r="Y40" s="10">
        <v>5.0878025993079494E-3</v>
      </c>
      <c r="Z40" s="10">
        <v>1.4669067823793441E-3</v>
      </c>
      <c r="AA40" s="10">
        <v>1.1624284459039401E-2</v>
      </c>
      <c r="AB40" s="11">
        <v>1.7982782252728723E-3</v>
      </c>
      <c r="AC40" s="11">
        <v>2.1496559518269748E-3</v>
      </c>
      <c r="AD40" s="11">
        <v>2.4640131117842938E-3</v>
      </c>
      <c r="AE40" s="11">
        <v>2.7031469719762669E-3</v>
      </c>
      <c r="AF40" s="12">
        <v>1.9009185541787646E-3</v>
      </c>
      <c r="AG40" s="12">
        <v>2.3881997937163905E-3</v>
      </c>
      <c r="AH40" s="12">
        <v>1.5153756455513413E-3</v>
      </c>
      <c r="AI40" s="12">
        <v>2.1527592378337407E-3</v>
      </c>
      <c r="AJ40" s="12">
        <v>8.7542945028342681E-4</v>
      </c>
      <c r="AK40" s="12">
        <v>1.7240362151075763E-3</v>
      </c>
      <c r="AL40" s="12">
        <v>5.3527797873364515E-4</v>
      </c>
      <c r="AM40" s="12">
        <v>1.6309434090921908E-3</v>
      </c>
      <c r="AN40" s="11">
        <v>2.5199278813178839E-2</v>
      </c>
      <c r="AO40" s="12">
        <v>3.0689232992727727E-2</v>
      </c>
      <c r="AP40" s="11">
        <v>9.6281535671107185E-2</v>
      </c>
      <c r="AQ40" s="11">
        <v>0.10633237147020265</v>
      </c>
      <c r="AR40" s="11">
        <v>1.8010169094085805E-2</v>
      </c>
      <c r="AS40" s="11">
        <v>2.271479299703991E-2</v>
      </c>
      <c r="AT40" s="11">
        <v>7.1871176614283069E-3</v>
      </c>
      <c r="AU40" s="11">
        <v>1.0287068200366768E-2</v>
      </c>
      <c r="AV40" s="11">
        <v>1.7514112790930664E-3</v>
      </c>
      <c r="AW40" s="11">
        <v>3.4475200516889399E-3</v>
      </c>
      <c r="AX40" s="11">
        <v>5.3527797873364515E-4</v>
      </c>
      <c r="AY40" s="11">
        <v>1.6309434090921908E-3</v>
      </c>
      <c r="AZ40" s="9">
        <v>267225</v>
      </c>
      <c r="BA40" s="9">
        <v>6439861</v>
      </c>
      <c r="BB40" s="9">
        <v>387</v>
      </c>
      <c r="BC40" s="9">
        <v>13462</v>
      </c>
      <c r="BD40" s="9">
        <v>642531</v>
      </c>
      <c r="BE40" s="9">
        <v>6064555</v>
      </c>
      <c r="BF40" s="9">
        <v>1403</v>
      </c>
      <c r="BG40" s="9">
        <v>12446</v>
      </c>
      <c r="BH40" s="9">
        <v>155411</v>
      </c>
      <c r="BI40" s="9">
        <v>6551675</v>
      </c>
      <c r="BJ40" s="9">
        <v>282</v>
      </c>
      <c r="BK40" s="9">
        <v>13567</v>
      </c>
      <c r="BL40" s="9">
        <v>81006</v>
      </c>
      <c r="BM40" s="9">
        <v>6626080</v>
      </c>
      <c r="BN40" s="9">
        <v>121</v>
      </c>
      <c r="BO40" s="9">
        <v>13728</v>
      </c>
      <c r="BP40" s="9">
        <v>33208</v>
      </c>
      <c r="BQ40" s="9">
        <v>6673878</v>
      </c>
      <c r="BR40" s="9">
        <v>36</v>
      </c>
      <c r="BS40" s="9">
        <v>13813</v>
      </c>
      <c r="BT40" s="9">
        <v>16709</v>
      </c>
      <c r="BU40" s="9">
        <v>6690377</v>
      </c>
      <c r="BV40" s="9">
        <v>15</v>
      </c>
      <c r="BW40" s="9">
        <v>13834</v>
      </c>
      <c r="BX40">
        <v>267060.56503031199</v>
      </c>
      <c r="BY40">
        <v>6440025.4349696878</v>
      </c>
      <c r="BZ40">
        <v>551.4349696879973</v>
      </c>
      <c r="CA40">
        <v>13325.022256610397</v>
      </c>
      <c r="CB40">
        <v>642607.12480093911</v>
      </c>
      <c r="CC40">
        <v>6064478.8751990609</v>
      </c>
      <c r="CD40">
        <v>1326.875199060845</v>
      </c>
      <c r="CE40">
        <v>12547.980874108369</v>
      </c>
      <c r="CF40">
        <v>155372.18267964205</v>
      </c>
      <c r="CG40">
        <v>6551713.817320358</v>
      </c>
      <c r="CH40">
        <v>320.81732035795613</v>
      </c>
      <c r="CI40">
        <v>13556.116092443126</v>
      </c>
      <c r="CJ40">
        <v>80959.831618963726</v>
      </c>
      <c r="CK40">
        <v>6626126.1683810363</v>
      </c>
      <c r="CL40">
        <v>167.16838103626949</v>
      </c>
      <c r="CM40">
        <v>13710.082290878632</v>
      </c>
      <c r="CN40">
        <v>33175.498198390553</v>
      </c>
      <c r="CO40">
        <v>6673910.5018016091</v>
      </c>
      <c r="CP40">
        <v>68.501801609448691</v>
      </c>
      <c r="CQ40">
        <v>13808.952600130668</v>
      </c>
      <c r="CR40">
        <v>16689.538920403189</v>
      </c>
      <c r="CS40">
        <v>6690396.4610795965</v>
      </c>
      <c r="CT40">
        <v>34.461079596812048</v>
      </c>
      <c r="CU40">
        <v>13843.063610485984</v>
      </c>
    </row>
    <row r="41" spans="1:99">
      <c r="A41" s="7" t="s">
        <v>159</v>
      </c>
      <c r="B41" s="9">
        <v>64928</v>
      </c>
      <c r="C41" s="9">
        <v>13849</v>
      </c>
      <c r="D41" s="9">
        <v>4145</v>
      </c>
      <c r="E41" s="9">
        <v>11137</v>
      </c>
      <c r="F41" s="9">
        <v>2189</v>
      </c>
      <c r="G41" s="9">
        <v>1119</v>
      </c>
      <c r="H41" s="9">
        <v>417</v>
      </c>
      <c r="I41" s="9">
        <v>194</v>
      </c>
      <c r="J41">
        <v>-2.1640677432397886</v>
      </c>
      <c r="K41">
        <v>-2.9811276466579</v>
      </c>
      <c r="L41">
        <v>-3.2667042380918447</v>
      </c>
      <c r="M41">
        <v>-2.9032035346118126</v>
      </c>
      <c r="N41">
        <v>-4.0674297138045254</v>
      </c>
      <c r="O41">
        <v>-5.2577346472993707</v>
      </c>
      <c r="P41" s="5">
        <v>0.73291421427588033</v>
      </c>
      <c r="Q41" s="5">
        <v>0.81975559949397703</v>
      </c>
      <c r="R41" s="5">
        <v>0.83277688154949103</v>
      </c>
      <c r="S41" s="5">
        <v>0.83581864346668555</v>
      </c>
      <c r="T41" s="5">
        <v>0.79488871922194637</v>
      </c>
      <c r="U41" s="5">
        <v>0.74533686075901906</v>
      </c>
      <c r="V41" s="10">
        <v>1.1036352199715931E-39</v>
      </c>
      <c r="W41" s="10">
        <v>3.6567744277358525E-28</v>
      </c>
      <c r="X41" s="10">
        <v>3.5102139750108467E-11</v>
      </c>
      <c r="Y41" s="10">
        <v>1.9392696354349077E-6</v>
      </c>
      <c r="Z41" s="10">
        <v>1.2291122919795187E-4</v>
      </c>
      <c r="AA41" s="10">
        <v>8.1712879823205194E-4</v>
      </c>
      <c r="AB41" s="11">
        <v>1.6394869622817564E-2</v>
      </c>
      <c r="AC41" s="11">
        <v>1.7415434435196626E-2</v>
      </c>
      <c r="AD41" s="11">
        <v>1.5787172250582421E-2</v>
      </c>
      <c r="AE41" s="11">
        <v>1.6379771211039357E-2</v>
      </c>
      <c r="AF41" s="12">
        <v>1.5149292990538594E-2</v>
      </c>
      <c r="AG41" s="12">
        <v>1.6463097795799773E-2</v>
      </c>
      <c r="AH41" s="12">
        <v>1.5220839998533242E-2</v>
      </c>
      <c r="AI41" s="12">
        <v>1.7099183107828229E-2</v>
      </c>
      <c r="AJ41" s="12">
        <v>1.3621131415563465E-2</v>
      </c>
      <c r="AK41" s="12">
        <v>1.6489345875215652E-2</v>
      </c>
      <c r="AL41" s="12">
        <v>1.2050851554905694E-2</v>
      </c>
      <c r="AM41" s="12">
        <v>1.5965611727641785E-2</v>
      </c>
      <c r="AN41" s="11">
        <v>0.16030556506561122</v>
      </c>
      <c r="AO41" s="12">
        <v>0.17271486962281396</v>
      </c>
      <c r="AP41" s="11">
        <v>0.41469063147075091</v>
      </c>
      <c r="AQ41" s="11">
        <v>0.43114661309564373</v>
      </c>
      <c r="AR41" s="11">
        <v>0.12522326002803924</v>
      </c>
      <c r="AS41" s="11">
        <v>0.13645628362132173</v>
      </c>
      <c r="AT41" s="11">
        <v>6.782630851553946E-2</v>
      </c>
      <c r="AU41" s="11">
        <v>7.644403591366121E-2</v>
      </c>
      <c r="AV41" s="11">
        <v>2.6506628006747801E-2</v>
      </c>
      <c r="AW41" s="11">
        <v>3.2125764223738154E-2</v>
      </c>
      <c r="AX41" s="11">
        <v>1.2050851554905694E-2</v>
      </c>
      <c r="AY41" s="11">
        <v>1.5965611727641785E-2</v>
      </c>
      <c r="AZ41" s="9">
        <v>1424759</v>
      </c>
      <c r="BA41" s="9">
        <v>5226112</v>
      </c>
      <c r="BB41" s="9">
        <v>2306</v>
      </c>
      <c r="BC41" s="9">
        <v>11543</v>
      </c>
      <c r="BD41" s="9">
        <v>3139353</v>
      </c>
      <c r="BE41" s="9">
        <v>3511518</v>
      </c>
      <c r="BF41" s="9">
        <v>5857</v>
      </c>
      <c r="BG41" s="9">
        <v>7992</v>
      </c>
      <c r="BH41" s="9">
        <v>1018387</v>
      </c>
      <c r="BI41" s="9">
        <v>5632484</v>
      </c>
      <c r="BJ41" s="9">
        <v>1812</v>
      </c>
      <c r="BK41" s="9">
        <v>12037</v>
      </c>
      <c r="BL41" s="9">
        <v>566221</v>
      </c>
      <c r="BM41" s="9">
        <v>6084650</v>
      </c>
      <c r="BN41" s="9">
        <v>999</v>
      </c>
      <c r="BO41" s="9">
        <v>12850</v>
      </c>
      <c r="BP41" s="9">
        <v>243728</v>
      </c>
      <c r="BQ41" s="9">
        <v>6407143</v>
      </c>
      <c r="BR41" s="9">
        <v>406</v>
      </c>
      <c r="BS41" s="9">
        <v>13443</v>
      </c>
      <c r="BT41" s="9">
        <v>124714</v>
      </c>
      <c r="BU41" s="9">
        <v>6526157</v>
      </c>
      <c r="BV41" s="9">
        <v>194</v>
      </c>
      <c r="BW41" s="9">
        <v>13655</v>
      </c>
      <c r="BX41">
        <v>1424099.6206314743</v>
      </c>
      <c r="BY41">
        <v>5226771.3793685259</v>
      </c>
      <c r="BZ41">
        <v>2965.3793685256096</v>
      </c>
      <c r="CA41">
        <v>10906.283416863746</v>
      </c>
      <c r="CB41">
        <v>3138674.3896082658</v>
      </c>
      <c r="CC41">
        <v>3512196.6103917342</v>
      </c>
      <c r="CD41">
        <v>6535.6103917343862</v>
      </c>
      <c r="CE41">
        <v>7328.6181599372476</v>
      </c>
      <c r="CF41">
        <v>1018079.0705879617</v>
      </c>
      <c r="CG41">
        <v>5632791.9294120381</v>
      </c>
      <c r="CH41">
        <v>2119.9294120383151</v>
      </c>
      <c r="CI41">
        <v>11753.493839979756</v>
      </c>
      <c r="CJ41">
        <v>566041.34136467846</v>
      </c>
      <c r="CK41">
        <v>6084829.6586353211</v>
      </c>
      <c r="CL41">
        <v>1178.6586353215139</v>
      </c>
      <c r="CM41">
        <v>12696.724609453408</v>
      </c>
      <c r="CN41">
        <v>243626.70010353022</v>
      </c>
      <c r="CO41">
        <v>6407244.2998964693</v>
      </c>
      <c r="CP41">
        <v>507.29989646976918</v>
      </c>
      <c r="CQ41">
        <v>13369.481307636248</v>
      </c>
      <c r="CR41">
        <v>124648.44657660037</v>
      </c>
      <c r="CS41">
        <v>6526222.5534234</v>
      </c>
      <c r="CT41">
        <v>259.55342339963272</v>
      </c>
      <c r="CU41">
        <v>13617.743659138781</v>
      </c>
    </row>
    <row r="42" spans="1:99">
      <c r="A42" s="7" t="s">
        <v>60</v>
      </c>
      <c r="B42" s="9">
        <v>8807</v>
      </c>
      <c r="C42" s="9">
        <v>13849</v>
      </c>
      <c r="D42" s="9">
        <v>491</v>
      </c>
      <c r="E42" s="9">
        <v>1820</v>
      </c>
      <c r="F42" s="9">
        <v>305</v>
      </c>
      <c r="G42" s="9">
        <v>130</v>
      </c>
      <c r="H42" s="9">
        <v>39</v>
      </c>
      <c r="I42" s="9">
        <v>16</v>
      </c>
      <c r="J42">
        <v>-1.6169451096812058</v>
      </c>
      <c r="K42">
        <v>2.5193624238766817E-2</v>
      </c>
      <c r="L42">
        <v>-1.040799079001788</v>
      </c>
      <c r="M42">
        <v>-2.0097983072327184</v>
      </c>
      <c r="N42">
        <v>-3.7926753317833022</v>
      </c>
      <c r="O42">
        <v>-5.0620001967413444</v>
      </c>
      <c r="P42" s="5">
        <v>0.69390084277032615</v>
      </c>
      <c r="Q42" s="5">
        <v>1</v>
      </c>
      <c r="R42" s="5">
        <v>1</v>
      </c>
      <c r="S42" s="5">
        <v>0.72550432694790501</v>
      </c>
      <c r="T42" s="5">
        <v>0.5339298166234504</v>
      </c>
      <c r="U42" s="5">
        <v>0.48283755216468838</v>
      </c>
      <c r="V42" s="10">
        <v>6.4109441402048196E-11</v>
      </c>
      <c r="W42" s="10">
        <v>0.15474279730274332</v>
      </c>
      <c r="X42" s="10">
        <v>0.20048773909562215</v>
      </c>
      <c r="Y42" s="10">
        <v>5.5132596008339385E-3</v>
      </c>
      <c r="Z42" s="10">
        <v>1.6642357358239699E-3</v>
      </c>
      <c r="AA42" s="10">
        <v>2.2026287198365014E-2</v>
      </c>
      <c r="AB42" s="11">
        <v>1.8255639504520884E-3</v>
      </c>
      <c r="AC42" s="11">
        <v>2.1794684482173846E-3</v>
      </c>
      <c r="AD42" s="11">
        <v>2.507752908066185E-3</v>
      </c>
      <c r="AE42" s="11">
        <v>2.7489443263911768E-3</v>
      </c>
      <c r="AF42" s="12">
        <v>1.9554320533279783E-3</v>
      </c>
      <c r="AG42" s="12">
        <v>2.4492181019178877E-3</v>
      </c>
      <c r="AH42" s="12">
        <v>1.5549649645829574E-3</v>
      </c>
      <c r="AI42" s="12">
        <v>2.1998187743151581E-3</v>
      </c>
      <c r="AJ42" s="12">
        <v>9.6643888820158337E-4</v>
      </c>
      <c r="AK42" s="12">
        <v>1.8496489159720029E-3</v>
      </c>
      <c r="AL42" s="12">
        <v>5.8953932815863702E-4</v>
      </c>
      <c r="AM42" s="12">
        <v>1.721096818855588E-3</v>
      </c>
      <c r="AN42" s="11">
        <v>2.5199278813178839E-2</v>
      </c>
      <c r="AO42" s="12">
        <v>3.0689232992727727E-2</v>
      </c>
      <c r="AP42" s="11">
        <v>9.6281535671107185E-2</v>
      </c>
      <c r="AQ42" s="11">
        <v>0.10633237147020265</v>
      </c>
      <c r="AR42" s="11">
        <v>1.8010169094085805E-2</v>
      </c>
      <c r="AS42" s="11">
        <v>2.271479299703991E-2</v>
      </c>
      <c r="AT42" s="11">
        <v>7.1871176614283069E-3</v>
      </c>
      <c r="AU42" s="11">
        <v>1.0287068200366768E-2</v>
      </c>
      <c r="AV42" s="11">
        <v>1.7514112790930664E-3</v>
      </c>
      <c r="AW42" s="11">
        <v>3.4475200516889399E-3</v>
      </c>
      <c r="AX42" s="11">
        <v>5.8953932815863702E-4</v>
      </c>
      <c r="AY42" s="11">
        <v>1.721096818855588E-3</v>
      </c>
      <c r="AZ42" s="9">
        <v>267131</v>
      </c>
      <c r="BA42" s="9">
        <v>6439861</v>
      </c>
      <c r="BB42" s="9">
        <v>387</v>
      </c>
      <c r="BC42" s="9">
        <v>13462</v>
      </c>
      <c r="BD42" s="9">
        <v>642384</v>
      </c>
      <c r="BE42" s="9">
        <v>6064608</v>
      </c>
      <c r="BF42" s="9">
        <v>1403</v>
      </c>
      <c r="BG42" s="9">
        <v>12446</v>
      </c>
      <c r="BH42" s="9">
        <v>155240</v>
      </c>
      <c r="BI42" s="9">
        <v>6551752</v>
      </c>
      <c r="BJ42" s="9">
        <v>282</v>
      </c>
      <c r="BK42" s="9">
        <v>13567</v>
      </c>
      <c r="BL42" s="9">
        <v>80830</v>
      </c>
      <c r="BM42" s="9">
        <v>6626162</v>
      </c>
      <c r="BN42" s="9">
        <v>121</v>
      </c>
      <c r="BO42" s="9">
        <v>13728</v>
      </c>
      <c r="BP42" s="9">
        <v>33028</v>
      </c>
      <c r="BQ42" s="9">
        <v>6673964</v>
      </c>
      <c r="BR42" s="9">
        <v>36</v>
      </c>
      <c r="BS42" s="9">
        <v>13813</v>
      </c>
      <c r="BT42" s="9">
        <v>16527</v>
      </c>
      <c r="BU42" s="9">
        <v>6690465</v>
      </c>
      <c r="BV42" s="9">
        <v>16</v>
      </c>
      <c r="BW42" s="9">
        <v>13833</v>
      </c>
      <c r="BX42">
        <v>266966.75101464236</v>
      </c>
      <c r="BY42">
        <v>6440025.2489853576</v>
      </c>
      <c r="BZ42">
        <v>551.248985357636</v>
      </c>
      <c r="CA42">
        <v>13325.209009791573</v>
      </c>
      <c r="CB42">
        <v>642460.40915177134</v>
      </c>
      <c r="CC42">
        <v>6064531.5908482289</v>
      </c>
      <c r="CD42">
        <v>1326.5908482286666</v>
      </c>
      <c r="CE42">
        <v>12548.266174463903</v>
      </c>
      <c r="CF42">
        <v>155201.53055607178</v>
      </c>
      <c r="CG42">
        <v>6551790.4694439285</v>
      </c>
      <c r="CH42">
        <v>320.46944392822269</v>
      </c>
      <c r="CI42">
        <v>13556.465078682068</v>
      </c>
      <c r="CJ42">
        <v>80784.19194740658</v>
      </c>
      <c r="CK42">
        <v>6626207.8080525938</v>
      </c>
      <c r="CL42">
        <v>166.80805259341798</v>
      </c>
      <c r="CM42">
        <v>13710.443759288813</v>
      </c>
      <c r="CN42">
        <v>32995.868149239061</v>
      </c>
      <c r="CO42">
        <v>6673996.1318507614</v>
      </c>
      <c r="CP42">
        <v>68.131850760939002</v>
      </c>
      <c r="CQ42">
        <v>13809.323713670748</v>
      </c>
      <c r="CR42">
        <v>16508.911407962187</v>
      </c>
      <c r="CS42">
        <v>6690483.0885920376</v>
      </c>
      <c r="CT42">
        <v>34.088592037811935</v>
      </c>
      <c r="CU42">
        <v>13843.437266959614</v>
      </c>
    </row>
    <row r="43" spans="1:99">
      <c r="A43" s="7" t="s">
        <v>61</v>
      </c>
      <c r="B43" s="9">
        <v>9375</v>
      </c>
      <c r="C43" s="9">
        <v>13849</v>
      </c>
      <c r="D43" s="9">
        <v>657</v>
      </c>
      <c r="E43" s="9">
        <v>1830</v>
      </c>
      <c r="F43" s="9">
        <v>413</v>
      </c>
      <c r="G43" s="9">
        <v>196</v>
      </c>
      <c r="H43" s="9">
        <v>82</v>
      </c>
      <c r="I43" s="9">
        <v>39</v>
      </c>
      <c r="J43">
        <v>-0.24243828449724469</v>
      </c>
      <c r="K43">
        <v>-0.32824011446445178</v>
      </c>
      <c r="L43">
        <v>0.42234683183869748</v>
      </c>
      <c r="M43">
        <v>9.8101912603806629E-2</v>
      </c>
      <c r="N43">
        <v>0.37703705836910367</v>
      </c>
      <c r="O43">
        <v>6.6327503541205521E-2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10">
        <v>0.3908127435219752</v>
      </c>
      <c r="W43" s="10">
        <v>0.51809967543896063</v>
      </c>
      <c r="X43" s="10">
        <v>0.15354729880937107</v>
      </c>
      <c r="Y43" s="10">
        <v>0.93779758127582458</v>
      </c>
      <c r="Z43" s="10">
        <v>0.90724624182035118</v>
      </c>
      <c r="AA43" s="10">
        <v>0.99486364672903904</v>
      </c>
      <c r="AB43" s="11">
        <v>2.4749167507512114E-3</v>
      </c>
      <c r="AC43" s="11">
        <v>2.8841591879979612E-3</v>
      </c>
      <c r="AD43" s="11">
        <v>2.5218644064208852E-3</v>
      </c>
      <c r="AE43" s="11">
        <v>2.7637157798741539E-3</v>
      </c>
      <c r="AF43" s="12">
        <v>2.6949781947583139E-3</v>
      </c>
      <c r="AG43" s="12">
        <v>3.2693513597221537E-3</v>
      </c>
      <c r="AH43" s="12">
        <v>2.4348164110258893E-3</v>
      </c>
      <c r="AI43" s="12">
        <v>3.2262421491589615E-3</v>
      </c>
      <c r="AJ43" s="12">
        <v>2.320663474763562E-3</v>
      </c>
      <c r="AK43" s="12">
        <v>3.6003416519603888E-3</v>
      </c>
      <c r="AL43" s="12">
        <v>1.9335006720579816E-3</v>
      </c>
      <c r="AM43" s="12">
        <v>3.698674936289191E-3</v>
      </c>
      <c r="AN43" s="11">
        <v>3.7086016569179536E-2</v>
      </c>
      <c r="AO43" s="12">
        <v>4.3641833817129938E-2</v>
      </c>
      <c r="AP43" s="11">
        <v>0.10228687323931987</v>
      </c>
      <c r="AQ43" s="11">
        <v>0.11260228843300304</v>
      </c>
      <c r="AR43" s="11">
        <v>2.5680736540311857E-2</v>
      </c>
      <c r="AS43" s="11">
        <v>3.1218678579913433E-2</v>
      </c>
      <c r="AT43" s="11">
        <v>1.1916409923523781E-2</v>
      </c>
      <c r="AU43" s="11">
        <v>1.5811223840646916E-2</v>
      </c>
      <c r="AV43" s="11">
        <v>4.6432282317739075E-3</v>
      </c>
      <c r="AW43" s="11">
        <v>7.1987820216739941E-3</v>
      </c>
      <c r="AX43" s="11">
        <v>1.9335006720579816E-3</v>
      </c>
      <c r="AY43" s="11">
        <v>3.698674936289191E-3</v>
      </c>
      <c r="AZ43" s="9">
        <v>291246</v>
      </c>
      <c r="BA43" s="9">
        <v>6415178</v>
      </c>
      <c r="BB43" s="9">
        <v>559</v>
      </c>
      <c r="BC43" s="9">
        <v>13290</v>
      </c>
      <c r="BD43" s="9">
        <v>695909</v>
      </c>
      <c r="BE43" s="9">
        <v>6010515</v>
      </c>
      <c r="BF43" s="9">
        <v>1488</v>
      </c>
      <c r="BG43" s="9">
        <v>12361</v>
      </c>
      <c r="BH43" s="9">
        <v>170638</v>
      </c>
      <c r="BI43" s="9">
        <v>6535786</v>
      </c>
      <c r="BJ43" s="9">
        <v>394</v>
      </c>
      <c r="BK43" s="9">
        <v>13455</v>
      </c>
      <c r="BL43" s="9">
        <v>89266</v>
      </c>
      <c r="BM43" s="9">
        <v>6617158</v>
      </c>
      <c r="BN43" s="9">
        <v>192</v>
      </c>
      <c r="BO43" s="9">
        <v>13657</v>
      </c>
      <c r="BP43" s="9">
        <v>36821</v>
      </c>
      <c r="BQ43" s="9">
        <v>6669603</v>
      </c>
      <c r="BR43" s="9">
        <v>82</v>
      </c>
      <c r="BS43" s="9">
        <v>13767</v>
      </c>
      <c r="BT43" s="9">
        <v>18564</v>
      </c>
      <c r="BU43" s="9">
        <v>6687860</v>
      </c>
      <c r="BV43" s="9">
        <v>39</v>
      </c>
      <c r="BW43" s="9">
        <v>13810</v>
      </c>
      <c r="BX43">
        <v>291203.65427416418</v>
      </c>
      <c r="BY43">
        <v>6415220.3457258362</v>
      </c>
      <c r="BZ43">
        <v>601.34572583584031</v>
      </c>
      <c r="CA43">
        <v>13275.011143345544</v>
      </c>
      <c r="CB43">
        <v>695959.81864546274</v>
      </c>
      <c r="CC43">
        <v>6010464.1813545376</v>
      </c>
      <c r="CD43">
        <v>1437.1813545372338</v>
      </c>
      <c r="CE43">
        <v>12437.449484852135</v>
      </c>
      <c r="CF43">
        <v>170679.54078175098</v>
      </c>
      <c r="CG43">
        <v>6535744.4592182487</v>
      </c>
      <c r="CH43">
        <v>352.45921824902052</v>
      </c>
      <c r="CI43">
        <v>13524.411610270989</v>
      </c>
      <c r="CJ43">
        <v>89273.646798574991</v>
      </c>
      <c r="CK43">
        <v>6617150.3532014247</v>
      </c>
      <c r="CL43">
        <v>184.35320142500163</v>
      </c>
      <c r="CM43">
        <v>13692.864771896318</v>
      </c>
      <c r="CN43">
        <v>36826.951058684666</v>
      </c>
      <c r="CO43">
        <v>6669597.0489413152</v>
      </c>
      <c r="CP43">
        <v>76.048941315330495</v>
      </c>
      <c r="CQ43">
        <v>13801.392684089165</v>
      </c>
      <c r="CR43">
        <v>18564.66332126686</v>
      </c>
      <c r="CS43">
        <v>6687859.3366787331</v>
      </c>
      <c r="CT43">
        <v>38.336678733140751</v>
      </c>
      <c r="CU43">
        <v>13839.182823811916</v>
      </c>
    </row>
    <row r="44" spans="1:99">
      <c r="A44" s="7" t="s">
        <v>62</v>
      </c>
      <c r="B44" s="9">
        <v>6420</v>
      </c>
      <c r="C44" s="9">
        <v>13849</v>
      </c>
      <c r="D44" s="9">
        <v>378</v>
      </c>
      <c r="E44" s="9">
        <v>1462</v>
      </c>
      <c r="F44" s="9">
        <v>231</v>
      </c>
      <c r="G44" s="9">
        <v>95</v>
      </c>
      <c r="H44" s="9">
        <v>22</v>
      </c>
      <c r="I44" s="9">
        <v>10</v>
      </c>
      <c r="J44">
        <v>-1.0979440706849446</v>
      </c>
      <c r="K44">
        <v>0.52085166684280093</v>
      </c>
      <c r="L44">
        <v>-0.69150549622178481</v>
      </c>
      <c r="M44">
        <v>-1.7030781344750834</v>
      </c>
      <c r="N44">
        <v>-4.650373936171996</v>
      </c>
      <c r="O44">
        <v>-5.1935810975738832</v>
      </c>
      <c r="P44" s="5">
        <v>0.72850595567676701</v>
      </c>
      <c r="Q44" s="5">
        <v>1.1926940337380747</v>
      </c>
      <c r="R44" s="5">
        <v>1</v>
      </c>
      <c r="S44" s="5">
        <v>0.74122789347272144</v>
      </c>
      <c r="T44" s="5">
        <v>0.44607536597978231</v>
      </c>
      <c r="U44" s="5">
        <v>0.415276013892308</v>
      </c>
      <c r="V44" s="10">
        <v>3.4005032318123731E-6</v>
      </c>
      <c r="W44" s="10">
        <v>3.0332658192334213E-7</v>
      </c>
      <c r="X44" s="10">
        <v>0.74054832502111978</v>
      </c>
      <c r="Y44" s="10">
        <v>3.8750893751555361E-2</v>
      </c>
      <c r="Z44" s="10">
        <v>1.1691668872311333E-3</v>
      </c>
      <c r="AA44" s="10">
        <v>2.6509831481312647E-2</v>
      </c>
      <c r="AB44" s="11">
        <v>1.3863555447978866E-3</v>
      </c>
      <c r="AC44" s="11">
        <v>1.6969484199619114E-3</v>
      </c>
      <c r="AD44" s="11">
        <v>2.0032296684942023E-3</v>
      </c>
      <c r="AE44" s="11">
        <v>2.2194578901742939E-3</v>
      </c>
      <c r="AF44" s="12">
        <v>1.4530683346287477E-3</v>
      </c>
      <c r="AG44" s="12">
        <v>1.8829126026230394E-3</v>
      </c>
      <c r="AH44" s="12">
        <v>1.096243658901804E-3</v>
      </c>
      <c r="AI44" s="12">
        <v>1.6476367656775878E-3</v>
      </c>
      <c r="AJ44" s="12">
        <v>4.6250403764815627E-4</v>
      </c>
      <c r="AK44" s="12">
        <v>1.1260583134241231E-3</v>
      </c>
      <c r="AL44" s="12">
        <v>2.7468943028699782E-4</v>
      </c>
      <c r="AM44" s="12">
        <v>1.1694581615968925E-3</v>
      </c>
      <c r="AN44" s="11">
        <v>1.8214573508228193E-2</v>
      </c>
      <c r="AO44" s="12">
        <v>2.2943632860462686E-2</v>
      </c>
      <c r="AP44" s="11">
        <v>7.7809206473051118E-2</v>
      </c>
      <c r="AQ44" s="11">
        <v>8.6968033760900787E-2</v>
      </c>
      <c r="AR44" s="11">
        <v>1.3735641526759792E-2</v>
      </c>
      <c r="AS44" s="11">
        <v>1.7891190735497411E-2</v>
      </c>
      <c r="AT44" s="11">
        <v>5.2252380223784829E-3</v>
      </c>
      <c r="AU44" s="11">
        <v>7.9165050637649212E-3</v>
      </c>
      <c r="AV44" s="11">
        <v>9.2527186154238591E-4</v>
      </c>
      <c r="AW44" s="11">
        <v>2.2518528406021733E-3</v>
      </c>
      <c r="AX44" s="11">
        <v>2.7468943028699782E-4</v>
      </c>
      <c r="AY44" s="11">
        <v>1.1694581615968925E-3</v>
      </c>
      <c r="AZ44" s="9">
        <v>188400</v>
      </c>
      <c r="BA44" s="9">
        <v>6520979</v>
      </c>
      <c r="BB44" s="9">
        <v>285</v>
      </c>
      <c r="BC44" s="9">
        <v>13564</v>
      </c>
      <c r="BD44" s="9">
        <v>469895</v>
      </c>
      <c r="BE44" s="9">
        <v>6239484</v>
      </c>
      <c r="BF44" s="9">
        <v>1141</v>
      </c>
      <c r="BG44" s="9">
        <v>12708</v>
      </c>
      <c r="BH44" s="9">
        <v>114407</v>
      </c>
      <c r="BI44" s="9">
        <v>6594972</v>
      </c>
      <c r="BJ44" s="9">
        <v>219</v>
      </c>
      <c r="BK44" s="9">
        <v>13630</v>
      </c>
      <c r="BL44" s="9">
        <v>59662</v>
      </c>
      <c r="BM44" s="9">
        <v>6649717</v>
      </c>
      <c r="BN44" s="9">
        <v>91</v>
      </c>
      <c r="BO44" s="9">
        <v>13758</v>
      </c>
      <c r="BP44" s="9">
        <v>24385</v>
      </c>
      <c r="BQ44" s="9">
        <v>6684994</v>
      </c>
      <c r="BR44" s="9">
        <v>22</v>
      </c>
      <c r="BS44" s="9">
        <v>13827</v>
      </c>
      <c r="BT44" s="9">
        <v>12235</v>
      </c>
      <c r="BU44" s="9">
        <v>6697144</v>
      </c>
      <c r="BV44" s="9">
        <v>10</v>
      </c>
      <c r="BW44" s="9">
        <v>13839</v>
      </c>
      <c r="BX44">
        <v>188296.33274596668</v>
      </c>
      <c r="BY44">
        <v>6521082.6672540335</v>
      </c>
      <c r="BZ44">
        <v>388.66725403333044</v>
      </c>
      <c r="CA44">
        <v>13488.116561458221</v>
      </c>
      <c r="CB44">
        <v>470065.72536942078</v>
      </c>
      <c r="CC44">
        <v>6239313.2746305792</v>
      </c>
      <c r="CD44">
        <v>970.27463057923967</v>
      </c>
      <c r="CE44">
        <v>12905.308674319933</v>
      </c>
      <c r="CF44">
        <v>114389.88492640738</v>
      </c>
      <c r="CG44">
        <v>6594989.1150735924</v>
      </c>
      <c r="CH44">
        <v>236.11507359262544</v>
      </c>
      <c r="CI44">
        <v>13640.983628738219</v>
      </c>
      <c r="CJ44">
        <v>59629.916371570325</v>
      </c>
      <c r="CK44">
        <v>6649749.08362843</v>
      </c>
      <c r="CL44">
        <v>123.08362842967693</v>
      </c>
      <c r="CM44">
        <v>13754.248384984661</v>
      </c>
      <c r="CN44">
        <v>24356.724664551017</v>
      </c>
      <c r="CO44">
        <v>6685022.2753354488</v>
      </c>
      <c r="CP44">
        <v>50.275335448983732</v>
      </c>
      <c r="CQ44">
        <v>13827.206963416435</v>
      </c>
      <c r="CR44">
        <v>12219.776847520268</v>
      </c>
      <c r="CS44">
        <v>6697159.2231524801</v>
      </c>
      <c r="CT44">
        <v>25.223152479731461</v>
      </c>
      <c r="CU44">
        <v>13852.310857234328</v>
      </c>
    </row>
    <row r="45" spans="1:99" ht="15.75">
      <c r="A45" s="4" t="s">
        <v>65</v>
      </c>
      <c r="B45" s="5"/>
      <c r="C45" s="5"/>
      <c r="D45" s="6"/>
      <c r="E45" s="6"/>
      <c r="F45" s="6"/>
      <c r="G45" s="6"/>
      <c r="H45" s="6"/>
      <c r="I45" s="6"/>
      <c r="J45" s="3" t="s">
        <v>44</v>
      </c>
      <c r="K45" s="3" t="s">
        <v>45</v>
      </c>
      <c r="L45" s="3" t="s">
        <v>46</v>
      </c>
      <c r="M45" s="3" t="s">
        <v>47</v>
      </c>
      <c r="N45" s="3" t="s">
        <v>48</v>
      </c>
      <c r="O45" s="3" t="s">
        <v>49</v>
      </c>
      <c r="P45" s="3" t="s">
        <v>108</v>
      </c>
      <c r="Q45" s="3" t="s">
        <v>109</v>
      </c>
      <c r="R45" s="3" t="s">
        <v>110</v>
      </c>
      <c r="S45" s="3" t="s">
        <v>111</v>
      </c>
      <c r="T45" s="3" t="s">
        <v>112</v>
      </c>
      <c r="U45" s="3" t="s">
        <v>113</v>
      </c>
      <c r="V45" s="3" t="s">
        <v>81</v>
      </c>
      <c r="W45" s="3" t="s">
        <v>82</v>
      </c>
      <c r="X45" s="3" t="s">
        <v>83</v>
      </c>
      <c r="Y45" s="3" t="s">
        <v>84</v>
      </c>
      <c r="Z45" s="3" t="s">
        <v>85</v>
      </c>
      <c r="AA45" s="3" t="s">
        <v>86</v>
      </c>
      <c r="AB45" s="13" t="s">
        <v>96</v>
      </c>
      <c r="AC45" s="13" t="s">
        <v>97</v>
      </c>
      <c r="AD45" s="13" t="s">
        <v>98</v>
      </c>
      <c r="AE45" s="13" t="s">
        <v>99</v>
      </c>
      <c r="AF45" s="13" t="s">
        <v>100</v>
      </c>
      <c r="AG45" s="13" t="s">
        <v>101</v>
      </c>
      <c r="AH45" s="13" t="s">
        <v>102</v>
      </c>
      <c r="AI45" s="13" t="s">
        <v>103</v>
      </c>
      <c r="AJ45" s="13" t="s">
        <v>104</v>
      </c>
      <c r="AK45" s="13" t="s">
        <v>105</v>
      </c>
      <c r="AL45" s="13" t="s">
        <v>106</v>
      </c>
      <c r="AM45" s="13" t="s">
        <v>107</v>
      </c>
      <c r="AN45" s="13" t="s">
        <v>96</v>
      </c>
      <c r="AO45" s="13" t="s">
        <v>97</v>
      </c>
      <c r="AP45" s="13" t="s">
        <v>98</v>
      </c>
      <c r="AQ45" s="13" t="s">
        <v>99</v>
      </c>
      <c r="AR45" s="13" t="s">
        <v>100</v>
      </c>
      <c r="AS45" s="13" t="s">
        <v>101</v>
      </c>
      <c r="AT45" s="13" t="s">
        <v>102</v>
      </c>
      <c r="AU45" s="13" t="s">
        <v>103</v>
      </c>
      <c r="AV45" s="13" t="s">
        <v>104</v>
      </c>
      <c r="AW45" s="13" t="s">
        <v>105</v>
      </c>
      <c r="AX45" s="13" t="s">
        <v>106</v>
      </c>
      <c r="AY45" s="13" t="s">
        <v>107</v>
      </c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</row>
    <row r="46" spans="1:99">
      <c r="A46" s="7" t="s">
        <v>51</v>
      </c>
      <c r="B46" s="9">
        <v>67073</v>
      </c>
      <c r="C46" s="9">
        <v>30663</v>
      </c>
      <c r="D46" s="9">
        <v>11385</v>
      </c>
      <c r="E46" s="9">
        <v>29739</v>
      </c>
      <c r="F46" s="9">
        <v>5610</v>
      </c>
      <c r="G46" s="9">
        <v>2726</v>
      </c>
      <c r="H46" s="9">
        <v>1011</v>
      </c>
      <c r="I46" s="9">
        <v>452</v>
      </c>
      <c r="J46">
        <v>1.2551384330530198</v>
      </c>
      <c r="K46">
        <v>-0.67424118095595198</v>
      </c>
      <c r="L46">
        <v>-2.1204365375524805</v>
      </c>
      <c r="M46">
        <v>-2.8276159184676208</v>
      </c>
      <c r="N46">
        <v>-4.7023053397425159</v>
      </c>
      <c r="O46">
        <v>-7.4892420172497172</v>
      </c>
      <c r="P46" s="5">
        <v>0.94135768993227653</v>
      </c>
      <c r="Q46" s="5">
        <v>1</v>
      </c>
      <c r="R46" s="5">
        <v>0.93357925165311684</v>
      </c>
      <c r="S46" s="5">
        <v>0.90322934674973276</v>
      </c>
      <c r="T46" s="5">
        <v>0.83732831219438597</v>
      </c>
      <c r="U46" s="5">
        <v>0.74571404467705005</v>
      </c>
      <c r="V46" s="10">
        <v>8.0859028033746633E-4</v>
      </c>
      <c r="W46" s="10">
        <v>0.35550692841103138</v>
      </c>
      <c r="X46" s="10">
        <v>8.1989595573556736E-4</v>
      </c>
      <c r="Y46" s="10">
        <v>6.3680495521164913E-5</v>
      </c>
      <c r="Z46" s="10">
        <v>2.0414389915341963E-6</v>
      </c>
      <c r="AA46" s="10">
        <v>3.1585868307479849E-8</v>
      </c>
      <c r="AB46" s="11">
        <v>2.059041987405006E-2</v>
      </c>
      <c r="AC46" s="11">
        <v>2.1352759596994945E-2</v>
      </c>
      <c r="AD46" s="11">
        <v>1.917900546808966E-2</v>
      </c>
      <c r="AE46" s="11">
        <v>1.9615633021294942E-2</v>
      </c>
      <c r="AF46" s="12">
        <v>1.7821300157937609E-2</v>
      </c>
      <c r="AG46" s="12">
        <v>1.8770031414315592E-2</v>
      </c>
      <c r="AH46" s="12">
        <v>1.7118873378032192E-2</v>
      </c>
      <c r="AI46" s="12">
        <v>1.8441900192720833E-2</v>
      </c>
      <c r="AJ46" s="12">
        <v>1.5477859795407825E-2</v>
      </c>
      <c r="AK46" s="12">
        <v>1.7493473733601082E-2</v>
      </c>
      <c r="AL46" s="12">
        <v>1.3391973924181382E-2</v>
      </c>
      <c r="AM46" s="12">
        <v>1.6089811941519951E-2</v>
      </c>
      <c r="AN46" s="11">
        <v>0.21591807410228819</v>
      </c>
      <c r="AO46" s="12">
        <v>0.22519988565376958</v>
      </c>
      <c r="AP46" s="11">
        <v>0.50162774494804208</v>
      </c>
      <c r="AQ46" s="11">
        <v>0.51281963462995084</v>
      </c>
      <c r="AR46" s="11">
        <v>0.14869839304951285</v>
      </c>
      <c r="AS46" s="11">
        <v>0.15675117157234411</v>
      </c>
      <c r="AT46" s="11">
        <v>7.8115922270391644E-2</v>
      </c>
      <c r="AU46" s="11">
        <v>8.4229575560870781E-2</v>
      </c>
      <c r="AV46" s="11">
        <v>3.0244693216492986E-2</v>
      </c>
      <c r="AW46" s="11">
        <v>3.41977944722524E-2</v>
      </c>
      <c r="AX46" s="11">
        <v>1.3298553342334291E-2</v>
      </c>
      <c r="AY46" s="11">
        <v>1.5987556953461945E-2</v>
      </c>
      <c r="AZ46" s="9">
        <v>1532851</v>
      </c>
      <c r="BA46" s="9">
        <v>5099061</v>
      </c>
      <c r="BB46" s="9">
        <v>6763</v>
      </c>
      <c r="BC46" s="9">
        <v>23900</v>
      </c>
      <c r="BD46" s="9">
        <v>3404889</v>
      </c>
      <c r="BE46" s="9">
        <v>3227023</v>
      </c>
      <c r="BF46" s="9">
        <v>15553</v>
      </c>
      <c r="BG46" s="9">
        <v>15110</v>
      </c>
      <c r="BH46" s="9">
        <v>1073335</v>
      </c>
      <c r="BI46" s="9">
        <v>5558577</v>
      </c>
      <c r="BJ46" s="9">
        <v>4683</v>
      </c>
      <c r="BK46" s="9">
        <v>25980</v>
      </c>
      <c r="BL46" s="9">
        <v>590966</v>
      </c>
      <c r="BM46" s="9">
        <v>6040946</v>
      </c>
      <c r="BN46" s="9">
        <v>2489</v>
      </c>
      <c r="BO46" s="9">
        <v>28174</v>
      </c>
      <c r="BP46" s="9">
        <v>253734</v>
      </c>
      <c r="BQ46" s="9">
        <v>6378178</v>
      </c>
      <c r="BR46" s="9">
        <v>988</v>
      </c>
      <c r="BS46" s="9">
        <v>29675</v>
      </c>
      <c r="BT46" s="9">
        <v>129718</v>
      </c>
      <c r="BU46" s="9">
        <v>6502194</v>
      </c>
      <c r="BV46" s="9">
        <v>449</v>
      </c>
      <c r="BW46" s="9">
        <v>30214</v>
      </c>
      <c r="BX46">
        <v>1532528.2735230748</v>
      </c>
      <c r="BY46">
        <v>5099383.7264769254</v>
      </c>
      <c r="BZ46">
        <v>7085.7264769252124</v>
      </c>
      <c r="CA46">
        <v>23686.284308808681</v>
      </c>
      <c r="CB46">
        <v>3404700.1865050676</v>
      </c>
      <c r="CC46">
        <v>3227211.8134949324</v>
      </c>
      <c r="CD46">
        <v>15741.813494932514</v>
      </c>
      <c r="CE46">
        <v>14990.17540929373</v>
      </c>
      <c r="CF46">
        <v>1073056.6650905993</v>
      </c>
      <c r="CG46">
        <v>5558855.3349094009</v>
      </c>
      <c r="CH46">
        <v>4961.3349094006444</v>
      </c>
      <c r="CI46">
        <v>25820.498114420094</v>
      </c>
      <c r="CJ46">
        <v>590723.75709992007</v>
      </c>
      <c r="CK46">
        <v>6041188.24290008</v>
      </c>
      <c r="CL46">
        <v>2731.2429000799239</v>
      </c>
      <c r="CM46">
        <v>28060.901073476245</v>
      </c>
      <c r="CN46">
        <v>253549.69939760529</v>
      </c>
      <c r="CO46">
        <v>6378362.3006023951</v>
      </c>
      <c r="CP46">
        <v>1172.3006023947198</v>
      </c>
      <c r="CQ46">
        <v>29627.051224292481</v>
      </c>
      <c r="CR46">
        <v>129567.93571614579</v>
      </c>
      <c r="CS46">
        <v>6502344.0642838543</v>
      </c>
      <c r="CT46">
        <v>599.06428385421555</v>
      </c>
      <c r="CU46">
        <v>30202.937931625147</v>
      </c>
    </row>
    <row r="47" spans="1:99">
      <c r="A47" s="7" t="s">
        <v>52</v>
      </c>
      <c r="B47" s="9">
        <v>88243</v>
      </c>
      <c r="C47" s="9">
        <v>30663</v>
      </c>
      <c r="D47" s="9">
        <v>14339</v>
      </c>
      <c r="E47" s="9">
        <v>36637</v>
      </c>
      <c r="F47" s="9">
        <v>6781</v>
      </c>
      <c r="G47" s="9">
        <v>3283</v>
      </c>
      <c r="H47" s="9">
        <v>1125</v>
      </c>
      <c r="I47" s="9">
        <v>464</v>
      </c>
      <c r="J47">
        <v>0.2023683109804503</v>
      </c>
      <c r="K47">
        <v>-2.6377478147331295</v>
      </c>
      <c r="L47">
        <v>-4.8402433058880678</v>
      </c>
      <c r="M47">
        <v>-5.7579008782299015</v>
      </c>
      <c r="N47">
        <v>-10.188506374714642</v>
      </c>
      <c r="O47">
        <v>-15.790679483647818</v>
      </c>
      <c r="P47" s="5">
        <v>0.85514298443206593</v>
      </c>
      <c r="Q47" s="5">
        <v>0.89347540833258055</v>
      </c>
      <c r="R47" s="5">
        <v>0.84256134011556238</v>
      </c>
      <c r="S47" s="5">
        <v>0.82133766612516679</v>
      </c>
      <c r="T47" s="5">
        <v>0.70925633201360827</v>
      </c>
      <c r="U47" s="5">
        <v>0.57489483776978789</v>
      </c>
      <c r="V47" s="10">
        <v>3.2253325583726134E-28</v>
      </c>
      <c r="W47" s="10">
        <v>7.9097225675229087E-19</v>
      </c>
      <c r="X47" s="10">
        <v>1.9362880375005065E-26</v>
      </c>
      <c r="Y47" s="10">
        <v>8.4219548875140415E-21</v>
      </c>
      <c r="Z47" s="10">
        <v>7.899692354971304E-26</v>
      </c>
      <c r="AA47" s="10">
        <v>3.1852382520592194E-29</v>
      </c>
      <c r="AB47" s="11">
        <v>2.5986385932172722E-2</v>
      </c>
      <c r="AC47" s="11">
        <v>2.6839547351561514E-2</v>
      </c>
      <c r="AD47" s="11">
        <v>2.3654795714157396E-2</v>
      </c>
      <c r="AE47" s="11">
        <v>2.413830998326295E-2</v>
      </c>
      <c r="AF47" s="12">
        <v>2.1594086818858795E-2</v>
      </c>
      <c r="AG47" s="12">
        <v>2.2635114498690042E-2</v>
      </c>
      <c r="AH47" s="12">
        <v>2.0688816249673427E-2</v>
      </c>
      <c r="AI47" s="12">
        <v>2.2138043483555546E-2</v>
      </c>
      <c r="AJ47" s="12">
        <v>1.7282480231485188E-2</v>
      </c>
      <c r="AK47" s="12">
        <v>1.9406689125720564E-2</v>
      </c>
      <c r="AL47" s="12">
        <v>1.3765807812151773E-2</v>
      </c>
      <c r="AM47" s="12">
        <v>1.6498680333169952E-2</v>
      </c>
      <c r="AN47" s="11">
        <v>0.24175937283433815</v>
      </c>
      <c r="AO47" s="12">
        <v>0.25140828851647556</v>
      </c>
      <c r="AP47" s="11">
        <v>0.56188113209285129</v>
      </c>
      <c r="AQ47" s="11">
        <v>0.5729719481667449</v>
      </c>
      <c r="AR47" s="11">
        <v>0.17064929784839972</v>
      </c>
      <c r="AS47" s="11">
        <v>0.17915339595194596</v>
      </c>
      <c r="AT47" s="11">
        <v>9.0658997374424483E-2</v>
      </c>
      <c r="AU47" s="11">
        <v>9.7189549734468972E-2</v>
      </c>
      <c r="AV47" s="11">
        <v>3.290475763659375E-2</v>
      </c>
      <c r="AW47" s="11">
        <v>3.7016646009494371E-2</v>
      </c>
      <c r="AX47" s="11">
        <v>1.3174016634226474E-2</v>
      </c>
      <c r="AY47" s="11">
        <v>1.5851192901696301E-2</v>
      </c>
      <c r="AZ47" s="9">
        <v>1829861</v>
      </c>
      <c r="BA47" s="9">
        <v>4780881</v>
      </c>
      <c r="BB47" s="9">
        <v>7561</v>
      </c>
      <c r="BC47" s="9">
        <v>23102</v>
      </c>
      <c r="BD47" s="9">
        <v>3932296</v>
      </c>
      <c r="BE47" s="9">
        <v>2678446</v>
      </c>
      <c r="BF47" s="9">
        <v>17399</v>
      </c>
      <c r="BG47" s="9">
        <v>13264</v>
      </c>
      <c r="BH47" s="9">
        <v>1328926</v>
      </c>
      <c r="BI47" s="9">
        <v>5281816</v>
      </c>
      <c r="BJ47" s="9">
        <v>5363</v>
      </c>
      <c r="BK47" s="9">
        <v>25300</v>
      </c>
      <c r="BL47" s="9">
        <v>740939</v>
      </c>
      <c r="BM47" s="9">
        <v>5869803</v>
      </c>
      <c r="BN47" s="9">
        <v>2880</v>
      </c>
      <c r="BO47" s="9">
        <v>27783</v>
      </c>
      <c r="BP47" s="9">
        <v>321390</v>
      </c>
      <c r="BQ47" s="9">
        <v>6289352</v>
      </c>
      <c r="BR47" s="9">
        <v>1072</v>
      </c>
      <c r="BS47" s="9">
        <v>29591</v>
      </c>
      <c r="BT47" s="9">
        <v>165287</v>
      </c>
      <c r="BU47" s="9">
        <v>6445455</v>
      </c>
      <c r="BV47" s="9">
        <v>445</v>
      </c>
      <c r="BW47" s="9">
        <v>30218</v>
      </c>
      <c r="BX47">
        <v>1828938.7241290058</v>
      </c>
      <c r="BY47">
        <v>4781803.2758709937</v>
      </c>
      <c r="BZ47">
        <v>8483.2758709941645</v>
      </c>
      <c r="CA47">
        <v>22282.601669978951</v>
      </c>
      <c r="CB47">
        <v>3931459.4763743514</v>
      </c>
      <c r="CC47">
        <v>2679282.5236256486</v>
      </c>
      <c r="CD47">
        <v>18235.52362564849</v>
      </c>
      <c r="CE47">
        <v>12485.119481292721</v>
      </c>
      <c r="CF47">
        <v>1328128.6613958944</v>
      </c>
      <c r="CG47">
        <v>5282613.3386041056</v>
      </c>
      <c r="CH47">
        <v>6160.3386041056074</v>
      </c>
      <c r="CI47">
        <v>24616.313555724908</v>
      </c>
      <c r="CJ47">
        <v>740384.8287671057</v>
      </c>
      <c r="CK47">
        <v>5870357.1712328941</v>
      </c>
      <c r="CL47">
        <v>3434.1712328942444</v>
      </c>
      <c r="CM47">
        <v>27355.125872103312</v>
      </c>
      <c r="CN47">
        <v>320973.2107594703</v>
      </c>
      <c r="CO47">
        <v>6289768.7892405298</v>
      </c>
      <c r="CP47">
        <v>1488.789240529677</v>
      </c>
      <c r="CQ47">
        <v>29309.531246114278</v>
      </c>
      <c r="CR47">
        <v>164966.82451137976</v>
      </c>
      <c r="CS47">
        <v>6445775.1754886201</v>
      </c>
      <c r="CT47">
        <v>765.17548862025433</v>
      </c>
      <c r="CU47">
        <v>30036.501378967747</v>
      </c>
    </row>
    <row r="48" spans="1:99">
      <c r="A48" s="7" t="s">
        <v>53</v>
      </c>
      <c r="B48" s="9">
        <v>146234</v>
      </c>
      <c r="C48" s="9">
        <v>30663</v>
      </c>
      <c r="D48" s="9">
        <v>25654</v>
      </c>
      <c r="E48" s="9">
        <v>64420</v>
      </c>
      <c r="F48" s="9">
        <v>12479</v>
      </c>
      <c r="G48" s="9">
        <v>6060</v>
      </c>
      <c r="H48" s="9">
        <v>2199</v>
      </c>
      <c r="I48" s="9">
        <v>1057</v>
      </c>
      <c r="J48">
        <v>3.0577725179637638</v>
      </c>
      <c r="K48">
        <v>-1.2314655185414434</v>
      </c>
      <c r="L48">
        <v>-2.3977657040789451</v>
      </c>
      <c r="M48">
        <v>-3.4642185819302522</v>
      </c>
      <c r="N48">
        <v>-7.0299051045903251</v>
      </c>
      <c r="O48">
        <v>-8.4770702928704385</v>
      </c>
      <c r="P48" s="5">
        <v>0.93801768959825171</v>
      </c>
      <c r="Q48" s="5">
        <v>1</v>
      </c>
      <c r="R48" s="5">
        <v>0.95100272285666998</v>
      </c>
      <c r="S48" s="5">
        <v>0.91887176596919817</v>
      </c>
      <c r="T48" s="5">
        <v>0.84986915030757648</v>
      </c>
      <c r="U48" s="5">
        <v>0.81676042306597152</v>
      </c>
      <c r="V48" s="10">
        <v>1.3463434695871458E-5</v>
      </c>
      <c r="W48" s="10">
        <v>0.42856656364535584</v>
      </c>
      <c r="X48" s="10">
        <v>3.6587220313964892E-3</v>
      </c>
      <c r="Y48" s="10">
        <v>4.8436244380846368E-6</v>
      </c>
      <c r="Z48" s="10">
        <v>1.2645136541800196E-10</v>
      </c>
      <c r="AA48" s="10">
        <v>1.1463935782991817E-8</v>
      </c>
      <c r="AB48" s="11">
        <v>4.6691170741475801E-2</v>
      </c>
      <c r="AC48" s="11">
        <v>4.7820056851865314E-2</v>
      </c>
      <c r="AD48" s="11">
        <v>4.1700482040074857E-2</v>
      </c>
      <c r="AE48" s="11">
        <v>4.2335652715167621E-2</v>
      </c>
      <c r="AF48" s="12">
        <v>3.9997883794652481E-2</v>
      </c>
      <c r="AG48" s="12">
        <v>4.1396630766871181E-2</v>
      </c>
      <c r="AH48" s="12">
        <v>3.8551137693046821E-2</v>
      </c>
      <c r="AI48" s="12">
        <v>4.0501792548612504E-2</v>
      </c>
      <c r="AJ48" s="12">
        <v>3.4385931679774516E-2</v>
      </c>
      <c r="AK48" s="12">
        <v>3.7329164690443666E-2</v>
      </c>
      <c r="AL48" s="12">
        <v>3.2429485955632636E-2</v>
      </c>
      <c r="AM48" s="12">
        <v>3.651353984092999E-2</v>
      </c>
      <c r="AN48" s="11">
        <v>0.36627664318540748</v>
      </c>
      <c r="AO48" s="12">
        <v>0.37709484688405731</v>
      </c>
      <c r="AP48" s="11">
        <v>0.748493230008067</v>
      </c>
      <c r="AQ48" s="11">
        <v>0.75814343307121412</v>
      </c>
      <c r="AR48" s="11">
        <v>0.29081752389737359</v>
      </c>
      <c r="AS48" s="11">
        <v>0.30103584987557752</v>
      </c>
      <c r="AT48" s="11">
        <v>0.16167198351222606</v>
      </c>
      <c r="AU48" s="11">
        <v>0.16999810747691396</v>
      </c>
      <c r="AV48" s="11">
        <v>6.540341446944152E-2</v>
      </c>
      <c r="AW48" s="11">
        <v>7.10476829443797E-2</v>
      </c>
      <c r="AX48" s="11">
        <v>3.1859305720591195E-2</v>
      </c>
      <c r="AY48" s="11">
        <v>3.5909666656540849E-2</v>
      </c>
      <c r="AZ48" s="9">
        <v>2534287</v>
      </c>
      <c r="BA48" s="9">
        <v>4018464</v>
      </c>
      <c r="BB48" s="9">
        <v>11397</v>
      </c>
      <c r="BC48" s="9">
        <v>19266</v>
      </c>
      <c r="BD48" s="9">
        <v>4915185</v>
      </c>
      <c r="BE48" s="9">
        <v>1637566</v>
      </c>
      <c r="BF48" s="9">
        <v>23099</v>
      </c>
      <c r="BG48" s="9">
        <v>7564</v>
      </c>
      <c r="BH48" s="9">
        <v>2008464</v>
      </c>
      <c r="BI48" s="9">
        <v>4544287</v>
      </c>
      <c r="BJ48" s="9">
        <v>9074</v>
      </c>
      <c r="BK48" s="9">
        <v>21589</v>
      </c>
      <c r="BL48" s="9">
        <v>1165629</v>
      </c>
      <c r="BM48" s="9">
        <v>5387122</v>
      </c>
      <c r="BN48" s="9">
        <v>5085</v>
      </c>
      <c r="BO48" s="9">
        <v>25578</v>
      </c>
      <c r="BP48" s="9">
        <v>519881</v>
      </c>
      <c r="BQ48" s="9">
        <v>6032870</v>
      </c>
      <c r="BR48" s="9">
        <v>2092</v>
      </c>
      <c r="BS48" s="9">
        <v>28571</v>
      </c>
      <c r="BT48" s="9">
        <v>269919</v>
      </c>
      <c r="BU48" s="9">
        <v>6282832</v>
      </c>
      <c r="BV48" s="9">
        <v>1039</v>
      </c>
      <c r="BW48" s="9">
        <v>29624</v>
      </c>
      <c r="BX48">
        <v>2533827.1870315312</v>
      </c>
      <c r="BY48">
        <v>4018923.8129684688</v>
      </c>
      <c r="BZ48">
        <v>11856.812968468943</v>
      </c>
      <c r="CA48">
        <v>18894.188866630215</v>
      </c>
      <c r="CB48">
        <v>4915283.3802164048</v>
      </c>
      <c r="CC48">
        <v>1637467.6197835957</v>
      </c>
      <c r="CD48">
        <v>23000.619783595565</v>
      </c>
      <c r="CE48">
        <v>7698.2356250069624</v>
      </c>
      <c r="CF48">
        <v>2008141.0871377678</v>
      </c>
      <c r="CG48">
        <v>4544609.912862232</v>
      </c>
      <c r="CH48">
        <v>9396.9128622322696</v>
      </c>
      <c r="CI48">
        <v>21365.599850810751</v>
      </c>
      <c r="CJ48">
        <v>1165261.2662995218</v>
      </c>
      <c r="CK48">
        <v>5387489.7337004784</v>
      </c>
      <c r="CL48">
        <v>5452.7337004782021</v>
      </c>
      <c r="CM48">
        <v>25328.235438825617</v>
      </c>
      <c r="CN48">
        <v>519541.85134384682</v>
      </c>
      <c r="CO48">
        <v>6033209.1486561531</v>
      </c>
      <c r="CP48">
        <v>2431.1486561531751</v>
      </c>
      <c r="CQ48">
        <v>28363.959714477172</v>
      </c>
      <c r="CR48">
        <v>269695.98227576149</v>
      </c>
      <c r="CS48">
        <v>6283055.0177242383</v>
      </c>
      <c r="CT48">
        <v>1262.0177242385182</v>
      </c>
      <c r="CU48">
        <v>29538.56148783923</v>
      </c>
    </row>
    <row r="49" spans="1:99">
      <c r="A49" s="7" t="s">
        <v>54</v>
      </c>
      <c r="B49" s="9">
        <v>15917</v>
      </c>
      <c r="C49" s="9">
        <v>30663</v>
      </c>
      <c r="D49" s="9">
        <v>3585</v>
      </c>
      <c r="E49" s="9">
        <v>7611</v>
      </c>
      <c r="F49" s="9">
        <v>1696</v>
      </c>
      <c r="G49" s="9">
        <v>928</v>
      </c>
      <c r="H49" s="9">
        <v>485</v>
      </c>
      <c r="I49" s="9">
        <v>342</v>
      </c>
      <c r="J49">
        <v>4.0366295978238984</v>
      </c>
      <c r="K49">
        <v>0.58125780562473794</v>
      </c>
      <c r="L49">
        <v>1.8852265416153084</v>
      </c>
      <c r="M49">
        <v>2.9765761117137943</v>
      </c>
      <c r="N49">
        <v>6.2579525148154378</v>
      </c>
      <c r="O49">
        <v>10.649912634480794</v>
      </c>
      <c r="P49" s="5">
        <v>1</v>
      </c>
      <c r="Q49" s="5">
        <v>1</v>
      </c>
      <c r="R49" s="5">
        <v>1.1639237403850389</v>
      </c>
      <c r="S49" s="5">
        <v>1.2917704401340013</v>
      </c>
      <c r="T49" s="5">
        <v>1.6833900176259755</v>
      </c>
      <c r="U49" s="5">
        <v>2.4194515346441774</v>
      </c>
      <c r="V49" s="10">
        <v>0.45317424339599532</v>
      </c>
      <c r="W49" s="10">
        <v>0.68642502260508853</v>
      </c>
      <c r="X49" s="10">
        <v>1.139171591805473E-7</v>
      </c>
      <c r="Y49" s="10">
        <v>1.7106287639630477E-12</v>
      </c>
      <c r="Z49" s="10">
        <v>7.8529740016720185E-28</v>
      </c>
      <c r="AA49" s="10">
        <v>4.6079257424548347E-60</v>
      </c>
      <c r="AB49" s="11">
        <v>6.3882453534547055E-3</v>
      </c>
      <c r="AC49" s="11">
        <v>6.8191589859125622E-3</v>
      </c>
      <c r="AD49" s="11">
        <v>4.8530362372147555E-3</v>
      </c>
      <c r="AE49" s="11">
        <v>5.0755421797698845E-3</v>
      </c>
      <c r="AF49" s="12">
        <v>5.2685836285292706E-3</v>
      </c>
      <c r="AG49" s="12">
        <v>5.7936085901055655E-3</v>
      </c>
      <c r="AH49" s="12">
        <v>5.6646336973159026E-3</v>
      </c>
      <c r="AI49" s="12">
        <v>6.4411615608127868E-3</v>
      </c>
      <c r="AJ49" s="12">
        <v>7.2074894958617502E-3</v>
      </c>
      <c r="AK49" s="12">
        <v>8.6096190714669511E-3</v>
      </c>
      <c r="AL49" s="12">
        <v>9.9780175355034164E-3</v>
      </c>
      <c r="AM49" s="12">
        <v>1.232899743367768E-2</v>
      </c>
      <c r="AN49" s="11">
        <v>7.5456052896535841E-2</v>
      </c>
      <c r="AO49" s="12">
        <v>8.1475754167352227E-2</v>
      </c>
      <c r="AP49" s="11">
        <v>0.16909895086282664</v>
      </c>
      <c r="AQ49" s="11">
        <v>0.17757293381903752</v>
      </c>
      <c r="AR49" s="11">
        <v>4.6600115872613534E-2</v>
      </c>
      <c r="AS49" s="11">
        <v>5.1433344649840243E-2</v>
      </c>
      <c r="AT49" s="11">
        <v>2.6672394417402667E-2</v>
      </c>
      <c r="AU49" s="11">
        <v>3.0399646804917396E-2</v>
      </c>
      <c r="AV49" s="11">
        <v>1.3952813666997738E-2</v>
      </c>
      <c r="AW49" s="11">
        <v>1.6703025618134179E-2</v>
      </c>
      <c r="AX49" s="11">
        <v>9.9161958363858209E-3</v>
      </c>
      <c r="AY49" s="11">
        <v>1.2260368752858547E-2</v>
      </c>
      <c r="AZ49" s="9">
        <v>511890</v>
      </c>
      <c r="BA49" s="9">
        <v>6171178</v>
      </c>
      <c r="BB49" s="9">
        <v>2406</v>
      </c>
      <c r="BC49" s="9">
        <v>28257</v>
      </c>
      <c r="BD49" s="9">
        <v>1148038</v>
      </c>
      <c r="BE49" s="9">
        <v>5535030</v>
      </c>
      <c r="BF49" s="9">
        <v>5315</v>
      </c>
      <c r="BG49" s="9">
        <v>25348</v>
      </c>
      <c r="BH49" s="9">
        <v>283488</v>
      </c>
      <c r="BI49" s="9">
        <v>6399580</v>
      </c>
      <c r="BJ49" s="9">
        <v>1503</v>
      </c>
      <c r="BK49" s="9">
        <v>29160</v>
      </c>
      <c r="BL49" s="9">
        <v>148671</v>
      </c>
      <c r="BM49" s="9">
        <v>6534397</v>
      </c>
      <c r="BN49" s="9">
        <v>875</v>
      </c>
      <c r="BO49" s="9">
        <v>29788</v>
      </c>
      <c r="BP49" s="9">
        <v>61296</v>
      </c>
      <c r="BQ49" s="9">
        <v>6621772</v>
      </c>
      <c r="BR49" s="9">
        <v>470</v>
      </c>
      <c r="BS49" s="9">
        <v>30193</v>
      </c>
      <c r="BT49" s="9">
        <v>30873</v>
      </c>
      <c r="BU49" s="9">
        <v>6652195</v>
      </c>
      <c r="BV49" s="9">
        <v>340</v>
      </c>
      <c r="BW49" s="9">
        <v>30323</v>
      </c>
      <c r="BX49">
        <v>511947.10364892485</v>
      </c>
      <c r="BY49">
        <v>6171120.8963510748</v>
      </c>
      <c r="BZ49">
        <v>2348.8963510751323</v>
      </c>
      <c r="CA49">
        <v>28444.013349108522</v>
      </c>
      <c r="CB49">
        <v>1148085.3979708154</v>
      </c>
      <c r="CC49">
        <v>5534982.6020291848</v>
      </c>
      <c r="CD49">
        <v>5267.6020291846662</v>
      </c>
      <c r="CE49">
        <v>25511.916175923991</v>
      </c>
      <c r="CF49">
        <v>283689.3870767238</v>
      </c>
      <c r="CG49">
        <v>6399378.6129232766</v>
      </c>
      <c r="CH49">
        <v>1301.6129232761932</v>
      </c>
      <c r="CI49">
        <v>29496.101883147083</v>
      </c>
      <c r="CJ49">
        <v>148862.99244458857</v>
      </c>
      <c r="CK49">
        <v>6534205.0075554112</v>
      </c>
      <c r="CL49">
        <v>683.00755541143963</v>
      </c>
      <c r="CM49">
        <v>30117.545512779459</v>
      </c>
      <c r="CN49">
        <v>61483.901885255756</v>
      </c>
      <c r="CO49">
        <v>6621584.0981147438</v>
      </c>
      <c r="CP49">
        <v>282.09811474424578</v>
      </c>
      <c r="CQ49">
        <v>30520.294390989289</v>
      </c>
      <c r="CR49">
        <v>31070.443764279506</v>
      </c>
      <c r="CS49">
        <v>6651997.5562357204</v>
      </c>
      <c r="CT49">
        <v>142.55623572049581</v>
      </c>
      <c r="CU49">
        <v>30660.476510788158</v>
      </c>
    </row>
    <row r="50" spans="1:99">
      <c r="A50" s="7" t="s">
        <v>55</v>
      </c>
      <c r="B50" s="9">
        <v>38555</v>
      </c>
      <c r="C50" s="9">
        <v>30663</v>
      </c>
      <c r="D50" s="9">
        <v>6707</v>
      </c>
      <c r="E50" s="9">
        <v>16625</v>
      </c>
      <c r="F50" s="9">
        <v>3050</v>
      </c>
      <c r="G50" s="9">
        <v>1426</v>
      </c>
      <c r="H50" s="9">
        <v>405</v>
      </c>
      <c r="I50" s="9">
        <v>150</v>
      </c>
      <c r="J50">
        <v>1.4120250377199333</v>
      </c>
      <c r="K50">
        <v>-1.0334412069825469</v>
      </c>
      <c r="L50">
        <v>-2.6536708481284692</v>
      </c>
      <c r="M50">
        <v>-3.9166802406318886</v>
      </c>
      <c r="N50">
        <v>-10.459716063535136</v>
      </c>
      <c r="O50">
        <v>-16.439698885909497</v>
      </c>
      <c r="P50" s="5">
        <v>0.9286715181148063</v>
      </c>
      <c r="Q50" s="5">
        <v>1</v>
      </c>
      <c r="R50" s="5">
        <v>0.90013363854738704</v>
      </c>
      <c r="S50" s="5">
        <v>0.83472473507765532</v>
      </c>
      <c r="T50" s="5">
        <v>0.59713167852330151</v>
      </c>
      <c r="U50" s="5">
        <v>0.44134129947247747</v>
      </c>
      <c r="V50" s="10">
        <v>4.6754662280779974E-4</v>
      </c>
      <c r="W50" s="10">
        <v>0.72149526831538435</v>
      </c>
      <c r="X50" s="10">
        <v>1.5767112056849172E-5</v>
      </c>
      <c r="Y50" s="10">
        <v>1.180696351777594E-8</v>
      </c>
      <c r="Z50" s="10">
        <v>9.0968034592177598E-23</v>
      </c>
      <c r="AA50" s="10">
        <v>1.2135905787845552E-22</v>
      </c>
      <c r="AB50" s="11">
        <v>1.206069574675602E-2</v>
      </c>
      <c r="AC50" s="11">
        <v>1.2648386792752002E-2</v>
      </c>
      <c r="AD50" s="11">
        <v>1.0679747913922696E-2</v>
      </c>
      <c r="AE50" s="11">
        <v>1.1007627750558928E-2</v>
      </c>
      <c r="AF50" s="12">
        <v>9.5955880151011429E-3</v>
      </c>
      <c r="AG50" s="12">
        <v>1.029809492525042E-2</v>
      </c>
      <c r="AH50" s="12">
        <v>8.8206025384543144E-3</v>
      </c>
      <c r="AI50" s="12">
        <v>9.7816216405236054E-3</v>
      </c>
      <c r="AJ50" s="12">
        <v>5.9629883328560489E-3</v>
      </c>
      <c r="AK50" s="12">
        <v>7.2451126357380227E-3</v>
      </c>
      <c r="AL50" s="12">
        <v>4.110941114796862E-3</v>
      </c>
      <c r="AM50" s="12">
        <v>5.6728373804580063E-3</v>
      </c>
      <c r="AN50" s="11">
        <v>0.13335010786708332</v>
      </c>
      <c r="AO50" s="12">
        <v>0.1410522663298315</v>
      </c>
      <c r="AP50" s="11">
        <v>0.3318576428290656</v>
      </c>
      <c r="AQ50" s="11">
        <v>0.34244037106389991</v>
      </c>
      <c r="AR50" s="11">
        <v>8.3342410252614296E-2</v>
      </c>
      <c r="AS50" s="11">
        <v>8.963479354349177E-2</v>
      </c>
      <c r="AT50" s="11">
        <v>4.090397438382113E-2</v>
      </c>
      <c r="AU50" s="11">
        <v>4.5454177134295164E-2</v>
      </c>
      <c r="AV50" s="11">
        <v>1.1774990120862141E-2</v>
      </c>
      <c r="AW50" s="11">
        <v>1.4315085866484173E-2</v>
      </c>
      <c r="AX50" s="11">
        <v>4.110941114796862E-3</v>
      </c>
      <c r="AY50" s="11">
        <v>5.6728373804580063E-3</v>
      </c>
      <c r="AZ50" s="9">
        <v>973828</v>
      </c>
      <c r="BA50" s="9">
        <v>5686602</v>
      </c>
      <c r="BB50" s="9">
        <v>4207</v>
      </c>
      <c r="BC50" s="9">
        <v>26456</v>
      </c>
      <c r="BD50" s="9">
        <v>2233954</v>
      </c>
      <c r="BE50" s="9">
        <v>4426476</v>
      </c>
      <c r="BF50" s="9">
        <v>10338</v>
      </c>
      <c r="BG50" s="9">
        <v>20325</v>
      </c>
      <c r="BH50" s="9">
        <v>633977</v>
      </c>
      <c r="BI50" s="9">
        <v>6026453</v>
      </c>
      <c r="BJ50" s="9">
        <v>2652</v>
      </c>
      <c r="BK50" s="9">
        <v>28011</v>
      </c>
      <c r="BL50" s="9">
        <v>341730</v>
      </c>
      <c r="BM50" s="9">
        <v>6318700</v>
      </c>
      <c r="BN50" s="9">
        <v>1324</v>
      </c>
      <c r="BO50" s="9">
        <v>29339</v>
      </c>
      <c r="BP50" s="9">
        <v>144409</v>
      </c>
      <c r="BQ50" s="9">
        <v>6516021</v>
      </c>
      <c r="BR50" s="9">
        <v>400</v>
      </c>
      <c r="BS50" s="9">
        <v>30263</v>
      </c>
      <c r="BT50" s="9">
        <v>73611</v>
      </c>
      <c r="BU50" s="9">
        <v>6586819</v>
      </c>
      <c r="BV50" s="9">
        <v>150</v>
      </c>
      <c r="BW50" s="9">
        <v>30513</v>
      </c>
      <c r="BX50">
        <v>973552.99874773819</v>
      </c>
      <c r="BY50">
        <v>5686877.0012522619</v>
      </c>
      <c r="BZ50">
        <v>4482.0012522617753</v>
      </c>
      <c r="CA50">
        <v>26301.529699133538</v>
      </c>
      <c r="CB50">
        <v>2234007.1742479145</v>
      </c>
      <c r="CC50">
        <v>4426422.825752086</v>
      </c>
      <c r="CD50">
        <v>10284.825752085646</v>
      </c>
      <c r="CE50">
        <v>20471.990406475259</v>
      </c>
      <c r="CF50">
        <v>633711.54615098017</v>
      </c>
      <c r="CG50">
        <v>6026718.4538490195</v>
      </c>
      <c r="CH50">
        <v>2917.4538490198838</v>
      </c>
      <c r="CI50">
        <v>27873.279898144716</v>
      </c>
      <c r="CJ50">
        <v>341481.90037412423</v>
      </c>
      <c r="CK50">
        <v>6318948.0996258762</v>
      </c>
      <c r="CL50">
        <v>1572.0996258757725</v>
      </c>
      <c r="CM50">
        <v>29224.82780496154</v>
      </c>
      <c r="CN50">
        <v>144145.38967998204</v>
      </c>
      <c r="CO50">
        <v>6516284.6103200177</v>
      </c>
      <c r="CP50">
        <v>663.61032001797014</v>
      </c>
      <c r="CQ50">
        <v>30137.499574652087</v>
      </c>
      <c r="CR50">
        <v>73422.978462562096</v>
      </c>
      <c r="CS50">
        <v>6587007.021537438</v>
      </c>
      <c r="CT50">
        <v>338.02153743790439</v>
      </c>
      <c r="CU50">
        <v>30464.587288808681</v>
      </c>
    </row>
    <row r="51" spans="1:99">
      <c r="A51" s="7" t="s">
        <v>56</v>
      </c>
      <c r="B51" s="9">
        <v>31719</v>
      </c>
      <c r="C51" s="9">
        <v>30663</v>
      </c>
      <c r="D51" s="9">
        <v>5305</v>
      </c>
      <c r="E51" s="9">
        <v>14438</v>
      </c>
      <c r="F51" s="9">
        <v>2800</v>
      </c>
      <c r="G51" s="9">
        <v>1352</v>
      </c>
      <c r="H51" s="9">
        <v>456</v>
      </c>
      <c r="I51" s="9">
        <v>214</v>
      </c>
      <c r="J51">
        <v>0.61177078639820581</v>
      </c>
      <c r="K51">
        <v>-1.701903672669676E-2</v>
      </c>
      <c r="L51">
        <v>-0.54079334365430154</v>
      </c>
      <c r="M51">
        <v>-1.1341146057189222</v>
      </c>
      <c r="N51">
        <v>-4.043082268123662</v>
      </c>
      <c r="O51">
        <v>-5.1302579323101813</v>
      </c>
      <c r="P51" s="5">
        <v>1</v>
      </c>
      <c r="Q51" s="5">
        <v>1</v>
      </c>
      <c r="R51" s="5">
        <v>1</v>
      </c>
      <c r="S51" s="5">
        <v>1</v>
      </c>
      <c r="T51" s="5">
        <v>0.76497973044926582</v>
      </c>
      <c r="U51" s="5">
        <v>0.66859761520078165</v>
      </c>
      <c r="V51" s="10">
        <v>0.6955476879389646</v>
      </c>
      <c r="W51" s="10">
        <v>0.36063199010606517</v>
      </c>
      <c r="X51" s="10">
        <v>0.73997120353668255</v>
      </c>
      <c r="Y51" s="10">
        <v>0.12102664105783384</v>
      </c>
      <c r="Z51" s="10">
        <v>1.9034054729588606E-6</v>
      </c>
      <c r="AA51" s="10">
        <v>1.2734404022919911E-6</v>
      </c>
      <c r="AB51" s="11">
        <v>9.5103291049875357E-3</v>
      </c>
      <c r="AC51" s="11">
        <v>1.0033682058288156E-2</v>
      </c>
      <c r="AD51" s="11">
        <v>9.2643260077332514E-3</v>
      </c>
      <c r="AE51" s="11">
        <v>9.5700998475320535E-3</v>
      </c>
      <c r="AF51" s="12">
        <v>8.794837966459669E-3</v>
      </c>
      <c r="AG51" s="12">
        <v>9.4682152246827501E-3</v>
      </c>
      <c r="AH51" s="12">
        <v>8.3504558967683069E-3</v>
      </c>
      <c r="AI51" s="12">
        <v>9.2864354706777997E-3</v>
      </c>
      <c r="AJ51" s="12">
        <v>6.7557275941554336E-3</v>
      </c>
      <c r="AK51" s="12">
        <v>8.1156157186319643E-3</v>
      </c>
      <c r="AL51" s="12">
        <v>6.047285018262241E-3</v>
      </c>
      <c r="AM51" s="12">
        <v>7.9109056349680375E-3</v>
      </c>
      <c r="AN51" s="11">
        <v>0.11377008805486791</v>
      </c>
      <c r="AO51" s="12">
        <v>0.12097537064128056</v>
      </c>
      <c r="AP51" s="11">
        <v>0.27582929415767765</v>
      </c>
      <c r="AQ51" s="11">
        <v>0.28589004184988842</v>
      </c>
      <c r="AR51" s="11">
        <v>7.3373756582413061E-2</v>
      </c>
      <c r="AS51" s="11">
        <v>7.9318413133531232E-2</v>
      </c>
      <c r="AT51" s="11">
        <v>3.712332720480687E-2</v>
      </c>
      <c r="AU51" s="11">
        <v>4.1473026707073903E-2</v>
      </c>
      <c r="AV51" s="11">
        <v>1.2303060807221322E-2</v>
      </c>
      <c r="AW51" s="11">
        <v>1.489584340958721E-2</v>
      </c>
      <c r="AX51" s="11">
        <v>5.1362605170320649E-3</v>
      </c>
      <c r="AY51" s="11">
        <v>6.8651744371472385E-3</v>
      </c>
      <c r="AZ51" s="9">
        <v>773848</v>
      </c>
      <c r="BA51" s="9">
        <v>5893418</v>
      </c>
      <c r="BB51" s="9">
        <v>3599</v>
      </c>
      <c r="BC51" s="9">
        <v>27064</v>
      </c>
      <c r="BD51" s="9">
        <v>1849727</v>
      </c>
      <c r="BE51" s="9">
        <v>4817539</v>
      </c>
      <c r="BF51" s="9">
        <v>8612</v>
      </c>
      <c r="BG51" s="9">
        <v>22051</v>
      </c>
      <c r="BH51" s="9">
        <v>519808</v>
      </c>
      <c r="BI51" s="9">
        <v>6147458</v>
      </c>
      <c r="BJ51" s="9">
        <v>2341</v>
      </c>
      <c r="BK51" s="9">
        <v>28322</v>
      </c>
      <c r="BL51" s="9">
        <v>280755</v>
      </c>
      <c r="BM51" s="9">
        <v>6386511</v>
      </c>
      <c r="BN51" s="9">
        <v>1205</v>
      </c>
      <c r="BO51" s="9">
        <v>29458</v>
      </c>
      <c r="BP51" s="9">
        <v>118171</v>
      </c>
      <c r="BQ51" s="9">
        <v>6549095</v>
      </c>
      <c r="BR51" s="9">
        <v>417</v>
      </c>
      <c r="BS51" s="9">
        <v>30246</v>
      </c>
      <c r="BT51" s="9">
        <v>59821</v>
      </c>
      <c r="BU51" s="9">
        <v>6607445</v>
      </c>
      <c r="BV51" s="9">
        <v>184</v>
      </c>
      <c r="BW51" s="9">
        <v>30479</v>
      </c>
      <c r="BX51">
        <v>773887.86144224578</v>
      </c>
      <c r="BY51">
        <v>5893378.1385577545</v>
      </c>
      <c r="BZ51">
        <v>3559.1385577541955</v>
      </c>
      <c r="CA51">
        <v>27228.513091573066</v>
      </c>
      <c r="CB51">
        <v>1849831.5570639821</v>
      </c>
      <c r="CC51">
        <v>4817434.4429360181</v>
      </c>
      <c r="CD51">
        <v>8507.4429360179838</v>
      </c>
      <c r="CE51">
        <v>22257.45128062987</v>
      </c>
      <c r="CF51">
        <v>519758.61115189485</v>
      </c>
      <c r="CG51">
        <v>6147507.3888481054</v>
      </c>
      <c r="CH51">
        <v>2390.3888481051381</v>
      </c>
      <c r="CI51">
        <v>28402.637923850645</v>
      </c>
      <c r="CJ51">
        <v>280669.19212789508</v>
      </c>
      <c r="CK51">
        <v>6386596.8078721054</v>
      </c>
      <c r="CL51">
        <v>1290.8078721049446</v>
      </c>
      <c r="CM51">
        <v>29507.275912945428</v>
      </c>
      <c r="CN51">
        <v>118045.10624224294</v>
      </c>
      <c r="CO51">
        <v>6549220.8937577568</v>
      </c>
      <c r="CP51">
        <v>542.89375775706196</v>
      </c>
      <c r="CQ51">
        <v>30258.629711638925</v>
      </c>
      <c r="CR51">
        <v>59730.298175749551</v>
      </c>
      <c r="CS51">
        <v>6607535.7018242506</v>
      </c>
      <c r="CT51">
        <v>274.70182425045112</v>
      </c>
      <c r="CU51">
        <v>30528.055069649239</v>
      </c>
    </row>
    <row r="52" spans="1:99">
      <c r="A52" s="7" t="s">
        <v>57</v>
      </c>
      <c r="B52" s="9">
        <v>31050</v>
      </c>
      <c r="C52" s="9">
        <v>30663</v>
      </c>
      <c r="D52" s="9">
        <v>5103</v>
      </c>
      <c r="E52" s="9">
        <v>14063</v>
      </c>
      <c r="F52" s="9">
        <v>2696</v>
      </c>
      <c r="G52" s="9">
        <v>1291</v>
      </c>
      <c r="H52" s="9">
        <v>416</v>
      </c>
      <c r="I52" s="9">
        <v>184</v>
      </c>
      <c r="J52">
        <v>0.31081652408346994</v>
      </c>
      <c r="K52">
        <v>-0.10093335603896741</v>
      </c>
      <c r="L52">
        <v>-0.81322412027827429</v>
      </c>
      <c r="M52">
        <v>-1.5404409484556043</v>
      </c>
      <c r="N52">
        <v>-5.1970370274620583</v>
      </c>
      <c r="O52">
        <v>-7.294892328904397</v>
      </c>
      <c r="P52" s="5">
        <v>1</v>
      </c>
      <c r="Q52" s="5">
        <v>1</v>
      </c>
      <c r="R52" s="5">
        <v>1</v>
      </c>
      <c r="S52" s="5">
        <v>1</v>
      </c>
      <c r="T52" s="5">
        <v>0.75407400455843088</v>
      </c>
      <c r="U52" s="5">
        <v>0.66164472366133875</v>
      </c>
      <c r="V52" s="10">
        <v>0.75177298443675444</v>
      </c>
      <c r="W52" s="10">
        <v>0.35509374584170872</v>
      </c>
      <c r="X52" s="10">
        <v>0.68717051146155395</v>
      </c>
      <c r="Y52" s="10">
        <v>7.8887638058100867E-2</v>
      </c>
      <c r="Z52" s="10">
        <v>4.6113329385510838E-7</v>
      </c>
      <c r="AA52" s="10">
        <v>5.9088223141509056E-7</v>
      </c>
      <c r="AB52" s="11">
        <v>9.1432197580547572E-3</v>
      </c>
      <c r="AC52" s="11">
        <v>9.6566085107851769E-3</v>
      </c>
      <c r="AD52" s="11">
        <v>9.0217114559403896E-3</v>
      </c>
      <c r="AE52" s="11">
        <v>9.3235254745621717E-3</v>
      </c>
      <c r="AF52" s="12">
        <v>8.4619223944678058E-3</v>
      </c>
      <c r="AG52" s="12">
        <v>9.1227888210036086E-3</v>
      </c>
      <c r="AH52" s="12">
        <v>7.9631697722406282E-3</v>
      </c>
      <c r="AI52" s="12">
        <v>8.8779742775914154E-3</v>
      </c>
      <c r="AJ52" s="12">
        <v>6.133768805889301E-3</v>
      </c>
      <c r="AK52" s="12">
        <v>7.4330707075307822E-3</v>
      </c>
      <c r="AL52" s="12">
        <v>5.1362605170320649E-3</v>
      </c>
      <c r="AM52" s="12">
        <v>6.8651744371472385E-3</v>
      </c>
      <c r="AN52" s="11">
        <v>0.11351266173847979</v>
      </c>
      <c r="AO52" s="12">
        <v>0.12071099543792174</v>
      </c>
      <c r="AP52" s="11">
        <v>0.2756346871409544</v>
      </c>
      <c r="AQ52" s="11">
        <v>0.28569329772680152</v>
      </c>
      <c r="AR52" s="11">
        <v>7.3181578083107796E-2</v>
      </c>
      <c r="AS52" s="11">
        <v>7.9119240493026294E-2</v>
      </c>
      <c r="AT52" s="11">
        <v>3.6932852032408883E-2</v>
      </c>
      <c r="AU52" s="11">
        <v>4.1272150739661687E-2</v>
      </c>
      <c r="AV52" s="11">
        <v>1.2178757805669948E-2</v>
      </c>
      <c r="AW52" s="11">
        <v>1.4759245651265121E-2</v>
      </c>
      <c r="AX52" s="11">
        <v>5.1362605170320649E-3</v>
      </c>
      <c r="AY52" s="11">
        <v>6.8651744371472385E-3</v>
      </c>
      <c r="AZ52" s="9">
        <v>773795</v>
      </c>
      <c r="BA52" s="9">
        <v>5894140</v>
      </c>
      <c r="BB52" s="9">
        <v>3591</v>
      </c>
      <c r="BC52" s="9">
        <v>27072</v>
      </c>
      <c r="BD52" s="9">
        <v>1848417</v>
      </c>
      <c r="BE52" s="9">
        <v>4819518</v>
      </c>
      <c r="BF52" s="9">
        <v>8606</v>
      </c>
      <c r="BG52" s="9">
        <v>22057</v>
      </c>
      <c r="BH52" s="9">
        <v>519828</v>
      </c>
      <c r="BI52" s="9">
        <v>6148107</v>
      </c>
      <c r="BJ52" s="9">
        <v>2335</v>
      </c>
      <c r="BK52" s="9">
        <v>28328</v>
      </c>
      <c r="BL52" s="9">
        <v>281056</v>
      </c>
      <c r="BM52" s="9">
        <v>6386879</v>
      </c>
      <c r="BN52" s="9">
        <v>1199</v>
      </c>
      <c r="BO52" s="9">
        <v>29464</v>
      </c>
      <c r="BP52" s="9">
        <v>118718</v>
      </c>
      <c r="BQ52" s="9">
        <v>6549217</v>
      </c>
      <c r="BR52" s="9">
        <v>413</v>
      </c>
      <c r="BS52" s="9">
        <v>30250</v>
      </c>
      <c r="BT52" s="9">
        <v>60450</v>
      </c>
      <c r="BU52" s="9">
        <v>6607485</v>
      </c>
      <c r="BV52" s="9">
        <v>184</v>
      </c>
      <c r="BW52" s="9">
        <v>30479</v>
      </c>
      <c r="BX52">
        <v>773827.49612829427</v>
      </c>
      <c r="BY52">
        <v>5894107.5038717054</v>
      </c>
      <c r="BZ52">
        <v>3558.5038717056914</v>
      </c>
      <c r="CA52">
        <v>27229.138189859379</v>
      </c>
      <c r="CB52">
        <v>1848522.4307392382</v>
      </c>
      <c r="CC52">
        <v>4819412.5692607621</v>
      </c>
      <c r="CD52">
        <v>8500.5692607617293</v>
      </c>
      <c r="CE52">
        <v>22264.346341858462</v>
      </c>
      <c r="CF52">
        <v>519772.78579861042</v>
      </c>
      <c r="CG52">
        <v>6148162.2142013898</v>
      </c>
      <c r="CH52">
        <v>2390.2142013896041</v>
      </c>
      <c r="CI52">
        <v>28402.800327987599</v>
      </c>
      <c r="CJ52">
        <v>280962.97067311697</v>
      </c>
      <c r="CK52">
        <v>6386972.0293268831</v>
      </c>
      <c r="CL52">
        <v>1292.0293268830283</v>
      </c>
      <c r="CM52">
        <v>29506.035288136431</v>
      </c>
      <c r="CN52">
        <v>118585.67486584507</v>
      </c>
      <c r="CO52">
        <v>6549349.3251341553</v>
      </c>
      <c r="CP52">
        <v>545.32513415493804</v>
      </c>
      <c r="CQ52">
        <v>30256.173256188009</v>
      </c>
      <c r="CR52">
        <v>60356.446347429715</v>
      </c>
      <c r="CS52">
        <v>6607578.5536525706</v>
      </c>
      <c r="CT52">
        <v>277.5536525702841</v>
      </c>
      <c r="CU52">
        <v>30525.176105046015</v>
      </c>
    </row>
    <row r="53" spans="1:99">
      <c r="A53" s="7" t="s">
        <v>58</v>
      </c>
      <c r="B53" s="9">
        <v>8713</v>
      </c>
      <c r="C53" s="9">
        <v>30663</v>
      </c>
      <c r="D53" s="9">
        <v>1338</v>
      </c>
      <c r="E53" s="9">
        <v>3670</v>
      </c>
      <c r="F53" s="9">
        <v>690</v>
      </c>
      <c r="G53" s="9">
        <v>354</v>
      </c>
      <c r="H53" s="9">
        <v>128</v>
      </c>
      <c r="I53" s="9">
        <v>49</v>
      </c>
      <c r="J53">
        <v>-0.44016545082774799</v>
      </c>
      <c r="K53">
        <v>-0.70032015428908356</v>
      </c>
      <c r="L53">
        <v>-1.2520019026319156</v>
      </c>
      <c r="M53">
        <v>-1.0220619512442255</v>
      </c>
      <c r="N53">
        <v>-1.9249886101026377</v>
      </c>
      <c r="O53">
        <v>-4.3428441258315855</v>
      </c>
      <c r="P53" s="5">
        <v>0.86162629553456749</v>
      </c>
      <c r="Q53" s="5">
        <v>1</v>
      </c>
      <c r="R53" s="5">
        <v>1</v>
      </c>
      <c r="S53" s="5">
        <v>1</v>
      </c>
      <c r="T53" s="5">
        <v>1</v>
      </c>
      <c r="U53" s="5">
        <v>0.64708178248307802</v>
      </c>
      <c r="V53" s="10">
        <v>6.9332851048668935E-5</v>
      </c>
      <c r="W53" s="10">
        <v>0.11425592852220069</v>
      </c>
      <c r="X53" s="10">
        <v>7.3503586566684084E-2</v>
      </c>
      <c r="Y53" s="10">
        <v>0.51824288756409898</v>
      </c>
      <c r="Z53" s="10">
        <v>0.18785675411925948</v>
      </c>
      <c r="AA53" s="10">
        <v>1.6727675550137908E-2</v>
      </c>
      <c r="AB53" s="11">
        <v>2.332744782192025E-3</v>
      </c>
      <c r="AC53" s="11">
        <v>2.596545875011156E-3</v>
      </c>
      <c r="AD53" s="11">
        <v>2.3164102478541921E-3</v>
      </c>
      <c r="AE53" s="11">
        <v>2.471118695823856E-3</v>
      </c>
      <c r="AF53" s="12">
        <v>2.0825521705614561E-3</v>
      </c>
      <c r="AG53" s="12">
        <v>2.4179859372557826E-3</v>
      </c>
      <c r="AH53" s="12">
        <v>2.0687174695977377E-3</v>
      </c>
      <c r="AI53" s="12">
        <v>2.5492259801625601E-3</v>
      </c>
      <c r="AJ53" s="12">
        <v>1.7259936273415167E-3</v>
      </c>
      <c r="AK53" s="12">
        <v>2.4484185306338935E-3</v>
      </c>
      <c r="AL53" s="12">
        <v>1.1509300062194059E-3</v>
      </c>
      <c r="AM53" s="12">
        <v>2.0451043022305174E-3</v>
      </c>
      <c r="AN53" s="11">
        <v>3.2461167328195276E-2</v>
      </c>
      <c r="AO53" s="12">
        <v>3.6547083658335727E-2</v>
      </c>
      <c r="AP53" s="11">
        <v>8.8283598615652603E-2</v>
      </c>
      <c r="AQ53" s="11">
        <v>9.4738284435581771E-2</v>
      </c>
      <c r="AR53" s="11">
        <v>1.9303335671475626E-2</v>
      </c>
      <c r="AS53" s="11">
        <v>2.2506011098246837E-2</v>
      </c>
      <c r="AT53" s="11">
        <v>1.0039849512737425E-2</v>
      </c>
      <c r="AU53" s="11">
        <v>1.2397615836380403E-2</v>
      </c>
      <c r="AV53" s="11">
        <v>3.3931547499412556E-3</v>
      </c>
      <c r="AW53" s="11">
        <v>4.8252191860728329E-3</v>
      </c>
      <c r="AX53" s="11">
        <v>1.1509300062194059E-3</v>
      </c>
      <c r="AY53" s="11">
        <v>2.0451043022305174E-3</v>
      </c>
      <c r="AZ53" s="9">
        <v>266554</v>
      </c>
      <c r="BA53" s="9">
        <v>6423718</v>
      </c>
      <c r="BB53" s="9">
        <v>1058</v>
      </c>
      <c r="BC53" s="9">
        <v>29605</v>
      </c>
      <c r="BD53" s="9">
        <v>641128</v>
      </c>
      <c r="BE53" s="9">
        <v>6049144</v>
      </c>
      <c r="BF53" s="9">
        <v>2806</v>
      </c>
      <c r="BG53" s="9">
        <v>27857</v>
      </c>
      <c r="BH53" s="9">
        <v>155052</v>
      </c>
      <c r="BI53" s="9">
        <v>6535220</v>
      </c>
      <c r="BJ53" s="9">
        <v>641</v>
      </c>
      <c r="BK53" s="9">
        <v>30022</v>
      </c>
      <c r="BL53" s="9">
        <v>80783</v>
      </c>
      <c r="BM53" s="9">
        <v>6609489</v>
      </c>
      <c r="BN53" s="9">
        <v>344</v>
      </c>
      <c r="BO53" s="9">
        <v>30319</v>
      </c>
      <c r="BP53" s="9">
        <v>33118</v>
      </c>
      <c r="BQ53" s="9">
        <v>6657154</v>
      </c>
      <c r="BR53" s="9">
        <v>126</v>
      </c>
      <c r="BS53" s="9">
        <v>30537</v>
      </c>
      <c r="BT53" s="9">
        <v>16675</v>
      </c>
      <c r="BU53" s="9">
        <v>6673597</v>
      </c>
      <c r="BV53" s="9">
        <v>49</v>
      </c>
      <c r="BW53" s="9">
        <v>30614</v>
      </c>
      <c r="BX53">
        <v>266391.0706566869</v>
      </c>
      <c r="BY53">
        <v>6423880.929343313</v>
      </c>
      <c r="BZ53">
        <v>1220.9293433130956</v>
      </c>
      <c r="CA53">
        <v>29577.010194652772</v>
      </c>
      <c r="CB53">
        <v>640996.1724147012</v>
      </c>
      <c r="CC53">
        <v>6049275.8275852986</v>
      </c>
      <c r="CD53">
        <v>2937.8275852987717</v>
      </c>
      <c r="CE53">
        <v>27852.243027338798</v>
      </c>
      <c r="CF53">
        <v>154982.68001342076</v>
      </c>
      <c r="CG53">
        <v>6535289.319986579</v>
      </c>
      <c r="CH53">
        <v>710.31998657924828</v>
      </c>
      <c r="CI53">
        <v>30089.959787285181</v>
      </c>
      <c r="CJ53">
        <v>80756.873343366664</v>
      </c>
      <c r="CK53">
        <v>6609515.1266566338</v>
      </c>
      <c r="CL53">
        <v>370.12665663334047</v>
      </c>
      <c r="CM53">
        <v>30431.71229869279</v>
      </c>
      <c r="CN53">
        <v>33092.330511751716</v>
      </c>
      <c r="CO53">
        <v>6657179.6694882484</v>
      </c>
      <c r="CP53">
        <v>151.66948824828688</v>
      </c>
      <c r="CQ53">
        <v>30651.17070471873</v>
      </c>
      <c r="CR53">
        <v>16647.699900088308</v>
      </c>
      <c r="CS53">
        <v>6673624.3000999121</v>
      </c>
      <c r="CT53">
        <v>76.300099911693835</v>
      </c>
      <c r="CU53">
        <v>30726.885527673614</v>
      </c>
    </row>
    <row r="54" spans="1:99">
      <c r="A54" s="7" t="s">
        <v>159</v>
      </c>
      <c r="B54" s="9">
        <v>63157</v>
      </c>
      <c r="C54" s="9">
        <v>30663</v>
      </c>
      <c r="D54" s="9">
        <v>14251</v>
      </c>
      <c r="E54" s="9">
        <v>38057</v>
      </c>
      <c r="F54" s="9">
        <v>8172</v>
      </c>
      <c r="G54" s="9">
        <v>4058</v>
      </c>
      <c r="H54" s="9">
        <v>1418</v>
      </c>
      <c r="I54" s="9">
        <v>488</v>
      </c>
      <c r="J54">
        <v>8.0853779934286489</v>
      </c>
      <c r="K54">
        <v>6.7274590562126271</v>
      </c>
      <c r="L54">
        <v>8.4536587403017194</v>
      </c>
      <c r="M54">
        <v>8.2862036223665871</v>
      </c>
      <c r="N54">
        <v>5.012281605548826</v>
      </c>
      <c r="O54">
        <v>-3.9626458263236244</v>
      </c>
      <c r="P54" s="5">
        <v>1.3053508602357518</v>
      </c>
      <c r="Q54" s="5">
        <v>1.3851660937142125</v>
      </c>
      <c r="R54" s="5">
        <v>1.4398541802359854</v>
      </c>
      <c r="S54" s="5">
        <v>1.4421353930106866</v>
      </c>
      <c r="T54" s="5">
        <v>1.2586885808268176</v>
      </c>
      <c r="U54" s="5">
        <v>0.86973113734923024</v>
      </c>
      <c r="V54" s="10">
        <v>1.5314316616520998E-92</v>
      </c>
      <c r="W54" s="10">
        <v>3.4545498961844201E-180</v>
      </c>
      <c r="X54" s="10">
        <v>1.7988700091503339E-145</v>
      </c>
      <c r="Y54" s="10">
        <v>7.7407358607740115E-93</v>
      </c>
      <c r="Z54" s="10">
        <v>1.9109934133955663E-15</v>
      </c>
      <c r="AA54" s="10">
        <v>2.4122382455993584E-2</v>
      </c>
      <c r="AB54" s="11">
        <v>2.5825562286866593E-2</v>
      </c>
      <c r="AC54" s="11">
        <v>2.6676172508202565E-2</v>
      </c>
      <c r="AD54" s="11">
        <v>2.4576469789427371E-2</v>
      </c>
      <c r="AE54" s="11">
        <v>2.5069031303094558E-2</v>
      </c>
      <c r="AF54" s="12">
        <v>2.6080927248312964E-2</v>
      </c>
      <c r="AG54" s="12">
        <v>2.7221097993835555E-2</v>
      </c>
      <c r="AH54" s="12">
        <v>2.5664851386247575E-2</v>
      </c>
      <c r="AI54" s="12">
        <v>2.7271912792078096E-2</v>
      </c>
      <c r="AJ54" s="12">
        <v>2.1932815620575349E-2</v>
      </c>
      <c r="AK54" s="12">
        <v>2.4311844066995991E-2</v>
      </c>
      <c r="AL54" s="12">
        <v>1.4514173690519355E-2</v>
      </c>
      <c r="AM54" s="12">
        <v>1.7315719014043149E-2</v>
      </c>
      <c r="AN54" s="11">
        <v>0.25131837222860015</v>
      </c>
      <c r="AO54" s="12">
        <v>0.26109072016288143</v>
      </c>
      <c r="AP54" s="11">
        <v>0.53690160904159423</v>
      </c>
      <c r="AQ54" s="11">
        <v>0.54805420089220214</v>
      </c>
      <c r="AR54" s="11">
        <v>0.19663525967493875</v>
      </c>
      <c r="AS54" s="11">
        <v>0.20560848685997304</v>
      </c>
      <c r="AT54" s="11">
        <v>0.11148563104371449</v>
      </c>
      <c r="AU54" s="11">
        <v>0.11862883916467999</v>
      </c>
      <c r="AV54" s="11">
        <v>4.208052483824791E-2</v>
      </c>
      <c r="AW54" s="11">
        <v>4.6690958708697924E-2</v>
      </c>
      <c r="AX54" s="11">
        <v>1.4482973862606947E-2</v>
      </c>
      <c r="AY54" s="11">
        <v>1.7281693651987187E-2</v>
      </c>
      <c r="AZ54" s="9">
        <v>1385510</v>
      </c>
      <c r="BA54" s="9">
        <v>5250318</v>
      </c>
      <c r="BB54" s="9">
        <v>7856</v>
      </c>
      <c r="BC54" s="9">
        <v>22807</v>
      </c>
      <c r="BD54" s="9">
        <v>3060459</v>
      </c>
      <c r="BE54" s="9">
        <v>3575369</v>
      </c>
      <c r="BF54" s="9">
        <v>16634</v>
      </c>
      <c r="BG54" s="9">
        <v>14029</v>
      </c>
      <c r="BH54" s="9">
        <v>987634</v>
      </c>
      <c r="BI54" s="9">
        <v>5648194</v>
      </c>
      <c r="BJ54" s="9">
        <v>6167</v>
      </c>
      <c r="BK54" s="9">
        <v>24496</v>
      </c>
      <c r="BL54" s="9">
        <v>548843</v>
      </c>
      <c r="BM54" s="9">
        <v>6086985</v>
      </c>
      <c r="BN54" s="9">
        <v>3528</v>
      </c>
      <c r="BO54" s="9">
        <v>27135</v>
      </c>
      <c r="BP54" s="9">
        <v>236236</v>
      </c>
      <c r="BQ54" s="9">
        <v>6399592</v>
      </c>
      <c r="BR54" s="9">
        <v>1361</v>
      </c>
      <c r="BS54" s="9">
        <v>29302</v>
      </c>
      <c r="BT54" s="9">
        <v>121010</v>
      </c>
      <c r="BU54" s="9">
        <v>6514818</v>
      </c>
      <c r="BV54" s="9">
        <v>487</v>
      </c>
      <c r="BW54" s="9">
        <v>30176</v>
      </c>
      <c r="BX54">
        <v>1386957.1138771507</v>
      </c>
      <c r="BY54">
        <v>5248870.8861228498</v>
      </c>
      <c r="BZ54">
        <v>6408.886122849337</v>
      </c>
      <c r="CA54">
        <v>24366.187893206396</v>
      </c>
      <c r="CB54">
        <v>3062939.6916614752</v>
      </c>
      <c r="CC54">
        <v>3572888.3083385248</v>
      </c>
      <c r="CD54">
        <v>14153.308338524721</v>
      </c>
      <c r="CE54">
        <v>16585.980057650682</v>
      </c>
      <c r="CF54">
        <v>989229.94154315966</v>
      </c>
      <c r="CG54">
        <v>5646598.05845684</v>
      </c>
      <c r="CH54">
        <v>4571.0584568403374</v>
      </c>
      <c r="CI54">
        <v>26212.507839262864</v>
      </c>
      <c r="CJ54">
        <v>549830.33025740227</v>
      </c>
      <c r="CK54">
        <v>6085997.6697425973</v>
      </c>
      <c r="CL54">
        <v>2540.6697425977172</v>
      </c>
      <c r="CM54">
        <v>28252.278624461032</v>
      </c>
      <c r="CN54">
        <v>236504.15568190222</v>
      </c>
      <c r="CO54">
        <v>6399323.8443180975</v>
      </c>
      <c r="CP54">
        <v>1092.844318097782</v>
      </c>
      <c r="CQ54">
        <v>29706.794196896</v>
      </c>
      <c r="CR54">
        <v>120938.16589807141</v>
      </c>
      <c r="CS54">
        <v>6514889.8341019284</v>
      </c>
      <c r="CT54">
        <v>558.83410192858582</v>
      </c>
      <c r="CU54">
        <v>30243.271980828918</v>
      </c>
    </row>
    <row r="55" spans="1:99">
      <c r="A55" s="7" t="s">
        <v>60</v>
      </c>
      <c r="B55" s="9">
        <v>8807</v>
      </c>
      <c r="C55" s="9">
        <v>30663</v>
      </c>
      <c r="D55" s="9">
        <v>1355</v>
      </c>
      <c r="E55" s="9">
        <v>3719</v>
      </c>
      <c r="F55" s="9">
        <v>692</v>
      </c>
      <c r="G55" s="9">
        <v>354</v>
      </c>
      <c r="H55" s="9">
        <v>128</v>
      </c>
      <c r="I55" s="9">
        <v>49</v>
      </c>
      <c r="J55">
        <v>-0.42555373812996689</v>
      </c>
      <c r="K55">
        <v>-0.68138349894323003</v>
      </c>
      <c r="L55">
        <v>-1.3291228749160171</v>
      </c>
      <c r="M55">
        <v>-1.1238656400554687</v>
      </c>
      <c r="N55">
        <v>-2.0320641213329438</v>
      </c>
      <c r="O55">
        <v>-4.4652161386662215</v>
      </c>
      <c r="P55" s="5">
        <v>0.86193025380147847</v>
      </c>
      <c r="Q55" s="5">
        <v>1</v>
      </c>
      <c r="R55" s="5">
        <v>1</v>
      </c>
      <c r="S55" s="5">
        <v>1</v>
      </c>
      <c r="T55" s="5">
        <v>1</v>
      </c>
      <c r="U55" s="5">
        <v>0.65419096865221604</v>
      </c>
      <c r="V55" s="10">
        <v>7.2864571706377401E-5</v>
      </c>
      <c r="W55" s="10">
        <v>0.11705406328274641</v>
      </c>
      <c r="X55" s="10">
        <v>7.8182874716687958E-2</v>
      </c>
      <c r="Y55" s="10">
        <v>0.53816889053973327</v>
      </c>
      <c r="Z55" s="10">
        <v>0.20839783415789911</v>
      </c>
      <c r="AA55" s="10">
        <v>2.0809711365003713E-2</v>
      </c>
      <c r="AB55" s="11">
        <v>2.3632262039799201E-3</v>
      </c>
      <c r="AC55" s="11">
        <v>2.6286937067153786E-3</v>
      </c>
      <c r="AD55" s="11">
        <v>2.3478571531431501E-3</v>
      </c>
      <c r="AE55" s="11">
        <v>2.5035924767038966E-3</v>
      </c>
      <c r="AF55" s="12">
        <v>2.0888323464894961E-3</v>
      </c>
      <c r="AG55" s="12">
        <v>2.4247507993214157E-3</v>
      </c>
      <c r="AH55" s="12">
        <v>2.0687174695977377E-3</v>
      </c>
      <c r="AI55" s="12">
        <v>2.5492259801625601E-3</v>
      </c>
      <c r="AJ55" s="12">
        <v>1.7259936273415167E-3</v>
      </c>
      <c r="AK55" s="12">
        <v>2.4484185306338935E-3</v>
      </c>
      <c r="AL55" s="12">
        <v>1.1509300062194059E-3</v>
      </c>
      <c r="AM55" s="12">
        <v>2.0451043022305174E-3</v>
      </c>
      <c r="AN55" s="11">
        <v>3.2461167328195276E-2</v>
      </c>
      <c r="AO55" s="12">
        <v>3.6547083658335727E-2</v>
      </c>
      <c r="AP55" s="11">
        <v>8.8283598615652603E-2</v>
      </c>
      <c r="AQ55" s="11">
        <v>9.4738284435581771E-2</v>
      </c>
      <c r="AR55" s="11">
        <v>1.9303335671475626E-2</v>
      </c>
      <c r="AS55" s="11">
        <v>2.2506011098246837E-2</v>
      </c>
      <c r="AT55" s="11">
        <v>1.0039849512737425E-2</v>
      </c>
      <c r="AU55" s="11">
        <v>1.2397615836380403E-2</v>
      </c>
      <c r="AV55" s="11">
        <v>3.3931547499412556E-3</v>
      </c>
      <c r="AW55" s="11">
        <v>4.8252191860728329E-3</v>
      </c>
      <c r="AX55" s="11">
        <v>1.1509300062194059E-3</v>
      </c>
      <c r="AY55" s="11">
        <v>2.0451043022305174E-3</v>
      </c>
      <c r="AZ55" s="9">
        <v>266460</v>
      </c>
      <c r="BA55" s="9">
        <v>6423718</v>
      </c>
      <c r="BB55" s="9">
        <v>1058</v>
      </c>
      <c r="BC55" s="9">
        <v>29605</v>
      </c>
      <c r="BD55" s="9">
        <v>640981</v>
      </c>
      <c r="BE55" s="9">
        <v>6049197</v>
      </c>
      <c r="BF55" s="9">
        <v>2806</v>
      </c>
      <c r="BG55" s="9">
        <v>27857</v>
      </c>
      <c r="BH55" s="9">
        <v>154881</v>
      </c>
      <c r="BI55" s="9">
        <v>6535297</v>
      </c>
      <c r="BJ55" s="9">
        <v>641</v>
      </c>
      <c r="BK55" s="9">
        <v>30022</v>
      </c>
      <c r="BL55" s="9">
        <v>80607</v>
      </c>
      <c r="BM55" s="9">
        <v>6609571</v>
      </c>
      <c r="BN55" s="9">
        <v>344</v>
      </c>
      <c r="BO55" s="9">
        <v>30319</v>
      </c>
      <c r="BP55" s="9">
        <v>32938</v>
      </c>
      <c r="BQ55" s="9">
        <v>6657240</v>
      </c>
      <c r="BR55" s="9">
        <v>126</v>
      </c>
      <c r="BS55" s="9">
        <v>30537</v>
      </c>
      <c r="BT55" s="9">
        <v>16494</v>
      </c>
      <c r="BU55" s="9">
        <v>6673684</v>
      </c>
      <c r="BV55" s="9">
        <v>49</v>
      </c>
      <c r="BW55" s="9">
        <v>30614</v>
      </c>
      <c r="BX55">
        <v>266297.48244364059</v>
      </c>
      <c r="BY55">
        <v>6423880.5175563591</v>
      </c>
      <c r="BZ55">
        <v>1220.5175563593903</v>
      </c>
      <c r="CA55">
        <v>29577.42576490491</v>
      </c>
      <c r="CB55">
        <v>640849.80199442303</v>
      </c>
      <c r="CC55">
        <v>6049328.1980055766</v>
      </c>
      <c r="CD55">
        <v>2937.1980055769804</v>
      </c>
      <c r="CE55">
        <v>27852.877278003663</v>
      </c>
      <c r="CF55">
        <v>154812.45024484288</v>
      </c>
      <c r="CG55">
        <v>6535365.549755157</v>
      </c>
      <c r="CH55">
        <v>709.54975515712988</v>
      </c>
      <c r="CI55">
        <v>30090.735477740651</v>
      </c>
      <c r="CJ55">
        <v>80581.671144727268</v>
      </c>
      <c r="CK55">
        <v>6609596.3288552724</v>
      </c>
      <c r="CL55">
        <v>369.32885527272555</v>
      </c>
      <c r="CM55">
        <v>30432.515707354873</v>
      </c>
      <c r="CN55">
        <v>32913.149618031435</v>
      </c>
      <c r="CO55">
        <v>6657264.8503819685</v>
      </c>
      <c r="CP55">
        <v>150.85038196856613</v>
      </c>
      <c r="CQ55">
        <v>30651.995530014297</v>
      </c>
      <c r="CR55">
        <v>16467.524622885736</v>
      </c>
      <c r="CS55">
        <v>6673710.4753771145</v>
      </c>
      <c r="CT55">
        <v>75.475377114262926</v>
      </c>
      <c r="CU55">
        <v>30727.71600008251</v>
      </c>
    </row>
    <row r="56" spans="1:99">
      <c r="A56" s="7" t="s">
        <v>61</v>
      </c>
      <c r="B56" s="9">
        <v>9375</v>
      </c>
      <c r="C56" s="9">
        <v>30663</v>
      </c>
      <c r="D56" s="9">
        <v>1859</v>
      </c>
      <c r="E56" s="9">
        <v>4532</v>
      </c>
      <c r="F56" s="9">
        <v>862</v>
      </c>
      <c r="G56" s="9">
        <v>427</v>
      </c>
      <c r="H56" s="9">
        <v>144</v>
      </c>
      <c r="I56" s="9">
        <v>72</v>
      </c>
      <c r="J56">
        <v>1.9096491039273908</v>
      </c>
      <c r="K56">
        <v>0.54696801234534997</v>
      </c>
      <c r="L56">
        <v>8.2656027689447714E-2</v>
      </c>
      <c r="M56">
        <v>-3.5264581568627395E-3</v>
      </c>
      <c r="N56">
        <v>-1.5830457653844392</v>
      </c>
      <c r="O56">
        <v>-1.5830457653844392</v>
      </c>
      <c r="P56" s="5">
        <v>1.0720332185757562</v>
      </c>
      <c r="Q56" s="5">
        <v>1.0771905443193246</v>
      </c>
      <c r="R56" s="5">
        <v>1</v>
      </c>
      <c r="S56" s="5">
        <v>1</v>
      </c>
      <c r="T56" s="5">
        <v>1</v>
      </c>
      <c r="U56" s="5">
        <v>1</v>
      </c>
      <c r="V56" s="10">
        <v>4.7955603934161921E-2</v>
      </c>
      <c r="W56" s="10">
        <v>2.5752617835115649E-4</v>
      </c>
      <c r="X56" s="10">
        <v>0.59667087500987437</v>
      </c>
      <c r="Y56" s="10">
        <v>0.83582349005138046</v>
      </c>
      <c r="Z56" s="10">
        <v>0.26353740159420735</v>
      </c>
      <c r="AA56" s="10">
        <v>0.47690017271043161</v>
      </c>
      <c r="AB56" s="11">
        <v>3.2689471782990889E-3</v>
      </c>
      <c r="AC56" s="11">
        <v>3.5797458947507718E-3</v>
      </c>
      <c r="AD56" s="11">
        <v>2.8700699258611025E-3</v>
      </c>
      <c r="AE56" s="11">
        <v>3.0419412928715719E-3</v>
      </c>
      <c r="AF56" s="12">
        <v>2.6237995733364885E-3</v>
      </c>
      <c r="AG56" s="12">
        <v>2.9986118019366416E-3</v>
      </c>
      <c r="AH56" s="12">
        <v>2.5213126070885309E-3</v>
      </c>
      <c r="AI56" s="12">
        <v>3.0489186162099072E-3</v>
      </c>
      <c r="AJ56" s="12">
        <v>1.9650332642840757E-3</v>
      </c>
      <c r="AK56" s="12">
        <v>2.7311804134382603E-3</v>
      </c>
      <c r="AL56" s="12">
        <v>1.8063589943075027E-3</v>
      </c>
      <c r="AM56" s="12">
        <v>2.8898546834148333E-3</v>
      </c>
      <c r="AN56" s="11">
        <v>4.4021253392143259E-2</v>
      </c>
      <c r="AO56" s="12">
        <v>4.8728966742872887E-2</v>
      </c>
      <c r="AP56" s="11">
        <v>0.10733618835484143</v>
      </c>
      <c r="AQ56" s="11">
        <v>0.11436423234763388</v>
      </c>
      <c r="AR56" s="11">
        <v>2.4558108709213052E-2</v>
      </c>
      <c r="AS56" s="11">
        <v>2.8143844785226503E-2</v>
      </c>
      <c r="AT56" s="11">
        <v>1.2271982166386423E-2</v>
      </c>
      <c r="AU56" s="11">
        <v>1.4861696860453744E-2</v>
      </c>
      <c r="AV56" s="11">
        <v>3.9309686744791105E-3</v>
      </c>
      <c r="AW56" s="11">
        <v>5.4614586809655615E-3</v>
      </c>
      <c r="AX56" s="11">
        <v>1.8063589943075027E-3</v>
      </c>
      <c r="AY56" s="11">
        <v>2.8898546834148333E-3</v>
      </c>
      <c r="AZ56" s="9">
        <v>290383</v>
      </c>
      <c r="BA56" s="9">
        <v>6399227</v>
      </c>
      <c r="BB56" s="9">
        <v>1422</v>
      </c>
      <c r="BC56" s="9">
        <v>29241</v>
      </c>
      <c r="BD56" s="9">
        <v>693998</v>
      </c>
      <c r="BE56" s="9">
        <v>5995612</v>
      </c>
      <c r="BF56" s="9">
        <v>3399</v>
      </c>
      <c r="BG56" s="9">
        <v>27264</v>
      </c>
      <c r="BH56" s="9">
        <v>170224</v>
      </c>
      <c r="BI56" s="9">
        <v>6519386</v>
      </c>
      <c r="BJ56" s="9">
        <v>808</v>
      </c>
      <c r="BK56" s="9">
        <v>29855</v>
      </c>
      <c r="BL56" s="9">
        <v>89042</v>
      </c>
      <c r="BM56" s="9">
        <v>6600568</v>
      </c>
      <c r="BN56" s="9">
        <v>416</v>
      </c>
      <c r="BO56" s="9">
        <v>30247</v>
      </c>
      <c r="BP56" s="9">
        <v>36759</v>
      </c>
      <c r="BQ56" s="9">
        <v>6652851</v>
      </c>
      <c r="BR56" s="9">
        <v>144</v>
      </c>
      <c r="BS56" s="9">
        <v>30519</v>
      </c>
      <c r="BT56" s="9">
        <v>18531</v>
      </c>
      <c r="BU56" s="9">
        <v>6671079</v>
      </c>
      <c r="BV56" s="9">
        <v>72</v>
      </c>
      <c r="BW56" s="9">
        <v>30591</v>
      </c>
      <c r="BX56">
        <v>290473.56350701826</v>
      </c>
      <c r="BY56">
        <v>6399136.4364929814</v>
      </c>
      <c r="BZ56">
        <v>1331.4364929817584</v>
      </c>
      <c r="CA56">
        <v>29466.009869633657</v>
      </c>
      <c r="CB56">
        <v>694214.94412057369</v>
      </c>
      <c r="CC56">
        <v>5995395.0558794262</v>
      </c>
      <c r="CD56">
        <v>3182.055879426327</v>
      </c>
      <c r="CE56">
        <v>27606.907844851943</v>
      </c>
      <c r="CF56">
        <v>170251.62184929094</v>
      </c>
      <c r="CG56">
        <v>6519358.378150709</v>
      </c>
      <c r="CH56">
        <v>780.37815070905606</v>
      </c>
      <c r="CI56">
        <v>30019.594084408509</v>
      </c>
      <c r="CJ56">
        <v>89049.82452052171</v>
      </c>
      <c r="CK56">
        <v>6600560.1754794782</v>
      </c>
      <c r="CL56">
        <v>408.17547947828905</v>
      </c>
      <c r="CM56">
        <v>30393.502811823109</v>
      </c>
      <c r="CN56">
        <v>36734.620428366528</v>
      </c>
      <c r="CO56">
        <v>6652875.3795716334</v>
      </c>
      <c r="CP56">
        <v>168.37957163347383</v>
      </c>
      <c r="CQ56">
        <v>30634.397866243322</v>
      </c>
      <c r="CR56">
        <v>18518.118955881702</v>
      </c>
      <c r="CS56">
        <v>6671091.8810441187</v>
      </c>
      <c r="CT56">
        <v>84.881044118296984</v>
      </c>
      <c r="CU56">
        <v>30718.279123895114</v>
      </c>
    </row>
    <row r="57" spans="1:99">
      <c r="A57" s="7" t="s">
        <v>62</v>
      </c>
      <c r="B57" s="9">
        <v>6420</v>
      </c>
      <c r="C57" s="9">
        <v>30663</v>
      </c>
      <c r="D57" s="9">
        <v>918</v>
      </c>
      <c r="E57" s="9">
        <v>2683</v>
      </c>
      <c r="F57" s="9">
        <v>477</v>
      </c>
      <c r="G57" s="9">
        <v>253</v>
      </c>
      <c r="H57" s="9">
        <v>90</v>
      </c>
      <c r="I57" s="9">
        <v>24</v>
      </c>
      <c r="J57">
        <v>-0.92398900524450633</v>
      </c>
      <c r="K57">
        <v>-0.66130229221639003</v>
      </c>
      <c r="L57">
        <v>-1.5643535196718803</v>
      </c>
      <c r="M57">
        <v>-1.1111806826899413</v>
      </c>
      <c r="N57">
        <v>-2.0130927607792537</v>
      </c>
      <c r="O57">
        <v>-7.0431478384434332</v>
      </c>
      <c r="P57" s="5">
        <v>0.83742484140356976</v>
      </c>
      <c r="Q57" s="5">
        <v>1</v>
      </c>
      <c r="R57" s="5">
        <v>0.84354675738673812</v>
      </c>
      <c r="S57" s="5">
        <v>1</v>
      </c>
      <c r="T57" s="5">
        <v>1</v>
      </c>
      <c r="U57" s="5">
        <v>0.43707780931803741</v>
      </c>
      <c r="V57" s="10">
        <v>7.2882811779013528E-5</v>
      </c>
      <c r="W57" s="10">
        <v>5.268541996769395E-2</v>
      </c>
      <c r="X57" s="10">
        <v>5.4602317041208539E-3</v>
      </c>
      <c r="Y57" s="10">
        <v>0.41952529170091191</v>
      </c>
      <c r="Z57" s="10">
        <v>0.17588045224311588</v>
      </c>
      <c r="AA57" s="10">
        <v>3.2667819706838711E-4</v>
      </c>
      <c r="AB57" s="11">
        <v>1.5816928483240876E-3</v>
      </c>
      <c r="AC57" s="11">
        <v>1.800286840250292E-3</v>
      </c>
      <c r="AD57" s="11">
        <v>1.6838309442345999E-3</v>
      </c>
      <c r="AE57" s="11">
        <v>1.8161527494679082E-3</v>
      </c>
      <c r="AF57" s="12">
        <v>1.4161245232863192E-3</v>
      </c>
      <c r="AG57" s="12">
        <v>1.6951170382047288E-3</v>
      </c>
      <c r="AH57" s="12">
        <v>1.4470210035777452E-3</v>
      </c>
      <c r="AI57" s="12">
        <v>1.8533736088215634E-3</v>
      </c>
      <c r="AJ57" s="12">
        <v>1.1645869040448581E-3</v>
      </c>
      <c r="AK57" s="12">
        <v>1.7705466445316021E-3</v>
      </c>
      <c r="AL57" s="12">
        <v>4.6967872345958831E-4</v>
      </c>
      <c r="AM57" s="12">
        <v>1.0957258357811904E-3</v>
      </c>
      <c r="AN57" s="11">
        <v>2.1912015379047415E-2</v>
      </c>
      <c r="AO57" s="12">
        <v>2.5311022158049413E-2</v>
      </c>
      <c r="AP57" s="11">
        <v>6.3100805273875335E-2</v>
      </c>
      <c r="AQ57" s="11">
        <v>6.8654078462223558E-2</v>
      </c>
      <c r="AR57" s="11">
        <v>1.3080632353940937E-2</v>
      </c>
      <c r="AS57" s="11">
        <v>1.5748901612076739E-2</v>
      </c>
      <c r="AT57" s="11">
        <v>7.0547728559596443E-3</v>
      </c>
      <c r="AU57" s="11">
        <v>9.0558490662267024E-3</v>
      </c>
      <c r="AV57" s="11">
        <v>2.3003701908778994E-3</v>
      </c>
      <c r="AW57" s="11">
        <v>3.5046717163066551E-3</v>
      </c>
      <c r="AX57" s="11">
        <v>4.6967872345958831E-4</v>
      </c>
      <c r="AY57" s="11">
        <v>1.0957258357811904E-3</v>
      </c>
      <c r="AZ57" s="9">
        <v>187961</v>
      </c>
      <c r="BA57" s="9">
        <v>6504604</v>
      </c>
      <c r="BB57" s="9">
        <v>724</v>
      </c>
      <c r="BC57" s="9">
        <v>29939</v>
      </c>
      <c r="BD57" s="9">
        <v>469016</v>
      </c>
      <c r="BE57" s="9">
        <v>6223549</v>
      </c>
      <c r="BF57" s="9">
        <v>2020</v>
      </c>
      <c r="BG57" s="9">
        <v>28643</v>
      </c>
      <c r="BH57" s="9">
        <v>114184</v>
      </c>
      <c r="BI57" s="9">
        <v>6578381</v>
      </c>
      <c r="BJ57" s="9">
        <v>442</v>
      </c>
      <c r="BK57" s="9">
        <v>30221</v>
      </c>
      <c r="BL57" s="9">
        <v>59506</v>
      </c>
      <c r="BM57" s="9">
        <v>6633059</v>
      </c>
      <c r="BN57" s="9">
        <v>247</v>
      </c>
      <c r="BO57" s="9">
        <v>30416</v>
      </c>
      <c r="BP57" s="9">
        <v>24318</v>
      </c>
      <c r="BQ57" s="9">
        <v>6668247</v>
      </c>
      <c r="BR57" s="9">
        <v>89</v>
      </c>
      <c r="BS57" s="9">
        <v>30574</v>
      </c>
      <c r="BT57" s="9">
        <v>12221</v>
      </c>
      <c r="BU57" s="9">
        <v>6680344</v>
      </c>
      <c r="BV57" s="9">
        <v>24</v>
      </c>
      <c r="BW57" s="9">
        <v>30639</v>
      </c>
      <c r="BX57">
        <v>187824.45382262807</v>
      </c>
      <c r="BY57">
        <v>6504740.5461773723</v>
      </c>
      <c r="BZ57">
        <v>860.54617737194098</v>
      </c>
      <c r="CA57">
        <v>29938.998277790353</v>
      </c>
      <c r="CB57">
        <v>468887.71990775858</v>
      </c>
      <c r="CC57">
        <v>6223677.2800922412</v>
      </c>
      <c r="CD57">
        <v>2148.2800922414053</v>
      </c>
      <c r="CE57">
        <v>28645.364414988871</v>
      </c>
      <c r="CF57">
        <v>114103.21882435045</v>
      </c>
      <c r="CG57">
        <v>6578461.7811756497</v>
      </c>
      <c r="CH57">
        <v>522.78117564955403</v>
      </c>
      <c r="CI57">
        <v>30278.310801015756</v>
      </c>
      <c r="CJ57">
        <v>59480.481168420883</v>
      </c>
      <c r="CK57">
        <v>6633084.518831579</v>
      </c>
      <c r="CL57">
        <v>272.51883157911647</v>
      </c>
      <c r="CM57">
        <v>30529.719759912678</v>
      </c>
      <c r="CN57">
        <v>24295.685637167146</v>
      </c>
      <c r="CO57">
        <v>6668269.3143628333</v>
      </c>
      <c r="CP57">
        <v>111.3143628328535</v>
      </c>
      <c r="CQ57">
        <v>30691.662811343635</v>
      </c>
      <c r="CR57">
        <v>12189.153547224636</v>
      </c>
      <c r="CS57">
        <v>6680375.8464527754</v>
      </c>
      <c r="CT57">
        <v>55.846452775363261</v>
      </c>
      <c r="CU57">
        <v>30747.384856030534</v>
      </c>
    </row>
    <row r="58" spans="1:99" ht="15.75">
      <c r="A58" s="4" t="s">
        <v>90</v>
      </c>
      <c r="B58" s="5"/>
      <c r="C58" s="5"/>
      <c r="D58" s="6"/>
      <c r="E58" s="6"/>
      <c r="F58" s="6"/>
      <c r="G58" s="6"/>
      <c r="H58" s="6"/>
      <c r="I58" s="6"/>
      <c r="J58" s="3" t="s">
        <v>44</v>
      </c>
      <c r="K58" s="3" t="s">
        <v>45</v>
      </c>
      <c r="L58" s="3" t="s">
        <v>46</v>
      </c>
      <c r="M58" s="3" t="s">
        <v>47</v>
      </c>
      <c r="N58" s="3" t="s">
        <v>48</v>
      </c>
      <c r="O58" s="3" t="s">
        <v>49</v>
      </c>
      <c r="P58" s="3" t="s">
        <v>108</v>
      </c>
      <c r="Q58" s="3" t="s">
        <v>109</v>
      </c>
      <c r="R58" s="3" t="s">
        <v>110</v>
      </c>
      <c r="S58" s="3" t="s">
        <v>111</v>
      </c>
      <c r="T58" s="3" t="s">
        <v>112</v>
      </c>
      <c r="U58" s="3" t="s">
        <v>113</v>
      </c>
      <c r="V58" s="3" t="s">
        <v>81</v>
      </c>
      <c r="W58" s="3" t="s">
        <v>82</v>
      </c>
      <c r="X58" s="3" t="s">
        <v>83</v>
      </c>
      <c r="Y58" s="3" t="s">
        <v>84</v>
      </c>
      <c r="Z58" s="3" t="s">
        <v>85</v>
      </c>
      <c r="AA58" s="3" t="s">
        <v>86</v>
      </c>
      <c r="AB58" s="13" t="s">
        <v>96</v>
      </c>
      <c r="AC58" s="13" t="s">
        <v>97</v>
      </c>
      <c r="AD58" s="13" t="s">
        <v>98</v>
      </c>
      <c r="AE58" s="13" t="s">
        <v>99</v>
      </c>
      <c r="AF58" s="13" t="s">
        <v>100</v>
      </c>
      <c r="AG58" s="13" t="s">
        <v>101</v>
      </c>
      <c r="AH58" s="13" t="s">
        <v>102</v>
      </c>
      <c r="AI58" s="13" t="s">
        <v>103</v>
      </c>
      <c r="AJ58" s="13" t="s">
        <v>104</v>
      </c>
      <c r="AK58" s="13" t="s">
        <v>105</v>
      </c>
      <c r="AL58" s="13" t="s">
        <v>106</v>
      </c>
      <c r="AM58" s="13" t="s">
        <v>107</v>
      </c>
      <c r="AN58" s="13" t="s">
        <v>96</v>
      </c>
      <c r="AO58" s="13" t="s">
        <v>97</v>
      </c>
      <c r="AP58" s="13" t="s">
        <v>98</v>
      </c>
      <c r="AQ58" s="13" t="s">
        <v>99</v>
      </c>
      <c r="AR58" s="13" t="s">
        <v>100</v>
      </c>
      <c r="AS58" s="13" t="s">
        <v>101</v>
      </c>
      <c r="AT58" s="13" t="s">
        <v>102</v>
      </c>
      <c r="AU58" s="13" t="s">
        <v>103</v>
      </c>
      <c r="AV58" s="13" t="s">
        <v>104</v>
      </c>
      <c r="AW58" s="13" t="s">
        <v>105</v>
      </c>
      <c r="AX58" s="13" t="s">
        <v>106</v>
      </c>
      <c r="AY58" s="13" t="s">
        <v>107</v>
      </c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</row>
    <row r="59" spans="1:99">
      <c r="A59" s="7" t="s">
        <v>51</v>
      </c>
      <c r="B59" s="9">
        <v>67073</v>
      </c>
      <c r="C59" s="9">
        <v>2154</v>
      </c>
      <c r="D59" s="9">
        <v>723</v>
      </c>
      <c r="E59" s="9">
        <v>1991</v>
      </c>
      <c r="F59" s="9">
        <v>313</v>
      </c>
      <c r="G59" s="9">
        <v>143</v>
      </c>
      <c r="H59" s="9">
        <v>46</v>
      </c>
      <c r="I59" s="9">
        <v>17</v>
      </c>
      <c r="J59">
        <v>-0.32864800971305619</v>
      </c>
      <c r="K59">
        <v>-0.49394391614088184</v>
      </c>
      <c r="L59">
        <v>-2.0800155406377558</v>
      </c>
      <c r="M59">
        <v>-2.6808555464647443</v>
      </c>
      <c r="N59">
        <v>-4.1571391020109472</v>
      </c>
      <c r="O59">
        <v>-6.2906316517987708</v>
      </c>
      <c r="P59" s="5">
        <v>0.85242405216342798</v>
      </c>
      <c r="Q59" s="5">
        <v>1</v>
      </c>
      <c r="R59" s="5">
        <v>0.73410838698140346</v>
      </c>
      <c r="S59" s="5">
        <v>0.65376942523677095</v>
      </c>
      <c r="T59" s="5">
        <v>0.49387584603606177</v>
      </c>
      <c r="U59" s="5">
        <v>0.41078759675230686</v>
      </c>
      <c r="V59" s="10">
        <v>2.9502706549341003E-2</v>
      </c>
      <c r="W59" s="10">
        <v>0.8512401860099682</v>
      </c>
      <c r="X59" s="10">
        <v>4.6569024437584213E-5</v>
      </c>
      <c r="Y59" s="10">
        <v>4.9468568410183249E-5</v>
      </c>
      <c r="Z59" s="10">
        <v>8.0171362602854035E-5</v>
      </c>
      <c r="AA59" s="10">
        <v>1.6249625017368777E-3</v>
      </c>
      <c r="AB59" s="11">
        <v>1.7589781362243546E-2</v>
      </c>
      <c r="AC59" s="11">
        <v>2.0327357156414927E-2</v>
      </c>
      <c r="AD59" s="11">
        <v>1.7682040232214272E-2</v>
      </c>
      <c r="AE59" s="11">
        <v>1.929103311968916E-2</v>
      </c>
      <c r="AF59" s="12">
        <v>1.2933004736588611E-2</v>
      </c>
      <c r="AG59" s="12">
        <v>1.6129205105565522E-2</v>
      </c>
      <c r="AH59" s="12">
        <v>1.1115870997135811E-2</v>
      </c>
      <c r="AI59" s="12">
        <v>1.5439375056717487E-2</v>
      </c>
      <c r="AJ59" s="12">
        <v>7.6085876791100963E-3</v>
      </c>
      <c r="AK59" s="12">
        <v>1.3747029776785913E-2</v>
      </c>
      <c r="AL59" s="12">
        <v>4.1553695862011405E-3</v>
      </c>
      <c r="AM59" s="12">
        <v>1.1629217229026342E-2</v>
      </c>
      <c r="AN59" s="11">
        <v>0.18679500916659664</v>
      </c>
      <c r="AO59" s="12">
        <v>0.22081873270898367</v>
      </c>
      <c r="AP59" s="11">
        <v>0.48259901270400496</v>
      </c>
      <c r="AQ59" s="11">
        <v>0.5248290281502197</v>
      </c>
      <c r="AR59" s="11">
        <v>0.11003896124355447</v>
      </c>
      <c r="AS59" s="11">
        <v>0.13787190226619483</v>
      </c>
      <c r="AT59" s="11">
        <v>4.9867952496893214E-2</v>
      </c>
      <c r="AU59" s="11">
        <v>6.990920627748004E-2</v>
      </c>
      <c r="AV59" s="11">
        <v>1.3263645354888762E-2</v>
      </c>
      <c r="AW59" s="11">
        <v>2.4805064023012816E-2</v>
      </c>
      <c r="AX59" s="11">
        <v>4.1553695862011405E-3</v>
      </c>
      <c r="AY59" s="11">
        <v>1.1629217229026342E-2</v>
      </c>
      <c r="AZ59" s="9">
        <v>1539175</v>
      </c>
      <c r="BA59" s="9">
        <v>5121246</v>
      </c>
      <c r="BB59" s="9">
        <v>439</v>
      </c>
      <c r="BC59" s="9">
        <v>1715</v>
      </c>
      <c r="BD59" s="9">
        <v>3419357</v>
      </c>
      <c r="BE59" s="9">
        <v>3241064</v>
      </c>
      <c r="BF59" s="9">
        <v>1085</v>
      </c>
      <c r="BG59" s="9">
        <v>1069</v>
      </c>
      <c r="BH59" s="9">
        <v>1077751</v>
      </c>
      <c r="BI59" s="9">
        <v>5582670</v>
      </c>
      <c r="BJ59" s="9">
        <v>267</v>
      </c>
      <c r="BK59" s="9">
        <v>1887</v>
      </c>
      <c r="BL59" s="9">
        <v>593326</v>
      </c>
      <c r="BM59" s="9">
        <v>6067095</v>
      </c>
      <c r="BN59" s="9">
        <v>129</v>
      </c>
      <c r="BO59" s="9">
        <v>2025</v>
      </c>
      <c r="BP59" s="9">
        <v>254681</v>
      </c>
      <c r="BQ59" s="9">
        <v>6405740</v>
      </c>
      <c r="BR59" s="9">
        <v>41</v>
      </c>
      <c r="BS59" s="9">
        <v>2113</v>
      </c>
      <c r="BT59" s="9">
        <v>130150</v>
      </c>
      <c r="BU59" s="9">
        <v>6530271</v>
      </c>
      <c r="BV59" s="9">
        <v>17</v>
      </c>
      <c r="BW59" s="9">
        <v>2137</v>
      </c>
      <c r="BX59">
        <v>1539116.2452196036</v>
      </c>
      <c r="BY59">
        <v>5121304.7547803968</v>
      </c>
      <c r="BZ59">
        <v>497.75478039646833</v>
      </c>
      <c r="CA59">
        <v>1656.7808542432979</v>
      </c>
      <c r="CB59">
        <v>3419336.1764906212</v>
      </c>
      <c r="CC59">
        <v>3241084.8235093788</v>
      </c>
      <c r="CD59">
        <v>1105.8235093788812</v>
      </c>
      <c r="CE59">
        <v>1048.5154740218375</v>
      </c>
      <c r="CF59">
        <v>1077669.4784791165</v>
      </c>
      <c r="CG59">
        <v>5582751.5215208838</v>
      </c>
      <c r="CH59">
        <v>348.52152088344224</v>
      </c>
      <c r="CI59">
        <v>1806.0623762371779</v>
      </c>
      <c r="CJ59">
        <v>593263.1369335429</v>
      </c>
      <c r="CK59">
        <v>6067157.8630664572</v>
      </c>
      <c r="CL59">
        <v>191.863066457038</v>
      </c>
      <c r="CM59">
        <v>1962.7714944745985</v>
      </c>
      <c r="CN59">
        <v>254639.64877873796</v>
      </c>
      <c r="CO59">
        <v>6405781.3512212625</v>
      </c>
      <c r="CP59">
        <v>82.351221262049577</v>
      </c>
      <c r="CQ59">
        <v>2072.3187561266773</v>
      </c>
      <c r="CR59">
        <v>130124.91721399009</v>
      </c>
      <c r="CS59">
        <v>6530296.0827860096</v>
      </c>
      <c r="CT59">
        <v>42.082786009913583</v>
      </c>
      <c r="CU59">
        <v>2112.6002143107771</v>
      </c>
    </row>
    <row r="60" spans="1:99">
      <c r="A60" s="7" t="s">
        <v>52</v>
      </c>
      <c r="B60" s="9">
        <v>88243</v>
      </c>
      <c r="C60" s="9">
        <v>2154</v>
      </c>
      <c r="D60" s="9">
        <v>1233</v>
      </c>
      <c r="E60" s="9">
        <v>3160</v>
      </c>
      <c r="F60" s="9">
        <v>623</v>
      </c>
      <c r="G60" s="9">
        <v>302</v>
      </c>
      <c r="H60" s="9">
        <v>107</v>
      </c>
      <c r="I60" s="9">
        <v>38</v>
      </c>
      <c r="J60">
        <v>1.576207601216298</v>
      </c>
      <c r="K60">
        <v>0.84417216025661612</v>
      </c>
      <c r="L60">
        <v>0.73622326668202587</v>
      </c>
      <c r="M60">
        <v>0.50323789572982547</v>
      </c>
      <c r="N60">
        <v>-0.40864275338801492</v>
      </c>
      <c r="O60">
        <v>-2.9993060248450805</v>
      </c>
      <c r="P60" s="5">
        <v>1.1912187988422416</v>
      </c>
      <c r="Q60" s="5">
        <v>1.3019032669598689</v>
      </c>
      <c r="R60" s="5">
        <v>1.1783580583490576</v>
      </c>
      <c r="S60" s="5">
        <v>1</v>
      </c>
      <c r="T60" s="5">
        <v>1</v>
      </c>
      <c r="U60" s="5">
        <v>1</v>
      </c>
      <c r="V60" s="10">
        <v>2.6528023521295882E-3</v>
      </c>
      <c r="W60" s="10">
        <v>1.83145405884311E-7</v>
      </c>
      <c r="X60" s="10">
        <v>1.6990753840669035E-2</v>
      </c>
      <c r="Y60" s="10">
        <v>0.24526777658638088</v>
      </c>
      <c r="Z60" s="10">
        <v>0.99995048032817702</v>
      </c>
      <c r="AA60" s="10">
        <v>0.19302876832117388</v>
      </c>
      <c r="AB60" s="11">
        <v>3.0556548819630745E-2</v>
      </c>
      <c r="AC60" s="11">
        <v>3.4107118944554454E-2</v>
      </c>
      <c r="AD60" s="11">
        <v>2.8332861698173853E-2</v>
      </c>
      <c r="AE60" s="11">
        <v>3.0348661050201266E-2</v>
      </c>
      <c r="AF60" s="12">
        <v>2.6684825020462714E-2</v>
      </c>
      <c r="AG60" s="12">
        <v>3.1161043131812127E-2</v>
      </c>
      <c r="AH60" s="12">
        <v>2.4922913569414794E-2</v>
      </c>
      <c r="AI60" s="12">
        <v>3.1158794879981678E-2</v>
      </c>
      <c r="AJ60" s="12">
        <v>2.0190104058054475E-2</v>
      </c>
      <c r="AK60" s="12">
        <v>2.9484919154573196E-2</v>
      </c>
      <c r="AL60" s="12">
        <v>1.2082078872309953E-2</v>
      </c>
      <c r="AM60" s="12">
        <v>2.3201115185257363E-2</v>
      </c>
      <c r="AN60" s="11">
        <v>0.29332461403891957</v>
      </c>
      <c r="AO60" s="12">
        <v>0.3324878279295112</v>
      </c>
      <c r="AP60" s="11">
        <v>0.63639786014888544</v>
      </c>
      <c r="AQ60" s="11">
        <v>0.67650836083533006</v>
      </c>
      <c r="AR60" s="11">
        <v>0.21068320140160687</v>
      </c>
      <c r="AS60" s="11">
        <v>0.24614131113321205</v>
      </c>
      <c r="AT60" s="11">
        <v>0.11180698355338015</v>
      </c>
      <c r="AU60" s="11">
        <v>0.13981790038348152</v>
      </c>
      <c r="AV60" s="11">
        <v>3.9229503129090029E-2</v>
      </c>
      <c r="AW60" s="11">
        <v>5.7335027975831052E-2</v>
      </c>
      <c r="AX60" s="11">
        <v>1.2082078872309953E-2</v>
      </c>
      <c r="AY60" s="11">
        <v>2.3201115185257363E-2</v>
      </c>
      <c r="AZ60" s="9">
        <v>1836748</v>
      </c>
      <c r="BA60" s="9">
        <v>4802503</v>
      </c>
      <c r="BB60" s="9">
        <v>674</v>
      </c>
      <c r="BC60" s="9">
        <v>1480</v>
      </c>
      <c r="BD60" s="9">
        <v>3948281</v>
      </c>
      <c r="BE60" s="9">
        <v>2690970</v>
      </c>
      <c r="BF60" s="9">
        <v>1414</v>
      </c>
      <c r="BG60" s="9">
        <v>740</v>
      </c>
      <c r="BH60" s="9">
        <v>1333797</v>
      </c>
      <c r="BI60" s="9">
        <v>5305454</v>
      </c>
      <c r="BJ60" s="9">
        <v>492</v>
      </c>
      <c r="BK60" s="9">
        <v>1662</v>
      </c>
      <c r="BL60" s="9">
        <v>743548</v>
      </c>
      <c r="BM60" s="9">
        <v>5895703</v>
      </c>
      <c r="BN60" s="9">
        <v>271</v>
      </c>
      <c r="BO60" s="9">
        <v>1883</v>
      </c>
      <c r="BP60" s="9">
        <v>322358</v>
      </c>
      <c r="BQ60" s="9">
        <v>6316893</v>
      </c>
      <c r="BR60" s="9">
        <v>104</v>
      </c>
      <c r="BS60" s="9">
        <v>2050</v>
      </c>
      <c r="BT60" s="9">
        <v>165694</v>
      </c>
      <c r="BU60" s="9">
        <v>6473557</v>
      </c>
      <c r="BV60" s="9">
        <v>38</v>
      </c>
      <c r="BW60" s="9">
        <v>2116</v>
      </c>
      <c r="BX60">
        <v>1836826.0708271819</v>
      </c>
      <c r="BY60">
        <v>4802424.9291728185</v>
      </c>
      <c r="BZ60">
        <v>595.92917281810094</v>
      </c>
      <c r="CA60">
        <v>1558.576318623893</v>
      </c>
      <c r="CB60">
        <v>3948413.9995144098</v>
      </c>
      <c r="CC60">
        <v>2690837.0004855902</v>
      </c>
      <c r="CD60">
        <v>1281.000485590022</v>
      </c>
      <c r="CE60">
        <v>873.28274529762473</v>
      </c>
      <c r="CF60">
        <v>1333856.2514315872</v>
      </c>
      <c r="CG60">
        <v>5305394.7485684128</v>
      </c>
      <c r="CH60">
        <v>432.74856841285845</v>
      </c>
      <c r="CI60">
        <v>1721.8098643958483</v>
      </c>
      <c r="CJ60">
        <v>743577.75795467978</v>
      </c>
      <c r="CK60">
        <v>5895673.2420453206</v>
      </c>
      <c r="CL60">
        <v>241.24204532022969</v>
      </c>
      <c r="CM60">
        <v>1913.378518751588</v>
      </c>
      <c r="CN60">
        <v>322357.4162337638</v>
      </c>
      <c r="CO60">
        <v>6316893.583766236</v>
      </c>
      <c r="CP60">
        <v>104.58376623621056</v>
      </c>
      <c r="CQ60">
        <v>2050.081134453269</v>
      </c>
      <c r="CR60">
        <v>165678.24831221707</v>
      </c>
      <c r="CS60">
        <v>6473572.7516877828</v>
      </c>
      <c r="CT60">
        <v>53.751687782931477</v>
      </c>
      <c r="CU60">
        <v>2100.9297045705907</v>
      </c>
    </row>
    <row r="61" spans="1:99">
      <c r="A61" s="7" t="s">
        <v>53</v>
      </c>
      <c r="B61" s="9">
        <v>146234</v>
      </c>
      <c r="C61" s="9">
        <v>2154</v>
      </c>
      <c r="D61" s="9">
        <v>2403</v>
      </c>
      <c r="E61" s="9">
        <v>5908</v>
      </c>
      <c r="F61" s="9">
        <v>1291</v>
      </c>
      <c r="G61" s="9">
        <v>690</v>
      </c>
      <c r="H61" s="9">
        <v>323</v>
      </c>
      <c r="I61" s="9">
        <v>179</v>
      </c>
      <c r="J61">
        <v>3.614969095831448</v>
      </c>
      <c r="K61">
        <v>2.2582924414618279</v>
      </c>
      <c r="L61">
        <v>3.1233303713019116</v>
      </c>
      <c r="M61">
        <v>3.778554156590336</v>
      </c>
      <c r="N61">
        <v>5.3420321901709471</v>
      </c>
      <c r="O61">
        <v>6.3821958442452003</v>
      </c>
      <c r="P61" s="5">
        <v>1.7119014495537792</v>
      </c>
      <c r="Q61" s="5">
        <v>1.692255759155282</v>
      </c>
      <c r="R61" s="5">
        <v>1.6247624145928805</v>
      </c>
      <c r="S61" s="5">
        <v>1.653096347484156</v>
      </c>
      <c r="T61" s="5">
        <v>1.889469628202157</v>
      </c>
      <c r="U61" s="5">
        <v>2.1175522479613633</v>
      </c>
      <c r="V61" s="10">
        <v>2.5699539307613044E-34</v>
      </c>
      <c r="W61" s="10">
        <v>3.8154197450653712E-18</v>
      </c>
      <c r="X61" s="10">
        <v>4.1648910704627841E-27</v>
      </c>
      <c r="Y61" s="10">
        <v>3.5929237656074506E-23</v>
      </c>
      <c r="Z61" s="10">
        <v>3.0207277702196352E-23</v>
      </c>
      <c r="AA61" s="10">
        <v>1.0643979723602163E-20</v>
      </c>
      <c r="AB61" s="11">
        <v>6.0572926105874648E-2</v>
      </c>
      <c r="AC61" s="11">
        <v>6.545042639804835E-2</v>
      </c>
      <c r="AD61" s="11">
        <v>5.3496173536819555E-2</v>
      </c>
      <c r="AE61" s="11">
        <v>5.621598988007924E-2</v>
      </c>
      <c r="AF61" s="12">
        <v>5.67650544808967E-2</v>
      </c>
      <c r="AG61" s="12">
        <v>6.3104954804154359E-2</v>
      </c>
      <c r="AH61" s="12">
        <v>5.9442112305534936E-2</v>
      </c>
      <c r="AI61" s="12">
        <v>6.8691592429841117E-2</v>
      </c>
      <c r="AJ61" s="12">
        <v>6.7112525739077958E-2</v>
      </c>
      <c r="AK61" s="12">
        <v>8.2841049005583131E-2</v>
      </c>
      <c r="AL61" s="12">
        <v>7.1443917384745509E-2</v>
      </c>
      <c r="AM61" s="12">
        <v>9.4758496728532121E-2</v>
      </c>
      <c r="AN61" s="11">
        <v>0.49793407060855405</v>
      </c>
      <c r="AO61" s="12">
        <v>0.54013463876934742</v>
      </c>
      <c r="AP61" s="11">
        <v>0.82000419737744334</v>
      </c>
      <c r="AQ61" s="11">
        <v>0.85130499482311384</v>
      </c>
      <c r="AR61" s="11">
        <v>0.39699881957116401</v>
      </c>
      <c r="AS61" s="11">
        <v>0.43865577652911458</v>
      </c>
      <c r="AT61" s="11">
        <v>0.24463314328455424</v>
      </c>
      <c r="AU61" s="11">
        <v>0.28182925225862127</v>
      </c>
      <c r="AV61" s="11">
        <v>0.12509774622720793</v>
      </c>
      <c r="AW61" s="11">
        <v>0.15438229091299632</v>
      </c>
      <c r="AX61" s="11">
        <v>7.1443917384745509E-2</v>
      </c>
      <c r="AY61" s="11">
        <v>9.4758496728532121E-2</v>
      </c>
      <c r="AZ61" s="9">
        <v>2544566</v>
      </c>
      <c r="BA61" s="9">
        <v>4036694</v>
      </c>
      <c r="BB61" s="9">
        <v>1118</v>
      </c>
      <c r="BC61" s="9">
        <v>1036</v>
      </c>
      <c r="BD61" s="9">
        <v>4936484</v>
      </c>
      <c r="BE61" s="9">
        <v>1644776</v>
      </c>
      <c r="BF61" s="9">
        <v>1800</v>
      </c>
      <c r="BG61" s="9">
        <v>354</v>
      </c>
      <c r="BH61" s="9">
        <v>2016638</v>
      </c>
      <c r="BI61" s="9">
        <v>4564622</v>
      </c>
      <c r="BJ61" s="9">
        <v>900</v>
      </c>
      <c r="BK61" s="9">
        <v>1254</v>
      </c>
      <c r="BL61" s="9">
        <v>1170147</v>
      </c>
      <c r="BM61" s="9">
        <v>5411113</v>
      </c>
      <c r="BN61" s="9">
        <v>567</v>
      </c>
      <c r="BO61" s="9">
        <v>1587</v>
      </c>
      <c r="BP61" s="9">
        <v>521672</v>
      </c>
      <c r="BQ61" s="9">
        <v>6059588</v>
      </c>
      <c r="BR61" s="9">
        <v>301</v>
      </c>
      <c r="BS61" s="9">
        <v>1853</v>
      </c>
      <c r="BT61" s="9">
        <v>270779</v>
      </c>
      <c r="BU61" s="9">
        <v>6310481</v>
      </c>
      <c r="BV61" s="9">
        <v>179</v>
      </c>
      <c r="BW61" s="9">
        <v>1975</v>
      </c>
      <c r="BX61">
        <v>2544851.0881800842</v>
      </c>
      <c r="BY61">
        <v>4036408.9118199158</v>
      </c>
      <c r="BZ61">
        <v>832.91181991592816</v>
      </c>
      <c r="CA61">
        <v>1321.5205629317181</v>
      </c>
      <c r="CB61">
        <v>4936668.2632810269</v>
      </c>
      <c r="CC61">
        <v>1644591.7367189729</v>
      </c>
      <c r="CD61">
        <v>1615.7367189728611</v>
      </c>
      <c r="CE61">
        <v>538.43945080425328</v>
      </c>
      <c r="CF61">
        <v>2016877.8900855999</v>
      </c>
      <c r="CG61">
        <v>4564382.1099143997</v>
      </c>
      <c r="CH61">
        <v>660.10991440003625</v>
      </c>
      <c r="CI61">
        <v>1494.3790252930289</v>
      </c>
      <c r="CJ61">
        <v>1170330.9589279969</v>
      </c>
      <c r="CK61">
        <v>5410929.0410720026</v>
      </c>
      <c r="CL61">
        <v>383.04107200306709</v>
      </c>
      <c r="CM61">
        <v>1771.5385503687744</v>
      </c>
      <c r="CN61">
        <v>521802.21781282476</v>
      </c>
      <c r="CO61">
        <v>6059457.782187175</v>
      </c>
      <c r="CP61">
        <v>170.78218717522549</v>
      </c>
      <c r="CQ61">
        <v>1983.8669060331913</v>
      </c>
      <c r="CR61">
        <v>270869.34637256595</v>
      </c>
      <c r="CS61">
        <v>6310390.6536274338</v>
      </c>
      <c r="CT61">
        <v>88.653627434033467</v>
      </c>
      <c r="CU61">
        <v>2066.0223458729788</v>
      </c>
    </row>
    <row r="62" spans="1:99">
      <c r="A62" s="7" t="s">
        <v>54</v>
      </c>
      <c r="B62" s="9">
        <v>15917</v>
      </c>
      <c r="C62" s="9">
        <v>2154</v>
      </c>
      <c r="D62" s="9">
        <v>281</v>
      </c>
      <c r="E62" s="9">
        <v>626</v>
      </c>
      <c r="F62" s="9">
        <v>150</v>
      </c>
      <c r="G62" s="9">
        <v>78</v>
      </c>
      <c r="H62" s="9">
        <v>39</v>
      </c>
      <c r="I62" s="9">
        <v>15</v>
      </c>
      <c r="J62">
        <v>1.4262975810348815</v>
      </c>
      <c r="K62">
        <v>0.65869335229791903</v>
      </c>
      <c r="L62">
        <v>1.2421161084739176</v>
      </c>
      <c r="M62">
        <v>1.3699059579964803</v>
      </c>
      <c r="N62">
        <v>2.108457224577625</v>
      </c>
      <c r="O62">
        <v>1.2421161084739176</v>
      </c>
      <c r="P62" s="5">
        <v>1.2913071685063688</v>
      </c>
      <c r="Q62" s="5">
        <v>1.2850646841314319</v>
      </c>
      <c r="R62" s="5">
        <v>1.5018452448546349</v>
      </c>
      <c r="S62" s="5">
        <v>1.5939434469915943</v>
      </c>
      <c r="T62" s="5">
        <v>1.9596050471972879</v>
      </c>
      <c r="U62" s="5">
        <v>1</v>
      </c>
      <c r="V62" s="10">
        <v>6.8405998831291403E-3</v>
      </c>
      <c r="W62" s="10">
        <v>5.0874118533512522E-5</v>
      </c>
      <c r="X62" s="10">
        <v>1.1994525388705179E-4</v>
      </c>
      <c r="Y62" s="10">
        <v>1.3785270518409686E-3</v>
      </c>
      <c r="Z62" s="10">
        <v>7.563524958663758E-4</v>
      </c>
      <c r="AA62" s="10">
        <v>0.4756386877785127</v>
      </c>
      <c r="AB62" s="11">
        <v>6.5100444728931244E-3</v>
      </c>
      <c r="AC62" s="11">
        <v>8.2267686996421886E-3</v>
      </c>
      <c r="AD62" s="11">
        <v>5.3584358595497941E-3</v>
      </c>
      <c r="AE62" s="11">
        <v>6.2664480773118592E-3</v>
      </c>
      <c r="AF62" s="12">
        <v>5.8532372056740428E-3</v>
      </c>
      <c r="AG62" s="12">
        <v>8.0743393959972661E-3</v>
      </c>
      <c r="AH62" s="12">
        <v>5.6409049182584835E-3</v>
      </c>
      <c r="AI62" s="12">
        <v>8.8437747474796775E-3</v>
      </c>
      <c r="AJ62" s="12">
        <v>6.2245437964393285E-3</v>
      </c>
      <c r="AK62" s="12">
        <v>1.1881305785733374E-2</v>
      </c>
      <c r="AL62" s="12">
        <v>3.4519173821305638E-3</v>
      </c>
      <c r="AM62" s="12">
        <v>1.0475659219540745E-2</v>
      </c>
      <c r="AN62" s="11">
        <v>8.4090965706855952E-2</v>
      </c>
      <c r="AO62" s="12">
        <v>0.10903809650298621</v>
      </c>
      <c r="AP62" s="11">
        <v>0.193096093213142</v>
      </c>
      <c r="AQ62" s="11">
        <v>0.22751672015733151</v>
      </c>
      <c r="AR62" s="11">
        <v>5.2009479634254049E-2</v>
      </c>
      <c r="AS62" s="11">
        <v>7.2410204674009646E-2</v>
      </c>
      <c r="AT62" s="11">
        <v>2.7077079974867274E-2</v>
      </c>
      <c r="AU62" s="11">
        <v>4.2560803033489275E-2</v>
      </c>
      <c r="AV62" s="11">
        <v>1.2082078872309953E-2</v>
      </c>
      <c r="AW62" s="11">
        <v>2.3201115185257363E-2</v>
      </c>
      <c r="AX62" s="11">
        <v>3.4519173821305638E-3</v>
      </c>
      <c r="AY62" s="11">
        <v>1.0475659219540745E-2</v>
      </c>
      <c r="AZ62" s="9">
        <v>514088</v>
      </c>
      <c r="BA62" s="9">
        <v>6197489</v>
      </c>
      <c r="BB62" s="9">
        <v>208</v>
      </c>
      <c r="BC62" s="9">
        <v>1946</v>
      </c>
      <c r="BD62" s="9">
        <v>1152900</v>
      </c>
      <c r="BE62" s="9">
        <v>5558677</v>
      </c>
      <c r="BF62" s="9">
        <v>453</v>
      </c>
      <c r="BG62" s="9">
        <v>1701</v>
      </c>
      <c r="BH62" s="9">
        <v>284857</v>
      </c>
      <c r="BI62" s="9">
        <v>6426720</v>
      </c>
      <c r="BJ62" s="9">
        <v>134</v>
      </c>
      <c r="BK62" s="9">
        <v>2020</v>
      </c>
      <c r="BL62" s="9">
        <v>149471</v>
      </c>
      <c r="BM62" s="9">
        <v>6562106</v>
      </c>
      <c r="BN62" s="9">
        <v>75</v>
      </c>
      <c r="BO62" s="9">
        <v>2079</v>
      </c>
      <c r="BP62" s="9">
        <v>61728</v>
      </c>
      <c r="BQ62" s="9">
        <v>6649849</v>
      </c>
      <c r="BR62" s="9">
        <v>38</v>
      </c>
      <c r="BS62" s="9">
        <v>2116</v>
      </c>
      <c r="BT62" s="9">
        <v>31198</v>
      </c>
      <c r="BU62" s="9">
        <v>6680379</v>
      </c>
      <c r="BV62" s="9">
        <v>15</v>
      </c>
      <c r="BW62" s="9">
        <v>2139</v>
      </c>
      <c r="BX62">
        <v>514130.99583406007</v>
      </c>
      <c r="BY62">
        <v>6197446.00416594</v>
      </c>
      <c r="BZ62">
        <v>165.00416593992222</v>
      </c>
      <c r="CA62">
        <v>1989.6341783756634</v>
      </c>
      <c r="CB62">
        <v>1152982.9639705552</v>
      </c>
      <c r="CC62">
        <v>5558594.036029445</v>
      </c>
      <c r="CD62">
        <v>370.0360294447305</v>
      </c>
      <c r="CE62">
        <v>1784.5365123576769</v>
      </c>
      <c r="CF62">
        <v>284899.56490764971</v>
      </c>
      <c r="CG62">
        <v>6426677.4350923505</v>
      </c>
      <c r="CH62">
        <v>91.435092350289281</v>
      </c>
      <c r="CI62">
        <v>2063.2268630755484</v>
      </c>
      <c r="CJ62">
        <v>149498.02040653699</v>
      </c>
      <c r="CK62">
        <v>6562078.9795934632</v>
      </c>
      <c r="CL62">
        <v>47.979593463008868</v>
      </c>
      <c r="CM62">
        <v>2106.6963084830882</v>
      </c>
      <c r="CN62">
        <v>61746.183304335551</v>
      </c>
      <c r="CO62">
        <v>6649830.8166956641</v>
      </c>
      <c r="CP62">
        <v>19.81669566445245</v>
      </c>
      <c r="CQ62">
        <v>2134.8682448253221</v>
      </c>
      <c r="CR62">
        <v>31202.985776612139</v>
      </c>
      <c r="CS62">
        <v>6680374.0142233875</v>
      </c>
      <c r="CT62">
        <v>10.014223387859895</v>
      </c>
      <c r="CU62">
        <v>2144.6738630876171</v>
      </c>
    </row>
    <row r="63" spans="1:99">
      <c r="A63" s="7" t="s">
        <v>55</v>
      </c>
      <c r="B63" s="9">
        <v>38555</v>
      </c>
      <c r="C63" s="9">
        <v>2154</v>
      </c>
      <c r="D63" s="9">
        <v>561</v>
      </c>
      <c r="E63" s="9">
        <v>1557</v>
      </c>
      <c r="F63" s="9">
        <v>261</v>
      </c>
      <c r="G63" s="9">
        <v>102</v>
      </c>
      <c r="H63" s="9">
        <v>16</v>
      </c>
      <c r="I63" s="9">
        <v>5</v>
      </c>
      <c r="J63">
        <v>1.2445250963831758</v>
      </c>
      <c r="K63">
        <v>1.1574467173440559</v>
      </c>
      <c r="L63">
        <v>0.27774068726596024</v>
      </c>
      <c r="M63">
        <v>-0.94784570584852035</v>
      </c>
      <c r="N63">
        <v>-5.8976502566244804</v>
      </c>
      <c r="O63">
        <v>-8.8016438481038346</v>
      </c>
      <c r="P63" s="5">
        <v>1</v>
      </c>
      <c r="Q63" s="5">
        <v>1.2969483042707366</v>
      </c>
      <c r="R63" s="5">
        <v>1</v>
      </c>
      <c r="S63" s="5">
        <v>1</v>
      </c>
      <c r="T63" s="5">
        <v>0.3487214296857436</v>
      </c>
      <c r="U63" s="5">
        <v>0.22949162225619196</v>
      </c>
      <c r="V63" s="10">
        <v>0.27619031417261247</v>
      </c>
      <c r="W63" s="10">
        <v>1.2024519258921312E-7</v>
      </c>
      <c r="X63" s="10">
        <v>0.96496856530769581</v>
      </c>
      <c r="Y63" s="10">
        <v>0.51923293461626741</v>
      </c>
      <c r="Z63" s="10">
        <v>1.3114270357959728E-4</v>
      </c>
      <c r="AA63" s="10">
        <v>1.8547357041040257E-3</v>
      </c>
      <c r="AB63" s="11">
        <v>1.3502257987601927E-2</v>
      </c>
      <c r="AC63" s="11">
        <v>1.5918924182477472E-2</v>
      </c>
      <c r="AD63" s="11">
        <v>1.3743934546850547E-2</v>
      </c>
      <c r="AE63" s="11">
        <v>1.516971447821909E-2</v>
      </c>
      <c r="AF63" s="12">
        <v>1.0655880059720332E-2</v>
      </c>
      <c r="AG63" s="12">
        <v>1.3578103227187745E-2</v>
      </c>
      <c r="AH63" s="12">
        <v>7.6414976998275619E-3</v>
      </c>
      <c r="AI63" s="12">
        <v>1.130000647844542E-2</v>
      </c>
      <c r="AJ63" s="12">
        <v>1.8975330787615304E-3</v>
      </c>
      <c r="AK63" s="12">
        <v>5.5305077754631681E-3</v>
      </c>
      <c r="AL63" s="12">
        <v>2.8894912290248348E-4</v>
      </c>
      <c r="AM63" s="12">
        <v>4.3535764109879525E-3</v>
      </c>
      <c r="AN63" s="11">
        <v>0.14557064575861658</v>
      </c>
      <c r="AO63" s="12">
        <v>0.17662062629337968</v>
      </c>
      <c r="AP63" s="11">
        <v>0.37489351990507697</v>
      </c>
      <c r="AQ63" s="11">
        <v>0.41619283106985344</v>
      </c>
      <c r="AR63" s="11">
        <v>8.584155797263246E-2</v>
      </c>
      <c r="AS63" s="11">
        <v>0.11100152466432203</v>
      </c>
      <c r="AT63" s="11">
        <v>3.5432826602495214E-2</v>
      </c>
      <c r="AU63" s="11">
        <v>5.2775158541423083E-2</v>
      </c>
      <c r="AV63" s="11">
        <v>3.8018441012936032E-3</v>
      </c>
      <c r="AW63" s="11">
        <v>1.1054237607155792E-2</v>
      </c>
      <c r="AX63" s="11">
        <v>2.8894912290248348E-4</v>
      </c>
      <c r="AY63" s="11">
        <v>4.3535764109879525E-3</v>
      </c>
      <c r="AZ63" s="9">
        <v>977688</v>
      </c>
      <c r="BA63" s="9">
        <v>5711251</v>
      </c>
      <c r="BB63" s="9">
        <v>347</v>
      </c>
      <c r="BC63" s="9">
        <v>1807</v>
      </c>
      <c r="BD63" s="9">
        <v>2243440</v>
      </c>
      <c r="BE63" s="9">
        <v>4445499</v>
      </c>
      <c r="BF63" s="9">
        <v>852</v>
      </c>
      <c r="BG63" s="9">
        <v>1302</v>
      </c>
      <c r="BH63" s="9">
        <v>636417</v>
      </c>
      <c r="BI63" s="9">
        <v>6052522</v>
      </c>
      <c r="BJ63" s="9">
        <v>212</v>
      </c>
      <c r="BK63" s="9">
        <v>1942</v>
      </c>
      <c r="BL63" s="9">
        <v>342959</v>
      </c>
      <c r="BM63" s="9">
        <v>6345980</v>
      </c>
      <c r="BN63" s="9">
        <v>95</v>
      </c>
      <c r="BO63" s="9">
        <v>2059</v>
      </c>
      <c r="BP63" s="9">
        <v>144793</v>
      </c>
      <c r="BQ63" s="9">
        <v>6544146</v>
      </c>
      <c r="BR63" s="9">
        <v>16</v>
      </c>
      <c r="BS63" s="9">
        <v>2138</v>
      </c>
      <c r="BT63" s="9">
        <v>73756</v>
      </c>
      <c r="BU63" s="9">
        <v>6615183</v>
      </c>
      <c r="BV63" s="9">
        <v>5</v>
      </c>
      <c r="BW63" s="9">
        <v>2149</v>
      </c>
      <c r="BX63">
        <v>977720.15048438276</v>
      </c>
      <c r="BY63">
        <v>5711218.8495156169</v>
      </c>
      <c r="BZ63">
        <v>314.84951561725416</v>
      </c>
      <c r="CA63">
        <v>1839.7427352828304</v>
      </c>
      <c r="CB63">
        <v>2243569.5163985915</v>
      </c>
      <c r="CC63">
        <v>4445369.483601409</v>
      </c>
      <c r="CD63">
        <v>722.48360140861894</v>
      </c>
      <c r="CE63">
        <v>1431.9773814651321</v>
      </c>
      <c r="CF63">
        <v>636424.05607439624</v>
      </c>
      <c r="CG63">
        <v>6052514.9439256042</v>
      </c>
      <c r="CH63">
        <v>204.94392560378401</v>
      </c>
      <c r="CI63">
        <v>1949.6837175522157</v>
      </c>
      <c r="CJ63">
        <v>342943.56388500356</v>
      </c>
      <c r="CK63">
        <v>6345995.4361149967</v>
      </c>
      <c r="CL63">
        <v>110.43611499645873</v>
      </c>
      <c r="CM63">
        <v>2044.2219619583914</v>
      </c>
      <c r="CN63">
        <v>144762.38301440436</v>
      </c>
      <c r="CO63">
        <v>6544176.6169855958</v>
      </c>
      <c r="CP63">
        <v>46.6169855956269</v>
      </c>
      <c r="CQ63">
        <v>2108.0616426611155</v>
      </c>
      <c r="CR63">
        <v>73737.254822044764</v>
      </c>
      <c r="CS63">
        <v>6615201.7451779554</v>
      </c>
      <c r="CT63">
        <v>23.745177955230933</v>
      </c>
      <c r="CU63">
        <v>2130.9408155762821</v>
      </c>
    </row>
    <row r="64" spans="1:99">
      <c r="A64" s="7" t="s">
        <v>56</v>
      </c>
      <c r="B64" s="9">
        <v>31719</v>
      </c>
      <c r="C64" s="9">
        <v>2154</v>
      </c>
      <c r="D64" s="9">
        <v>549</v>
      </c>
      <c r="E64" s="9">
        <v>1406</v>
      </c>
      <c r="F64" s="9">
        <v>324</v>
      </c>
      <c r="G64" s="9">
        <v>165</v>
      </c>
      <c r="H64" s="9">
        <v>74</v>
      </c>
      <c r="I64" s="9">
        <v>39</v>
      </c>
      <c r="J64">
        <v>1.9221914430849423</v>
      </c>
      <c r="K64">
        <v>1.473742956100115</v>
      </c>
      <c r="L64">
        <v>2.1248762275329685</v>
      </c>
      <c r="M64">
        <v>2.2099171522763941</v>
      </c>
      <c r="N64">
        <v>2.7446423301506329</v>
      </c>
      <c r="O64">
        <v>2.993597040336156</v>
      </c>
      <c r="P64" s="5">
        <v>1.6962362040178671</v>
      </c>
      <c r="Q64" s="5">
        <v>1.5271225106572448</v>
      </c>
      <c r="R64" s="5">
        <v>1.7775578212015435</v>
      </c>
      <c r="S64" s="5">
        <v>1.782334818479711</v>
      </c>
      <c r="T64" s="5">
        <v>1.9320535342258305</v>
      </c>
      <c r="U64" s="5">
        <v>2.066185332505126</v>
      </c>
      <c r="V64" s="10">
        <v>1.134307293746019E-19</v>
      </c>
      <c r="W64" s="10">
        <v>1.1629340161163443E-19</v>
      </c>
      <c r="X64" s="10">
        <v>8.1359031696279054E-18</v>
      </c>
      <c r="Y64" s="10">
        <v>1.1910680911436372E-10</v>
      </c>
      <c r="Z64" s="10">
        <v>1.0112561612942752E-6</v>
      </c>
      <c r="AA64" s="10">
        <v>1.4580997444319801E-4</v>
      </c>
      <c r="AB64" s="11">
        <v>1.3200395285798796E-2</v>
      </c>
      <c r="AC64" s="11">
        <v>1.5591456784385857E-2</v>
      </c>
      <c r="AD64" s="11">
        <v>1.2376860075888013E-2</v>
      </c>
      <c r="AE64" s="11">
        <v>1.37327035267118E-2</v>
      </c>
      <c r="AF64" s="12">
        <v>1.3416264735768065E-2</v>
      </c>
      <c r="AG64" s="12">
        <v>1.6667300723841962E-2</v>
      </c>
      <c r="AH64" s="12">
        <v>1.3000644931328551E-2</v>
      </c>
      <c r="AI64" s="12">
        <v>1.7640023592348328E-2</v>
      </c>
      <c r="AJ64" s="12">
        <v>1.3297325798486788E-2</v>
      </c>
      <c r="AK64" s="12">
        <v>2.1057363152302441E-2</v>
      </c>
      <c r="AL64" s="12">
        <v>1.2474985917266056E-2</v>
      </c>
      <c r="AM64" s="12">
        <v>2.373671324707935E-2</v>
      </c>
      <c r="AN64" s="11">
        <v>0.16569278345258526</v>
      </c>
      <c r="AO64" s="12">
        <v>0.19828121840442497</v>
      </c>
      <c r="AP64" s="11">
        <v>0.34916081982536801</v>
      </c>
      <c r="AQ64" s="11">
        <v>0.38992924516998945</v>
      </c>
      <c r="AR64" s="11">
        <v>0.11623136615609073</v>
      </c>
      <c r="AS64" s="11">
        <v>0.14467856884855182</v>
      </c>
      <c r="AT64" s="11">
        <v>6.1477596929390727E-2</v>
      </c>
      <c r="AU64" s="11">
        <v>8.3369199727990895E-2</v>
      </c>
      <c r="AV64" s="11">
        <v>2.5835268751065725E-2</v>
      </c>
      <c r="AW64" s="11">
        <v>4.1017098936956563E-2</v>
      </c>
      <c r="AX64" s="11">
        <v>1.2474985917266056E-2</v>
      </c>
      <c r="AY64" s="11">
        <v>2.373671324707935E-2</v>
      </c>
      <c r="AZ64" s="9">
        <v>777055</v>
      </c>
      <c r="BA64" s="9">
        <v>5918720</v>
      </c>
      <c r="BB64" s="9">
        <v>392</v>
      </c>
      <c r="BC64" s="9">
        <v>1762</v>
      </c>
      <c r="BD64" s="9">
        <v>1857543</v>
      </c>
      <c r="BE64" s="9">
        <v>4838232</v>
      </c>
      <c r="BF64" s="9">
        <v>796</v>
      </c>
      <c r="BG64" s="9">
        <v>1358</v>
      </c>
      <c r="BH64" s="9">
        <v>521868</v>
      </c>
      <c r="BI64" s="9">
        <v>6173907</v>
      </c>
      <c r="BJ64" s="9">
        <v>281</v>
      </c>
      <c r="BK64" s="9">
        <v>1873</v>
      </c>
      <c r="BL64" s="9">
        <v>281804</v>
      </c>
      <c r="BM64" s="9">
        <v>6413971</v>
      </c>
      <c r="BN64" s="9">
        <v>156</v>
      </c>
      <c r="BO64" s="9">
        <v>1998</v>
      </c>
      <c r="BP64" s="9">
        <v>118516</v>
      </c>
      <c r="BQ64" s="9">
        <v>6577259</v>
      </c>
      <c r="BR64" s="9">
        <v>72</v>
      </c>
      <c r="BS64" s="9">
        <v>2082</v>
      </c>
      <c r="BT64" s="9">
        <v>59966</v>
      </c>
      <c r="BU64" s="9">
        <v>6635809</v>
      </c>
      <c r="BV64" s="9">
        <v>39</v>
      </c>
      <c r="BW64" s="9">
        <v>2115</v>
      </c>
      <c r="BX64">
        <v>777196.97930882813</v>
      </c>
      <c r="BY64">
        <v>5918578.0206911722</v>
      </c>
      <c r="BZ64">
        <v>250.02069117185326</v>
      </c>
      <c r="CA64">
        <v>1904.5918102086764</v>
      </c>
      <c r="CB64">
        <v>1857741.3731505664</v>
      </c>
      <c r="CC64">
        <v>4838033.6268494334</v>
      </c>
      <c r="CD64">
        <v>597.62684943360853</v>
      </c>
      <c r="CE64">
        <v>1556.8738286456758</v>
      </c>
      <c r="CF64">
        <v>521981.08108864696</v>
      </c>
      <c r="CG64">
        <v>6173793.9189113528</v>
      </c>
      <c r="CH64">
        <v>167.91891135304658</v>
      </c>
      <c r="CI64">
        <v>1986.720001792175</v>
      </c>
      <c r="CJ64">
        <v>281869.32393580163</v>
      </c>
      <c r="CK64">
        <v>6413905.6760641979</v>
      </c>
      <c r="CL64">
        <v>90.676064198351455</v>
      </c>
      <c r="CM64">
        <v>2063.9876976152873</v>
      </c>
      <c r="CN64">
        <v>118549.86305468451</v>
      </c>
      <c r="CO64">
        <v>6577225.1369453156</v>
      </c>
      <c r="CP64">
        <v>38.13694531548483</v>
      </c>
      <c r="CQ64">
        <v>2116.5437180908857</v>
      </c>
      <c r="CR64">
        <v>59985.70287547091</v>
      </c>
      <c r="CS64">
        <v>6635789.2971245293</v>
      </c>
      <c r="CT64">
        <v>19.297124529089515</v>
      </c>
      <c r="CU64">
        <v>2135.3895995609173</v>
      </c>
    </row>
    <row r="65" spans="1:99">
      <c r="A65" s="7" t="s">
        <v>57</v>
      </c>
      <c r="B65" s="9">
        <v>31050</v>
      </c>
      <c r="C65" s="9">
        <v>2154</v>
      </c>
      <c r="D65" s="9">
        <v>529</v>
      </c>
      <c r="E65" s="9">
        <v>1375</v>
      </c>
      <c r="F65" s="9">
        <v>317</v>
      </c>
      <c r="G65" s="9">
        <v>164</v>
      </c>
      <c r="H65" s="9">
        <v>74</v>
      </c>
      <c r="I65" s="9">
        <v>39</v>
      </c>
      <c r="J65">
        <v>1.8298771112571597</v>
      </c>
      <c r="K65">
        <v>1.4537004454458906</v>
      </c>
      <c r="L65">
        <v>2.0999451732396035</v>
      </c>
      <c r="M65">
        <v>2.2565007258697825</v>
      </c>
      <c r="N65">
        <v>2.8150481567497923</v>
      </c>
      <c r="O65">
        <v>3.0621738315636109</v>
      </c>
      <c r="P65" s="5">
        <v>1.6965785974123269</v>
      </c>
      <c r="Q65" s="5">
        <v>1.5288321693356268</v>
      </c>
      <c r="R65" s="5">
        <v>1.7776987154769588</v>
      </c>
      <c r="S65" s="5">
        <v>1.7805747965518015</v>
      </c>
      <c r="T65" s="5">
        <v>1.9232787744253712</v>
      </c>
      <c r="U65" s="5">
        <v>2.0447500162556835</v>
      </c>
      <c r="V65" s="10">
        <v>1.094905126282587E-19</v>
      </c>
      <c r="W65" s="10">
        <v>9.1252055893591688E-20</v>
      </c>
      <c r="X65" s="10">
        <v>8.0421691887227226E-18</v>
      </c>
      <c r="Y65" s="10">
        <v>1.2967251382103818E-10</v>
      </c>
      <c r="Z65" s="10">
        <v>1.2521271001378983E-6</v>
      </c>
      <c r="AA65" s="10">
        <v>1.9540531887607808E-4</v>
      </c>
      <c r="AB65" s="11">
        <v>1.2697619895027405E-2</v>
      </c>
      <c r="AC65" s="11">
        <v>1.504534867533267E-2</v>
      </c>
      <c r="AD65" s="11">
        <v>1.209644092773627E-2</v>
      </c>
      <c r="AE65" s="11">
        <v>1.3437449508661131E-2</v>
      </c>
      <c r="AF65" s="12">
        <v>1.3108678211574269E-2</v>
      </c>
      <c r="AG65" s="12">
        <v>1.6324933673291096E-2</v>
      </c>
      <c r="AH65" s="12">
        <v>1.2914725431975176E-2</v>
      </c>
      <c r="AI65" s="12">
        <v>1.7540242070346088E-2</v>
      </c>
      <c r="AJ65" s="12">
        <v>1.3297325798486788E-2</v>
      </c>
      <c r="AK65" s="12">
        <v>2.1057363152302441E-2</v>
      </c>
      <c r="AL65" s="12">
        <v>1.2474985917266056E-2</v>
      </c>
      <c r="AM65" s="12">
        <v>2.373671324707935E-2</v>
      </c>
      <c r="AN65" s="11">
        <v>0.16569278345258526</v>
      </c>
      <c r="AO65" s="12">
        <v>0.19828121840442497</v>
      </c>
      <c r="AP65" s="11">
        <v>0.34916081982536801</v>
      </c>
      <c r="AQ65" s="11">
        <v>0.38992924516998945</v>
      </c>
      <c r="AR65" s="11">
        <v>0.11623136615609073</v>
      </c>
      <c r="AS65" s="11">
        <v>0.14467856884855182</v>
      </c>
      <c r="AT65" s="11">
        <v>6.1477596929390727E-2</v>
      </c>
      <c r="AU65" s="11">
        <v>8.3369199727990895E-2</v>
      </c>
      <c r="AV65" s="11">
        <v>2.5835268751065725E-2</v>
      </c>
      <c r="AW65" s="11">
        <v>4.1017098936956563E-2</v>
      </c>
      <c r="AX65" s="11">
        <v>1.2474985917266056E-2</v>
      </c>
      <c r="AY65" s="11">
        <v>2.373671324707935E-2</v>
      </c>
      <c r="AZ65" s="9">
        <v>776994</v>
      </c>
      <c r="BA65" s="9">
        <v>5919450</v>
      </c>
      <c r="BB65" s="9">
        <v>392</v>
      </c>
      <c r="BC65" s="9">
        <v>1762</v>
      </c>
      <c r="BD65" s="9">
        <v>1856227</v>
      </c>
      <c r="BE65" s="9">
        <v>4840217</v>
      </c>
      <c r="BF65" s="9">
        <v>796</v>
      </c>
      <c r="BG65" s="9">
        <v>1358</v>
      </c>
      <c r="BH65" s="9">
        <v>521882</v>
      </c>
      <c r="BI65" s="9">
        <v>6174562</v>
      </c>
      <c r="BJ65" s="9">
        <v>281</v>
      </c>
      <c r="BK65" s="9">
        <v>1873</v>
      </c>
      <c r="BL65" s="9">
        <v>282099</v>
      </c>
      <c r="BM65" s="9">
        <v>6414345</v>
      </c>
      <c r="BN65" s="9">
        <v>156</v>
      </c>
      <c r="BO65" s="9">
        <v>1998</v>
      </c>
      <c r="BP65" s="9">
        <v>119059</v>
      </c>
      <c r="BQ65" s="9">
        <v>6577385</v>
      </c>
      <c r="BR65" s="9">
        <v>72</v>
      </c>
      <c r="BS65" s="9">
        <v>2082</v>
      </c>
      <c r="BT65" s="9">
        <v>60595</v>
      </c>
      <c r="BU65" s="9">
        <v>6635849</v>
      </c>
      <c r="BV65" s="9">
        <v>39</v>
      </c>
      <c r="BW65" s="9">
        <v>2115</v>
      </c>
      <c r="BX65">
        <v>777136.02389395516</v>
      </c>
      <c r="BY65">
        <v>5919307.9761060448</v>
      </c>
      <c r="BZ65">
        <v>249.97610604487684</v>
      </c>
      <c r="CA65">
        <v>1904.636348485853</v>
      </c>
      <c r="CB65">
        <v>1856425.8560092724</v>
      </c>
      <c r="CC65">
        <v>4840018.1439907281</v>
      </c>
      <c r="CD65">
        <v>597.14399072761194</v>
      </c>
      <c r="CE65">
        <v>1557.3567926499497</v>
      </c>
      <c r="CF65">
        <v>521995.0933571473</v>
      </c>
      <c r="CG65">
        <v>6174448.9066428524</v>
      </c>
      <c r="CH65">
        <v>167.90664285272828</v>
      </c>
      <c r="CI65">
        <v>1986.7322104089872</v>
      </c>
      <c r="CJ65">
        <v>282164.23813162098</v>
      </c>
      <c r="CK65">
        <v>6414279.7618683791</v>
      </c>
      <c r="CL65">
        <v>90.761868379024989</v>
      </c>
      <c r="CM65">
        <v>2063.9017995222539</v>
      </c>
      <c r="CN65">
        <v>119092.69225649905</v>
      </c>
      <c r="CO65">
        <v>6577351.3077435009</v>
      </c>
      <c r="CP65">
        <v>38.307743500953485</v>
      </c>
      <c r="CQ65">
        <v>2116.3727969650758</v>
      </c>
      <c r="CR65">
        <v>60614.502541576614</v>
      </c>
      <c r="CS65">
        <v>6635829.4974584235</v>
      </c>
      <c r="CT65">
        <v>19.497458423389492</v>
      </c>
      <c r="CU65">
        <v>2135.1891326202385</v>
      </c>
    </row>
    <row r="66" spans="1:99">
      <c r="A66" s="7" t="s">
        <v>58</v>
      </c>
      <c r="B66" s="9">
        <v>8713</v>
      </c>
      <c r="C66" s="9">
        <v>2154</v>
      </c>
      <c r="D66" s="9">
        <v>59</v>
      </c>
      <c r="E66" s="9">
        <v>196</v>
      </c>
      <c r="F66" s="9">
        <v>24</v>
      </c>
      <c r="G66" s="9">
        <v>8</v>
      </c>
      <c r="H66" s="9">
        <v>0</v>
      </c>
      <c r="I66" s="9">
        <v>0</v>
      </c>
      <c r="J66">
        <v>-1.2299007843694743</v>
      </c>
      <c r="K66">
        <v>-0.83723839429882618</v>
      </c>
      <c r="L66">
        <v>-2.051162608361913</v>
      </c>
      <c r="M66">
        <v>-3.1446064170151233</v>
      </c>
      <c r="N66">
        <v>0</v>
      </c>
      <c r="O66">
        <v>0</v>
      </c>
      <c r="P66" s="5">
        <v>0.56684567371802497</v>
      </c>
      <c r="Q66" s="5">
        <v>0.72878344673699647</v>
      </c>
      <c r="R66" s="5">
        <v>0.44483001578996839</v>
      </c>
      <c r="S66" s="5">
        <v>0.3240245634570631</v>
      </c>
      <c r="T66" s="5">
        <v>4.6670239497613661E-2</v>
      </c>
      <c r="U66" s="5">
        <v>1</v>
      </c>
      <c r="V66" s="10">
        <v>9.4009746211681235E-4</v>
      </c>
      <c r="W66" s="10">
        <v>2.1200933885793254E-3</v>
      </c>
      <c r="X66" s="10">
        <v>1.1582177395357107E-3</v>
      </c>
      <c r="Y66" s="10">
        <v>5.5685910302348167E-3</v>
      </c>
      <c r="Z66" s="10">
        <v>1.3437935684070691E-2</v>
      </c>
      <c r="AA66" s="10">
        <v>0.14651270645167025</v>
      </c>
      <c r="AB66" s="11">
        <v>1.1526339343585713E-3</v>
      </c>
      <c r="AC66" s="11">
        <v>1.9415723901239324E-3</v>
      </c>
      <c r="AD66" s="11">
        <v>1.5653201484381156E-3</v>
      </c>
      <c r="AE66" s="11">
        <v>2.0744198701319865E-3</v>
      </c>
      <c r="AF66" s="12">
        <v>6.6867924803539717E-4</v>
      </c>
      <c r="AG66" s="12">
        <v>1.5597330082320125E-3</v>
      </c>
      <c r="AH66" s="12">
        <v>2.282583255215759E-4</v>
      </c>
      <c r="AI66" s="12">
        <v>1.2573498453233637E-3</v>
      </c>
      <c r="AJ66" s="12" t="b">
        <v>0</v>
      </c>
      <c r="AK66" s="12" t="b">
        <v>0</v>
      </c>
      <c r="AL66" s="12" t="b">
        <v>0</v>
      </c>
      <c r="AM66" s="12" t="b">
        <v>0</v>
      </c>
      <c r="AN66" s="11">
        <v>1.6451695258380378E-2</v>
      </c>
      <c r="AO66" s="12">
        <v>2.9045054973745901E-2</v>
      </c>
      <c r="AP66" s="11">
        <v>6.0614041772020642E-2</v>
      </c>
      <c r="AQ66" s="11">
        <v>8.2375744671804793E-2</v>
      </c>
      <c r="AR66" s="11">
        <v>5.96743422050752E-3</v>
      </c>
      <c r="AS66" s="11">
        <v>1.44596781286104E-2</v>
      </c>
      <c r="AT66" s="11">
        <v>1.1451193831954806E-3</v>
      </c>
      <c r="AU66" s="11">
        <v>6.2829214710292177E-3</v>
      </c>
      <c r="AV66" s="11" t="b">
        <v>0</v>
      </c>
      <c r="AW66" s="11" t="b">
        <v>0</v>
      </c>
      <c r="AX66" s="11" t="b">
        <v>0</v>
      </c>
      <c r="AY66" s="11" t="b">
        <v>0</v>
      </c>
      <c r="AZ66" s="9">
        <v>267563</v>
      </c>
      <c r="BA66" s="9">
        <v>6451218</v>
      </c>
      <c r="BB66" s="9">
        <v>49</v>
      </c>
      <c r="BC66" s="9">
        <v>2105</v>
      </c>
      <c r="BD66" s="9">
        <v>643780</v>
      </c>
      <c r="BE66" s="9">
        <v>6075001</v>
      </c>
      <c r="BF66" s="9">
        <v>154</v>
      </c>
      <c r="BG66" s="9">
        <v>2000</v>
      </c>
      <c r="BH66" s="9">
        <v>155671</v>
      </c>
      <c r="BI66" s="9">
        <v>6563110</v>
      </c>
      <c r="BJ66" s="9">
        <v>22</v>
      </c>
      <c r="BK66" s="9">
        <v>2132</v>
      </c>
      <c r="BL66" s="9">
        <v>81119</v>
      </c>
      <c r="BM66" s="9">
        <v>6637662</v>
      </c>
      <c r="BN66" s="9">
        <v>8</v>
      </c>
      <c r="BO66" s="9">
        <v>2146</v>
      </c>
      <c r="BP66" s="9">
        <v>33244</v>
      </c>
      <c r="BQ66" s="9">
        <v>6685537</v>
      </c>
      <c r="BR66" s="9">
        <v>0</v>
      </c>
      <c r="BS66" s="9">
        <v>2154</v>
      </c>
      <c r="BT66" s="9">
        <v>16724</v>
      </c>
      <c r="BU66" s="9">
        <v>6702057</v>
      </c>
      <c r="BV66" s="9">
        <v>0</v>
      </c>
      <c r="BW66" s="9">
        <v>2154</v>
      </c>
      <c r="BX66">
        <v>267526.23272982106</v>
      </c>
      <c r="BY66">
        <v>6451254.7672701785</v>
      </c>
      <c r="BZ66">
        <v>85.767270178925997</v>
      </c>
      <c r="CA66">
        <v>2068.8957925552268</v>
      </c>
      <c r="CB66">
        <v>643727.62486975396</v>
      </c>
      <c r="CC66">
        <v>6075053.3751302464</v>
      </c>
      <c r="CD66">
        <v>206.37513024601489</v>
      </c>
      <c r="CE66">
        <v>1948.2492663475712</v>
      </c>
      <c r="CF66">
        <v>155643.10177572019</v>
      </c>
      <c r="CG66">
        <v>6563137.8982242802</v>
      </c>
      <c r="CH66">
        <v>49.898224279806307</v>
      </c>
      <c r="CI66">
        <v>2104.7763378505715</v>
      </c>
      <c r="CJ66">
        <v>81100.999516733908</v>
      </c>
      <c r="CK66">
        <v>6637680.0004832661</v>
      </c>
      <c r="CL66">
        <v>26.000483266093184</v>
      </c>
      <c r="CM66">
        <v>2128.6817403335517</v>
      </c>
      <c r="CN66">
        <v>33233.345593135477</v>
      </c>
      <c r="CO66">
        <v>6685547.6544068642</v>
      </c>
      <c r="CP66">
        <v>10.654406864521082</v>
      </c>
      <c r="CQ66">
        <v>2144.0327365931407</v>
      </c>
      <c r="CR66">
        <v>16718.640106473282</v>
      </c>
      <c r="CS66">
        <v>6702062.3598935269</v>
      </c>
      <c r="CT66">
        <v>5.3598935267191248</v>
      </c>
      <c r="CU66">
        <v>2149.3289473194618</v>
      </c>
    </row>
    <row r="67" spans="1:99">
      <c r="A67" s="7" t="s">
        <v>159</v>
      </c>
      <c r="B67" s="9">
        <v>64928</v>
      </c>
      <c r="C67" s="9">
        <v>2154</v>
      </c>
      <c r="D67" s="9">
        <v>794</v>
      </c>
      <c r="E67" s="9">
        <v>1901</v>
      </c>
      <c r="F67" s="9">
        <v>324</v>
      </c>
      <c r="G67" s="9">
        <v>164</v>
      </c>
      <c r="H67" s="9">
        <v>33</v>
      </c>
      <c r="I67" s="9">
        <v>3</v>
      </c>
      <c r="J67">
        <v>0.4902639278820361</v>
      </c>
      <c r="K67">
        <v>-0.57473098657152899</v>
      </c>
      <c r="L67">
        <v>-1.6099176571927398</v>
      </c>
      <c r="M67">
        <v>-1.5302279440707656</v>
      </c>
      <c r="N67">
        <v>-6.1702839665035532</v>
      </c>
      <c r="O67">
        <v>0</v>
      </c>
      <c r="P67" s="5">
        <v>1</v>
      </c>
      <c r="Q67" s="5">
        <v>1</v>
      </c>
      <c r="R67" s="5">
        <v>1</v>
      </c>
      <c r="S67" s="5">
        <v>1</v>
      </c>
      <c r="T67" s="5">
        <v>0.41520496098016979</v>
      </c>
      <c r="U67" s="5">
        <v>8.5146649277264952E-2</v>
      </c>
      <c r="V67" s="10">
        <v>0.98781460292156109</v>
      </c>
      <c r="W67" s="10">
        <v>0.96855012055361878</v>
      </c>
      <c r="X67" s="10">
        <v>5.8621566888519459E-2</v>
      </c>
      <c r="Y67" s="10">
        <v>0.21818202340734733</v>
      </c>
      <c r="Z67" s="10">
        <v>4.200412297926392E-6</v>
      </c>
      <c r="AA67" s="10">
        <v>1.0837532465186176E-7</v>
      </c>
      <c r="AB67" s="11">
        <v>1.9387276141564675E-2</v>
      </c>
      <c r="AC67" s="11">
        <v>2.2253398801471053E-2</v>
      </c>
      <c r="AD67" s="11">
        <v>1.6864444322163413E-2</v>
      </c>
      <c r="AE67" s="11">
        <v>1.8437319837539462E-2</v>
      </c>
      <c r="AF67" s="12">
        <v>1.3416264735768065E-2</v>
      </c>
      <c r="AG67" s="12">
        <v>1.6667300723841962E-2</v>
      </c>
      <c r="AH67" s="12">
        <v>1.2914725431975176E-2</v>
      </c>
      <c r="AI67" s="12">
        <v>1.7540242070346088E-2</v>
      </c>
      <c r="AJ67" s="12">
        <v>5.0566073210473062E-3</v>
      </c>
      <c r="AK67" s="12">
        <v>1.0263726940791133E-2</v>
      </c>
      <c r="AL67" s="12">
        <v>-1.8219808664068481E-4</v>
      </c>
      <c r="AM67" s="12">
        <v>2.9677134069749467E-3</v>
      </c>
      <c r="AN67" s="11">
        <v>0.19985456317457595</v>
      </c>
      <c r="AO67" s="12">
        <v>0.23468582679756889</v>
      </c>
      <c r="AP67" s="11">
        <v>0.45615790009233192</v>
      </c>
      <c r="AQ67" s="11">
        <v>0.49834534967554178</v>
      </c>
      <c r="AR67" s="11">
        <v>0.11755985496093707</v>
      </c>
      <c r="AS67" s="11">
        <v>0.14613559536403969</v>
      </c>
      <c r="AT67" s="11">
        <v>6.1477596929390727E-2</v>
      </c>
      <c r="AU67" s="11">
        <v>8.3369199727990895E-2</v>
      </c>
      <c r="AV67" s="11">
        <v>1.0133351232137353E-2</v>
      </c>
      <c r="AW67" s="11">
        <v>2.0507317291539526E-2</v>
      </c>
      <c r="AX67" s="11">
        <v>-1.8219808664068481E-4</v>
      </c>
      <c r="AY67" s="11">
        <v>2.9677134069749467E-3</v>
      </c>
      <c r="AZ67" s="9">
        <v>1426597</v>
      </c>
      <c r="BA67" s="9">
        <v>5235969</v>
      </c>
      <c r="BB67" s="9">
        <v>468</v>
      </c>
      <c r="BC67" s="9">
        <v>1686</v>
      </c>
      <c r="BD67" s="9">
        <v>3144182</v>
      </c>
      <c r="BE67" s="9">
        <v>3518384</v>
      </c>
      <c r="BF67" s="9">
        <v>1028</v>
      </c>
      <c r="BG67" s="9">
        <v>1126</v>
      </c>
      <c r="BH67" s="9">
        <v>1019915</v>
      </c>
      <c r="BI67" s="9">
        <v>5642651</v>
      </c>
      <c r="BJ67" s="9">
        <v>284</v>
      </c>
      <c r="BK67" s="9">
        <v>1870</v>
      </c>
      <c r="BL67" s="9">
        <v>567064</v>
      </c>
      <c r="BM67" s="9">
        <v>6095502</v>
      </c>
      <c r="BN67" s="9">
        <v>156</v>
      </c>
      <c r="BO67" s="9">
        <v>1998</v>
      </c>
      <c r="BP67" s="9">
        <v>244101</v>
      </c>
      <c r="BQ67" s="9">
        <v>6418465</v>
      </c>
      <c r="BR67" s="9">
        <v>33</v>
      </c>
      <c r="BS67" s="9">
        <v>2121</v>
      </c>
      <c r="BT67" s="9">
        <v>124905</v>
      </c>
      <c r="BU67" s="9">
        <v>6537661</v>
      </c>
      <c r="BV67" s="9">
        <v>3</v>
      </c>
      <c r="BW67" s="9">
        <v>2151</v>
      </c>
      <c r="BX67">
        <v>1426603.7806224418</v>
      </c>
      <c r="BY67">
        <v>5235962.2193775587</v>
      </c>
      <c r="BZ67">
        <v>461.219377558247</v>
      </c>
      <c r="CA67">
        <v>1693.3278964891304</v>
      </c>
      <c r="CB67">
        <v>3144193.4858268616</v>
      </c>
      <c r="CC67">
        <v>3518372.5141731384</v>
      </c>
      <c r="CD67">
        <v>1016.5141731385564</v>
      </c>
      <c r="CE67">
        <v>1137.8535747338187</v>
      </c>
      <c r="CF67">
        <v>1019869.2774241079</v>
      </c>
      <c r="CG67">
        <v>5642696.7225758918</v>
      </c>
      <c r="CH67">
        <v>329.72257589216053</v>
      </c>
      <c r="CI67">
        <v>1824.8672109214378</v>
      </c>
      <c r="CJ67">
        <v>567036.67768788489</v>
      </c>
      <c r="CK67">
        <v>6095529.3223121148</v>
      </c>
      <c r="CL67">
        <v>183.32231211513761</v>
      </c>
      <c r="CM67">
        <v>1971.3148057370088</v>
      </c>
      <c r="CN67">
        <v>244055.09726500139</v>
      </c>
      <c r="CO67">
        <v>6418510.9027349986</v>
      </c>
      <c r="CP67">
        <v>78.902734998619593</v>
      </c>
      <c r="CQ67">
        <v>2075.7681415838883</v>
      </c>
      <c r="CR67">
        <v>124867.63043728769</v>
      </c>
      <c r="CS67">
        <v>6537698.3695627125</v>
      </c>
      <c r="CT67">
        <v>40.369562712311996</v>
      </c>
      <c r="CU67">
        <v>2114.3137716009119</v>
      </c>
    </row>
    <row r="68" spans="1:99">
      <c r="A68" s="7" t="s">
        <v>60</v>
      </c>
      <c r="B68" s="9">
        <v>8807</v>
      </c>
      <c r="C68" s="9">
        <v>2154</v>
      </c>
      <c r="D68" s="9">
        <v>59</v>
      </c>
      <c r="E68" s="9">
        <v>199</v>
      </c>
      <c r="F68" s="9">
        <v>24</v>
      </c>
      <c r="G68" s="9">
        <v>8</v>
      </c>
      <c r="H68" s="9">
        <v>0</v>
      </c>
      <c r="I68" s="9">
        <v>0</v>
      </c>
      <c r="J68">
        <v>-1.2628639348575008</v>
      </c>
      <c r="K68">
        <v>-0.83099096586030674</v>
      </c>
      <c r="L68">
        <v>-2.090004965644527</v>
      </c>
      <c r="M68">
        <v>-3.1921783948897642</v>
      </c>
      <c r="N68">
        <v>0</v>
      </c>
      <c r="O68">
        <v>0</v>
      </c>
      <c r="P68" s="5">
        <v>0.56704488706133882</v>
      </c>
      <c r="Q68" s="5">
        <v>0.72895625376671713</v>
      </c>
      <c r="R68" s="5">
        <v>0.44532440879468077</v>
      </c>
      <c r="S68" s="5">
        <v>0.32473311989235687</v>
      </c>
      <c r="T68" s="5">
        <v>4.6924911467144038E-2</v>
      </c>
      <c r="U68" s="5">
        <v>1</v>
      </c>
      <c r="V68" s="10">
        <v>9.4925416456985835E-4</v>
      </c>
      <c r="W68" s="10">
        <v>2.1421015315700319E-3</v>
      </c>
      <c r="X68" s="10">
        <v>1.1830794884493711E-3</v>
      </c>
      <c r="Y68" s="10">
        <v>5.7040987834573167E-3</v>
      </c>
      <c r="Z68" s="10">
        <v>1.380198751933827E-2</v>
      </c>
      <c r="AA68" s="10">
        <v>0.15022468982636156</v>
      </c>
      <c r="AB68" s="11">
        <v>1.1526339343585713E-3</v>
      </c>
      <c r="AC68" s="11">
        <v>1.9415723901239324E-3</v>
      </c>
      <c r="AD68" s="11">
        <v>1.5912381927017695E-3</v>
      </c>
      <c r="AE68" s="11">
        <v>2.104212132275018E-3</v>
      </c>
      <c r="AF68" s="12">
        <v>6.6867924803539717E-4</v>
      </c>
      <c r="AG68" s="12">
        <v>1.5597330082320125E-3</v>
      </c>
      <c r="AH68" s="12">
        <v>2.282583255215759E-4</v>
      </c>
      <c r="AI68" s="12">
        <v>1.2573498453233637E-3</v>
      </c>
      <c r="AJ68" s="12" t="b">
        <v>0</v>
      </c>
      <c r="AK68" s="12" t="b">
        <v>0</v>
      </c>
      <c r="AL68" s="12" t="b">
        <v>0</v>
      </c>
      <c r="AM68" s="12" t="b">
        <v>0</v>
      </c>
      <c r="AN68" s="11">
        <v>1.6451695258380378E-2</v>
      </c>
      <c r="AO68" s="12">
        <v>2.9045054973745901E-2</v>
      </c>
      <c r="AP68" s="11">
        <v>6.0614041772020642E-2</v>
      </c>
      <c r="AQ68" s="11">
        <v>8.2375744671804793E-2</v>
      </c>
      <c r="AR68" s="11">
        <v>5.96743422050752E-3</v>
      </c>
      <c r="AS68" s="11">
        <v>1.44596781286104E-2</v>
      </c>
      <c r="AT68" s="11">
        <v>1.1451193831954806E-3</v>
      </c>
      <c r="AU68" s="11">
        <v>6.2829214710292177E-3</v>
      </c>
      <c r="AV68" s="11" t="b">
        <v>0</v>
      </c>
      <c r="AW68" s="11" t="b">
        <v>0</v>
      </c>
      <c r="AX68" s="11" t="b">
        <v>0</v>
      </c>
      <c r="AY68" s="11" t="b">
        <v>0</v>
      </c>
      <c r="AZ68" s="9">
        <v>267469</v>
      </c>
      <c r="BA68" s="9">
        <v>6451218</v>
      </c>
      <c r="BB68" s="9">
        <v>49</v>
      </c>
      <c r="BC68" s="9">
        <v>2105</v>
      </c>
      <c r="BD68" s="9">
        <v>643633</v>
      </c>
      <c r="BE68" s="9">
        <v>6075054</v>
      </c>
      <c r="BF68" s="9">
        <v>154</v>
      </c>
      <c r="BG68" s="9">
        <v>2000</v>
      </c>
      <c r="BH68" s="9">
        <v>155500</v>
      </c>
      <c r="BI68" s="9">
        <v>6563187</v>
      </c>
      <c r="BJ68" s="9">
        <v>22</v>
      </c>
      <c r="BK68" s="9">
        <v>2132</v>
      </c>
      <c r="BL68" s="9">
        <v>80943</v>
      </c>
      <c r="BM68" s="9">
        <v>6637744</v>
      </c>
      <c r="BN68" s="9">
        <v>8</v>
      </c>
      <c r="BO68" s="9">
        <v>2146</v>
      </c>
      <c r="BP68" s="9">
        <v>33064</v>
      </c>
      <c r="BQ68" s="9">
        <v>6685623</v>
      </c>
      <c r="BR68" s="9">
        <v>0</v>
      </c>
      <c r="BS68" s="9">
        <v>2154</v>
      </c>
      <c r="BT68" s="9">
        <v>16543</v>
      </c>
      <c r="BU68" s="9">
        <v>6702144</v>
      </c>
      <c r="BV68" s="9">
        <v>0</v>
      </c>
      <c r="BW68" s="9">
        <v>2154</v>
      </c>
      <c r="BX68">
        <v>267432.26165683731</v>
      </c>
      <c r="BY68">
        <v>6451254.7383431625</v>
      </c>
      <c r="BZ68">
        <v>85.738343162708361</v>
      </c>
      <c r="CA68">
        <v>2068.9247381221958</v>
      </c>
      <c r="CB68">
        <v>643580.66909617407</v>
      </c>
      <c r="CC68">
        <v>6075106.3309038263</v>
      </c>
      <c r="CD68">
        <v>206.33090382587537</v>
      </c>
      <c r="CE68">
        <v>1948.293515682454</v>
      </c>
      <c r="CF68">
        <v>155472.15588257482</v>
      </c>
      <c r="CG68">
        <v>6563214.8441174254</v>
      </c>
      <c r="CH68">
        <v>49.844117425185331</v>
      </c>
      <c r="CI68">
        <v>2104.8304714894443</v>
      </c>
      <c r="CJ68">
        <v>80925.055560308596</v>
      </c>
      <c r="CK68">
        <v>6637761.9444396915</v>
      </c>
      <c r="CL68">
        <v>25.944439691401715</v>
      </c>
      <c r="CM68">
        <v>2128.7378114205944</v>
      </c>
      <c r="CN68">
        <v>33053.403133328109</v>
      </c>
      <c r="CO68">
        <v>6685633.5968666719</v>
      </c>
      <c r="CP68">
        <v>10.596866671894187</v>
      </c>
      <c r="CQ68">
        <v>2144.0903048467653</v>
      </c>
      <c r="CR68">
        <v>16537.698041212403</v>
      </c>
      <c r="CS68">
        <v>6702149.3019587873</v>
      </c>
      <c r="CT68">
        <v>5.3019587875981591</v>
      </c>
      <c r="CU68">
        <v>2149.3869102698191</v>
      </c>
    </row>
    <row r="69" spans="1:99">
      <c r="A69" s="7" t="s">
        <v>61</v>
      </c>
      <c r="B69" s="9">
        <v>9375</v>
      </c>
      <c r="C69" s="9">
        <v>2154</v>
      </c>
      <c r="D69" s="9">
        <v>265</v>
      </c>
      <c r="E69" s="9">
        <v>594</v>
      </c>
      <c r="F69" s="9">
        <v>162</v>
      </c>
      <c r="G69" s="9">
        <v>89</v>
      </c>
      <c r="H69" s="9">
        <v>50</v>
      </c>
      <c r="I69" s="9">
        <v>36</v>
      </c>
      <c r="J69">
        <v>2.3176014947614281</v>
      </c>
      <c r="K69">
        <v>1.7055466346191808</v>
      </c>
      <c r="L69">
        <v>2.5338555088960972</v>
      </c>
      <c r="M69">
        <v>2.7965296914170517</v>
      </c>
      <c r="N69">
        <v>3.799714338699439</v>
      </c>
      <c r="O69">
        <v>4.9997619489161993</v>
      </c>
      <c r="P69" s="5">
        <v>2.6655461920915031</v>
      </c>
      <c r="Q69" s="5">
        <v>2.2323286733734484</v>
      </c>
      <c r="R69" s="5">
        <v>2.9178505281675022</v>
      </c>
      <c r="S69" s="5">
        <v>3.1390268428401127</v>
      </c>
      <c r="T69" s="5">
        <v>4.2620462647856474</v>
      </c>
      <c r="U69" s="5">
        <v>6.2166548838718096</v>
      </c>
      <c r="V69" s="10">
        <v>3.1595640283307855E-46</v>
      </c>
      <c r="W69" s="10">
        <v>2.0566262852977312E-51</v>
      </c>
      <c r="X69" s="10">
        <v>4.1381989223003199E-38</v>
      </c>
      <c r="Y69" s="10">
        <v>6.5736983141018645E-26</v>
      </c>
      <c r="Z69" s="10">
        <v>2.6349375712493855E-25</v>
      </c>
      <c r="AA69" s="10">
        <v>1.0762631894796145E-32</v>
      </c>
      <c r="AB69" s="11">
        <v>6.1151104196265661E-3</v>
      </c>
      <c r="AC69" s="11">
        <v>7.7825959530490856E-3</v>
      </c>
      <c r="AD69" s="11">
        <v>5.0730043448566587E-3</v>
      </c>
      <c r="AE69" s="11">
        <v>5.9576363236670182E-3</v>
      </c>
      <c r="AF69" s="12">
        <v>6.367096593506723E-3</v>
      </c>
      <c r="AG69" s="12">
        <v>8.6746861362982913E-3</v>
      </c>
      <c r="AH69" s="12">
        <v>6.5539420455019096E-3</v>
      </c>
      <c r="AI69" s="12">
        <v>9.9734488551480437E-3</v>
      </c>
      <c r="AJ69" s="12">
        <v>8.407931632215173E-3</v>
      </c>
      <c r="AK69" s="12">
        <v>1.4804696037237008E-2</v>
      </c>
      <c r="AL69" s="12">
        <v>1.129929761346328E-2</v>
      </c>
      <c r="AM69" s="12">
        <v>2.2126886230547864E-2</v>
      </c>
      <c r="AN69" s="11">
        <v>9.4614525752922271E-2</v>
      </c>
      <c r="AO69" s="12">
        <v>0.12079865901959398</v>
      </c>
      <c r="AP69" s="11">
        <v>0.18814467517221392</v>
      </c>
      <c r="AQ69" s="11">
        <v>0.22225458202370066</v>
      </c>
      <c r="AR69" s="11">
        <v>5.9751018813288155E-2</v>
      </c>
      <c r="AS69" s="11">
        <v>8.1381757416981101E-2</v>
      </c>
      <c r="AT69" s="11">
        <v>3.2075831105055998E-2</v>
      </c>
      <c r="AU69" s="11">
        <v>4.8704113184637597E-2</v>
      </c>
      <c r="AV69" s="11">
        <v>1.6451695258380378E-2</v>
      </c>
      <c r="AW69" s="11">
        <v>2.9045054973745901E-2</v>
      </c>
      <c r="AX69" s="11">
        <v>1.129929761346328E-2</v>
      </c>
      <c r="AY69" s="11">
        <v>2.2126886230547864E-2</v>
      </c>
      <c r="AZ69" s="9">
        <v>291573</v>
      </c>
      <c r="BA69" s="9">
        <v>6426546</v>
      </c>
      <c r="BB69" s="9">
        <v>232</v>
      </c>
      <c r="BC69" s="9">
        <v>1922</v>
      </c>
      <c r="BD69" s="9">
        <v>696955</v>
      </c>
      <c r="BE69" s="9">
        <v>6021164</v>
      </c>
      <c r="BF69" s="9">
        <v>442</v>
      </c>
      <c r="BG69" s="9">
        <v>1712</v>
      </c>
      <c r="BH69" s="9">
        <v>170880</v>
      </c>
      <c r="BI69" s="9">
        <v>6547239</v>
      </c>
      <c r="BJ69" s="9">
        <v>152</v>
      </c>
      <c r="BK69" s="9">
        <v>2002</v>
      </c>
      <c r="BL69" s="9">
        <v>89371</v>
      </c>
      <c r="BM69" s="9">
        <v>6628748</v>
      </c>
      <c r="BN69" s="9">
        <v>87</v>
      </c>
      <c r="BO69" s="9">
        <v>2067</v>
      </c>
      <c r="BP69" s="9">
        <v>36854</v>
      </c>
      <c r="BQ69" s="9">
        <v>6681265</v>
      </c>
      <c r="BR69" s="9">
        <v>49</v>
      </c>
      <c r="BS69" s="9">
        <v>2105</v>
      </c>
      <c r="BT69" s="9">
        <v>18567</v>
      </c>
      <c r="BU69" s="9">
        <v>6699552</v>
      </c>
      <c r="BV69" s="9">
        <v>36</v>
      </c>
      <c r="BW69" s="9">
        <v>2118</v>
      </c>
      <c r="BX69">
        <v>291711.46987555415</v>
      </c>
      <c r="BY69">
        <v>6426407.5301244454</v>
      </c>
      <c r="BZ69">
        <v>93.530124445837245</v>
      </c>
      <c r="CA69">
        <v>2061.1305146574509</v>
      </c>
      <c r="CB69">
        <v>697173.46843543404</v>
      </c>
      <c r="CC69">
        <v>6020945.5315645663</v>
      </c>
      <c r="CD69">
        <v>223.53156456590381</v>
      </c>
      <c r="CE69">
        <v>1931.0873927657428</v>
      </c>
      <c r="CF69">
        <v>170977.18036276204</v>
      </c>
      <c r="CG69">
        <v>6547141.819637238</v>
      </c>
      <c r="CH69">
        <v>54.819637237951497</v>
      </c>
      <c r="CI69">
        <v>2099.8534134331353</v>
      </c>
      <c r="CJ69">
        <v>89429.32668092502</v>
      </c>
      <c r="CK69">
        <v>6628689.6733190753</v>
      </c>
      <c r="CL69">
        <v>28.673319074984008</v>
      </c>
      <c r="CM69">
        <v>2126.0081147714113</v>
      </c>
      <c r="CN69">
        <v>36891.171751058326</v>
      </c>
      <c r="CO69">
        <v>6681227.8282489413</v>
      </c>
      <c r="CP69">
        <v>11.828248941672459</v>
      </c>
      <c r="CQ69">
        <v>2142.8585858630963</v>
      </c>
      <c r="CR69">
        <v>18597.037316341168</v>
      </c>
      <c r="CS69">
        <v>6699521.962683659</v>
      </c>
      <c r="CT69">
        <v>5.9626836588335026</v>
      </c>
      <c r="CU69">
        <v>2148.726031795507</v>
      </c>
    </row>
    <row r="70" spans="1:99">
      <c r="A70" s="7" t="s">
        <v>62</v>
      </c>
      <c r="B70" s="9">
        <v>6420</v>
      </c>
      <c r="C70" s="9">
        <v>2154</v>
      </c>
      <c r="D70" s="9">
        <v>40</v>
      </c>
      <c r="E70" s="9">
        <v>161</v>
      </c>
      <c r="F70" s="9">
        <v>17</v>
      </c>
      <c r="G70" s="9">
        <v>6</v>
      </c>
      <c r="H70" s="9">
        <v>0</v>
      </c>
      <c r="I70" s="9">
        <v>0</v>
      </c>
      <c r="J70">
        <v>-1.2311150321590882</v>
      </c>
      <c r="K70">
        <v>-0.49585395154915685</v>
      </c>
      <c r="L70">
        <v>-1.8482154368838117</v>
      </c>
      <c r="M70">
        <v>-2.6562518417599379</v>
      </c>
      <c r="N70">
        <v>0</v>
      </c>
      <c r="O70">
        <v>0</v>
      </c>
      <c r="P70" s="5">
        <v>0.54678107203124282</v>
      </c>
      <c r="Q70" s="5">
        <v>1</v>
      </c>
      <c r="R70" s="5">
        <v>0.4175997699747156</v>
      </c>
      <c r="S70" s="5">
        <v>0.3373021012726517</v>
      </c>
      <c r="T70" s="5">
        <v>6.3673532433218216E-2</v>
      </c>
      <c r="U70" s="5">
        <v>1</v>
      </c>
      <c r="V70" s="10">
        <v>5.0605396265089335E-3</v>
      </c>
      <c r="W70" s="10">
        <v>0.22068526773639871</v>
      </c>
      <c r="X70" s="10">
        <v>4.499871522037199E-3</v>
      </c>
      <c r="Y70" s="10">
        <v>2.7991808630354185E-2</v>
      </c>
      <c r="Z70" s="10">
        <v>4.930917207032795E-2</v>
      </c>
      <c r="AA70" s="10" t="b">
        <v>0</v>
      </c>
      <c r="AB70" s="11">
        <v>7.2400165133759556E-4</v>
      </c>
      <c r="AC70" s="11">
        <v>1.3737653483115596E-3</v>
      </c>
      <c r="AD70" s="11">
        <v>1.2641502662965565E-3</v>
      </c>
      <c r="AE70" s="11">
        <v>1.7256361775288846E-3</v>
      </c>
      <c r="AF70" s="12">
        <v>4.142016062054733E-4</v>
      </c>
      <c r="AG70" s="12">
        <v>1.1642570753172751E-3</v>
      </c>
      <c r="AH70" s="12">
        <v>1.1145196066204637E-4</v>
      </c>
      <c r="AI70" s="12">
        <v>1.0027541674716583E-3</v>
      </c>
      <c r="AJ70" s="12" t="b">
        <v>0</v>
      </c>
      <c r="AK70" s="12" t="b">
        <v>0</v>
      </c>
      <c r="AL70" s="12" t="b">
        <v>0</v>
      </c>
      <c r="AM70" s="12" t="b">
        <v>0</v>
      </c>
      <c r="AN70" s="11">
        <v>1.0133351232137353E-2</v>
      </c>
      <c r="AO70" s="12">
        <v>2.0507317291539526E-2</v>
      </c>
      <c r="AP70" s="11">
        <v>4.858506602959585E-2</v>
      </c>
      <c r="AQ70" s="11">
        <v>6.8406577424443143E-2</v>
      </c>
      <c r="AR70" s="11">
        <v>3.4519173821305638E-3</v>
      </c>
      <c r="AS70" s="11">
        <v>1.0475659219540745E-2</v>
      </c>
      <c r="AT70" s="11">
        <v>5.597453094011687E-4</v>
      </c>
      <c r="AU70" s="11">
        <v>5.0112853312673546E-3</v>
      </c>
      <c r="AV70" s="11" t="b">
        <v>0</v>
      </c>
      <c r="AW70" s="11" t="b">
        <v>0</v>
      </c>
      <c r="AX70" s="11" t="b">
        <v>0</v>
      </c>
      <c r="AY70" s="11" t="b">
        <v>0</v>
      </c>
      <c r="AZ70" s="9">
        <v>188652</v>
      </c>
      <c r="BA70" s="9">
        <v>6532422</v>
      </c>
      <c r="BB70" s="9">
        <v>33</v>
      </c>
      <c r="BC70" s="9">
        <v>2121</v>
      </c>
      <c r="BD70" s="9">
        <v>470910</v>
      </c>
      <c r="BE70" s="9">
        <v>6250164</v>
      </c>
      <c r="BF70" s="9">
        <v>126</v>
      </c>
      <c r="BG70" s="9">
        <v>2028</v>
      </c>
      <c r="BH70" s="9">
        <v>114611</v>
      </c>
      <c r="BI70" s="9">
        <v>6606463</v>
      </c>
      <c r="BJ70" s="9">
        <v>15</v>
      </c>
      <c r="BK70" s="9">
        <v>2139</v>
      </c>
      <c r="BL70" s="9">
        <v>59747</v>
      </c>
      <c r="BM70" s="9">
        <v>6661327</v>
      </c>
      <c r="BN70" s="9">
        <v>6</v>
      </c>
      <c r="BO70" s="9">
        <v>2148</v>
      </c>
      <c r="BP70" s="9">
        <v>24407</v>
      </c>
      <c r="BQ70" s="9">
        <v>6696667</v>
      </c>
      <c r="BR70" s="9">
        <v>0</v>
      </c>
      <c r="BS70" s="9">
        <v>2154</v>
      </c>
      <c r="BT70" s="9">
        <v>12245</v>
      </c>
      <c r="BU70" s="9">
        <v>6708829</v>
      </c>
      <c r="BV70" s="9">
        <v>0</v>
      </c>
      <c r="BW70" s="9">
        <v>2154</v>
      </c>
      <c r="BX70">
        <v>188624.54875693639</v>
      </c>
      <c r="BY70">
        <v>6532449.4512430634</v>
      </c>
      <c r="BZ70">
        <v>60.451243063599804</v>
      </c>
      <c r="CA70">
        <v>2094.2197068504229</v>
      </c>
      <c r="CB70">
        <v>470885.08863063995</v>
      </c>
      <c r="CC70">
        <v>6250188.9113693601</v>
      </c>
      <c r="CD70">
        <v>150.91136936007524</v>
      </c>
      <c r="CE70">
        <v>2003.7305894861447</v>
      </c>
      <c r="CF70">
        <v>114589.27591389137</v>
      </c>
      <c r="CG70">
        <v>6606484.7240861086</v>
      </c>
      <c r="CH70">
        <v>36.724086108637103</v>
      </c>
      <c r="CI70">
        <v>2117.9544679912765</v>
      </c>
      <c r="CJ70">
        <v>59733.856225313197</v>
      </c>
      <c r="CK70">
        <v>6661340.1437746864</v>
      </c>
      <c r="CL70">
        <v>19.143774686802232</v>
      </c>
      <c r="CM70">
        <v>2135.5404136303214</v>
      </c>
      <c r="CN70">
        <v>24399.180441002449</v>
      </c>
      <c r="CO70">
        <v>6696674.8195589976</v>
      </c>
      <c r="CP70">
        <v>7.8195589975529609</v>
      </c>
      <c r="CQ70">
        <v>2146.868258555106</v>
      </c>
      <c r="CR70">
        <v>12241.076924655836</v>
      </c>
      <c r="CS70">
        <v>6708832.9230753444</v>
      </c>
      <c r="CT70">
        <v>3.923075344165035</v>
      </c>
      <c r="CU70">
        <v>2150.765990971086</v>
      </c>
    </row>
    <row r="71" spans="1:99" ht="15.75">
      <c r="A71" s="4" t="s">
        <v>66</v>
      </c>
      <c r="B71" s="5"/>
      <c r="C71" s="5"/>
      <c r="D71" s="6"/>
      <c r="E71" s="6"/>
      <c r="F71" s="6"/>
      <c r="G71" s="6"/>
      <c r="H71" s="6"/>
      <c r="I71" s="6"/>
      <c r="J71" s="3" t="s">
        <v>44</v>
      </c>
      <c r="K71" s="3" t="s">
        <v>45</v>
      </c>
      <c r="L71" s="3" t="s">
        <v>46</v>
      </c>
      <c r="M71" s="3" t="s">
        <v>47</v>
      </c>
      <c r="N71" s="3" t="s">
        <v>48</v>
      </c>
      <c r="O71" s="3" t="s">
        <v>49</v>
      </c>
      <c r="P71" s="3" t="s">
        <v>108</v>
      </c>
      <c r="Q71" s="3" t="s">
        <v>109</v>
      </c>
      <c r="R71" s="3" t="s">
        <v>110</v>
      </c>
      <c r="S71" s="3" t="s">
        <v>111</v>
      </c>
      <c r="T71" s="3" t="s">
        <v>112</v>
      </c>
      <c r="U71" s="3" t="s">
        <v>113</v>
      </c>
      <c r="V71" s="3" t="s">
        <v>81</v>
      </c>
      <c r="W71" s="3" t="s">
        <v>82</v>
      </c>
      <c r="X71" s="3" t="s">
        <v>83</v>
      </c>
      <c r="Y71" s="3" t="s">
        <v>84</v>
      </c>
      <c r="Z71" s="3" t="s">
        <v>85</v>
      </c>
      <c r="AA71" s="3" t="s">
        <v>86</v>
      </c>
      <c r="AB71" s="13" t="s">
        <v>96</v>
      </c>
      <c r="AC71" s="13" t="s">
        <v>97</v>
      </c>
      <c r="AD71" s="13" t="s">
        <v>98</v>
      </c>
      <c r="AE71" s="13" t="s">
        <v>99</v>
      </c>
      <c r="AF71" s="13" t="s">
        <v>100</v>
      </c>
      <c r="AG71" s="13" t="s">
        <v>101</v>
      </c>
      <c r="AH71" s="13" t="s">
        <v>102</v>
      </c>
      <c r="AI71" s="13" t="s">
        <v>103</v>
      </c>
      <c r="AJ71" s="13" t="s">
        <v>104</v>
      </c>
      <c r="AK71" s="13" t="s">
        <v>105</v>
      </c>
      <c r="AL71" s="13" t="s">
        <v>106</v>
      </c>
      <c r="AM71" s="13" t="s">
        <v>107</v>
      </c>
      <c r="AN71" s="13" t="s">
        <v>96</v>
      </c>
      <c r="AO71" s="13" t="s">
        <v>97</v>
      </c>
      <c r="AP71" s="13" t="s">
        <v>98</v>
      </c>
      <c r="AQ71" s="13" t="s">
        <v>99</v>
      </c>
      <c r="AR71" s="13" t="s">
        <v>100</v>
      </c>
      <c r="AS71" s="13" t="s">
        <v>101</v>
      </c>
      <c r="AT71" s="13" t="s">
        <v>102</v>
      </c>
      <c r="AU71" s="13" t="s">
        <v>103</v>
      </c>
      <c r="AV71" s="13" t="s">
        <v>104</v>
      </c>
      <c r="AW71" s="13" t="s">
        <v>105</v>
      </c>
      <c r="AX71" s="13" t="s">
        <v>106</v>
      </c>
      <c r="AY71" s="13" t="s">
        <v>107</v>
      </c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</row>
    <row r="72" spans="1:99">
      <c r="A72" s="7" t="s">
        <v>51</v>
      </c>
      <c r="B72" s="9">
        <v>67073</v>
      </c>
      <c r="C72" s="9">
        <v>16697</v>
      </c>
      <c r="D72" s="9">
        <v>7053</v>
      </c>
      <c r="E72" s="9">
        <v>15559</v>
      </c>
      <c r="F72" s="9">
        <v>3170</v>
      </c>
      <c r="G72" s="9">
        <v>1637</v>
      </c>
      <c r="H72" s="9">
        <v>715</v>
      </c>
      <c r="I72" s="9">
        <v>406</v>
      </c>
      <c r="J72">
        <v>3.2836543649972398</v>
      </c>
      <c r="K72">
        <v>-1.2273628722877155</v>
      </c>
      <c r="L72">
        <v>-0.889159952340423</v>
      </c>
      <c r="M72">
        <v>-0.30015383286172548</v>
      </c>
      <c r="N72">
        <v>1.304706323136825</v>
      </c>
      <c r="O72">
        <v>3.6313143704751503</v>
      </c>
      <c r="P72" s="5">
        <v>1.0654708574884146</v>
      </c>
      <c r="Q72" s="5">
        <v>1</v>
      </c>
      <c r="R72" s="5">
        <v>1</v>
      </c>
      <c r="S72" s="5">
        <v>1</v>
      </c>
      <c r="T72" s="5">
        <v>1</v>
      </c>
      <c r="U72" s="5">
        <v>1.240302417073508</v>
      </c>
      <c r="V72" s="10">
        <v>4.0237975134656918E-3</v>
      </c>
      <c r="W72" s="10">
        <v>0.31191612240454852</v>
      </c>
      <c r="X72" s="10">
        <v>0.96591863226024832</v>
      </c>
      <c r="Y72" s="10">
        <v>0.97514017103447448</v>
      </c>
      <c r="Z72" s="10">
        <v>0.10190007106475087</v>
      </c>
      <c r="AA72" s="10">
        <v>3.4902130636501954E-4</v>
      </c>
      <c r="AB72" s="11">
        <v>2.3308648280704503E-2</v>
      </c>
      <c r="AC72" s="11">
        <v>2.4408929872442621E-2</v>
      </c>
      <c r="AD72" s="11">
        <v>1.8346777137590604E-2</v>
      </c>
      <c r="AE72" s="11">
        <v>1.8926984616017831E-2</v>
      </c>
      <c r="AF72" s="12">
        <v>1.8330832952768737E-2</v>
      </c>
      <c r="AG72" s="12">
        <v>1.9640060022017153E-2</v>
      </c>
      <c r="AH72" s="12">
        <v>1.8667784783105549E-2</v>
      </c>
      <c r="AI72" s="12">
        <v>2.0548840958045555E-2</v>
      </c>
      <c r="AJ72" s="12">
        <v>1.9858499039669131E-2</v>
      </c>
      <c r="AK72" s="12">
        <v>2.2963564804135146E-2</v>
      </c>
      <c r="AL72" s="12">
        <v>2.1979409406565269E-2</v>
      </c>
      <c r="AM72" s="12">
        <v>2.6652081280384484E-2</v>
      </c>
      <c r="AN72" s="11">
        <v>0.23599760677544282</v>
      </c>
      <c r="AO72" s="12">
        <v>0.24899969812962994</v>
      </c>
      <c r="AP72" s="11">
        <v>0.51245548016924947</v>
      </c>
      <c r="AQ72" s="11">
        <v>0.5276115977489394</v>
      </c>
      <c r="AR72" s="11">
        <v>0.15464470055106402</v>
      </c>
      <c r="AS72" s="11">
        <v>0.16577214079768124</v>
      </c>
      <c r="AT72" s="11">
        <v>8.5323401472485474E-2</v>
      </c>
      <c r="AU72" s="11">
        <v>9.3990247686046011E-2</v>
      </c>
      <c r="AV72" s="11">
        <v>3.8768121243735472E-2</v>
      </c>
      <c r="AW72" s="11">
        <v>4.4839712498853011E-2</v>
      </c>
      <c r="AX72" s="11">
        <v>2.1751097553556448E-2</v>
      </c>
      <c r="AY72" s="11">
        <v>2.6401265146329761E-2</v>
      </c>
      <c r="AZ72" s="9">
        <v>1535565</v>
      </c>
      <c r="BA72" s="9">
        <v>5110313</v>
      </c>
      <c r="BB72" s="9">
        <v>4049</v>
      </c>
      <c r="BC72" s="9">
        <v>12648</v>
      </c>
      <c r="BD72" s="9">
        <v>3411759</v>
      </c>
      <c r="BE72" s="9">
        <v>3234119</v>
      </c>
      <c r="BF72" s="9">
        <v>8683</v>
      </c>
      <c r="BG72" s="9">
        <v>8014</v>
      </c>
      <c r="BH72" s="9">
        <v>1075343</v>
      </c>
      <c r="BI72" s="9">
        <v>5570535</v>
      </c>
      <c r="BJ72" s="9">
        <v>2675</v>
      </c>
      <c r="BK72" s="9">
        <v>14022</v>
      </c>
      <c r="BL72" s="9">
        <v>591958</v>
      </c>
      <c r="BM72" s="9">
        <v>6053920</v>
      </c>
      <c r="BN72" s="9">
        <v>1497</v>
      </c>
      <c r="BO72" s="9">
        <v>15200</v>
      </c>
      <c r="BP72" s="9">
        <v>254024</v>
      </c>
      <c r="BQ72" s="9">
        <v>6391854</v>
      </c>
      <c r="BR72" s="9">
        <v>698</v>
      </c>
      <c r="BS72" s="9">
        <v>15999</v>
      </c>
      <c r="BT72" s="9">
        <v>129765</v>
      </c>
      <c r="BU72" s="9">
        <v>6516113</v>
      </c>
      <c r="BV72" s="9">
        <v>402</v>
      </c>
      <c r="BW72" s="9">
        <v>16295</v>
      </c>
      <c r="BX72">
        <v>1535755.5916581801</v>
      </c>
      <c r="BY72">
        <v>5110122.4083418194</v>
      </c>
      <c r="BZ72">
        <v>3858.408341819792</v>
      </c>
      <c r="CA72">
        <v>12870.847135171605</v>
      </c>
      <c r="CB72">
        <v>3411870.0709674563</v>
      </c>
      <c r="CC72">
        <v>3234007.9290325437</v>
      </c>
      <c r="CD72">
        <v>8571.9290325437232</v>
      </c>
      <c r="CE72">
        <v>8145.4842687452283</v>
      </c>
      <c r="CF72">
        <v>1075316.3919061325</v>
      </c>
      <c r="CG72">
        <v>5570561.608093868</v>
      </c>
      <c r="CH72">
        <v>2701.6080938676114</v>
      </c>
      <c r="CI72">
        <v>14030.553709983842</v>
      </c>
      <c r="CJ72">
        <v>591967.74947974319</v>
      </c>
      <c r="CK72">
        <v>6053910.2505202563</v>
      </c>
      <c r="CL72">
        <v>1487.2505202568077</v>
      </c>
      <c r="CM72">
        <v>15247.962216579961</v>
      </c>
      <c r="CN72">
        <v>254083.64422404251</v>
      </c>
      <c r="CO72">
        <v>6391794.3557759579</v>
      </c>
      <c r="CP72">
        <v>638.35577595749396</v>
      </c>
      <c r="CQ72">
        <v>16098.98971076508</v>
      </c>
      <c r="CR72">
        <v>129840.79002878016</v>
      </c>
      <c r="CS72">
        <v>6516037.2099712202</v>
      </c>
      <c r="CT72">
        <v>326.20997121983618</v>
      </c>
      <c r="CU72">
        <v>16411.919745743151</v>
      </c>
    </row>
    <row r="73" spans="1:99">
      <c r="A73" s="7" t="s">
        <v>52</v>
      </c>
      <c r="B73" s="9">
        <v>88243</v>
      </c>
      <c r="C73" s="9">
        <v>16697</v>
      </c>
      <c r="D73" s="9">
        <v>9894</v>
      </c>
      <c r="E73" s="9">
        <v>22061</v>
      </c>
      <c r="F73" s="9">
        <v>4297</v>
      </c>
      <c r="G73" s="9">
        <v>2075</v>
      </c>
      <c r="H73" s="9">
        <v>704</v>
      </c>
      <c r="I73" s="9">
        <v>274</v>
      </c>
      <c r="J73">
        <v>5.1166149154486522</v>
      </c>
      <c r="K73">
        <v>0.15894800254567529</v>
      </c>
      <c r="L73">
        <v>-0.39467306603150776</v>
      </c>
      <c r="M73">
        <v>-1.1231968518592916</v>
      </c>
      <c r="N73">
        <v>-4.5774865098957562</v>
      </c>
      <c r="O73">
        <v>-9.900428952593014</v>
      </c>
      <c r="P73" s="5">
        <v>1.1023751246751081</v>
      </c>
      <c r="Q73" s="5">
        <v>1.0793103397348447</v>
      </c>
      <c r="R73" s="5">
        <v>1</v>
      </c>
      <c r="S73" s="5">
        <v>1</v>
      </c>
      <c r="T73" s="5">
        <v>0.84239803656818124</v>
      </c>
      <c r="U73" s="5">
        <v>0.65006311685736751</v>
      </c>
      <c r="V73" s="10">
        <v>1.4042677566601954E-7</v>
      </c>
      <c r="W73" s="10">
        <v>1.886163108959424E-5</v>
      </c>
      <c r="X73" s="10">
        <v>0.31708161592149875</v>
      </c>
      <c r="Y73" s="10">
        <v>0.99343336882772681</v>
      </c>
      <c r="Z73" s="10">
        <v>2.6731940729935187E-4</v>
      </c>
      <c r="AA73" s="10">
        <v>6.8708103397694013E-11</v>
      </c>
      <c r="AB73" s="11">
        <v>3.2820911693721026E-2</v>
      </c>
      <c r="AC73" s="11">
        <v>3.4117656043020451E-2</v>
      </c>
      <c r="AD73" s="11">
        <v>2.6081037817615935E-2</v>
      </c>
      <c r="AE73" s="11">
        <v>2.6769174795428327E-2</v>
      </c>
      <c r="AF73" s="12">
        <v>2.4975642702849611E-2</v>
      </c>
      <c r="AG73" s="12">
        <v>2.649468130745164E-2</v>
      </c>
      <c r="AH73" s="12">
        <v>2.379869769366013E-2</v>
      </c>
      <c r="AI73" s="12">
        <v>2.5910830964182598E-2</v>
      </c>
      <c r="AJ73" s="12">
        <v>1.9540828141280532E-2</v>
      </c>
      <c r="AK73" s="12">
        <v>2.262243472031137E-2</v>
      </c>
      <c r="AL73" s="12">
        <v>1.4483052739102992E-2</v>
      </c>
      <c r="AM73" s="12">
        <v>1.8337214374749798E-2</v>
      </c>
      <c r="AN73" s="11">
        <v>0.28959262040048295</v>
      </c>
      <c r="AO73" s="12">
        <v>0.30344804558741911</v>
      </c>
      <c r="AP73" s="11">
        <v>0.60553628525061964</v>
      </c>
      <c r="AQ73" s="11">
        <v>0.62031266965145848</v>
      </c>
      <c r="AR73" s="11">
        <v>0.20012716109444384</v>
      </c>
      <c r="AS73" s="11">
        <v>0.21240203576726785</v>
      </c>
      <c r="AT73" s="11">
        <v>0.10709512048404617</v>
      </c>
      <c r="AU73" s="11">
        <v>0.11665764947462905</v>
      </c>
      <c r="AV73" s="11">
        <v>3.8190094320510529E-2</v>
      </c>
      <c r="AW73" s="11">
        <v>4.4219919454419096E-2</v>
      </c>
      <c r="AX73" s="11">
        <v>1.4426622963843021E-2</v>
      </c>
      <c r="AY73" s="11">
        <v>1.8273862153243881E-2</v>
      </c>
      <c r="AZ73" s="9">
        <v>1832471</v>
      </c>
      <c r="BA73" s="9">
        <v>4792237</v>
      </c>
      <c r="BB73" s="9">
        <v>4951</v>
      </c>
      <c r="BC73" s="9">
        <v>11746</v>
      </c>
      <c r="BD73" s="9">
        <v>3939461</v>
      </c>
      <c r="BE73" s="9">
        <v>2685247</v>
      </c>
      <c r="BF73" s="9">
        <v>10234</v>
      </c>
      <c r="BG73" s="9">
        <v>6463</v>
      </c>
      <c r="BH73" s="9">
        <v>1330845</v>
      </c>
      <c r="BI73" s="9">
        <v>5293863</v>
      </c>
      <c r="BJ73" s="9">
        <v>3444</v>
      </c>
      <c r="BK73" s="9">
        <v>13253</v>
      </c>
      <c r="BL73" s="9">
        <v>741951</v>
      </c>
      <c r="BM73" s="9">
        <v>5882757</v>
      </c>
      <c r="BN73" s="9">
        <v>1868</v>
      </c>
      <c r="BO73" s="9">
        <v>14829</v>
      </c>
      <c r="BP73" s="9">
        <v>321774</v>
      </c>
      <c r="BQ73" s="9">
        <v>6302934</v>
      </c>
      <c r="BR73" s="9">
        <v>688</v>
      </c>
      <c r="BS73" s="9">
        <v>16009</v>
      </c>
      <c r="BT73" s="9">
        <v>165459</v>
      </c>
      <c r="BU73" s="9">
        <v>6459249</v>
      </c>
      <c r="BV73" s="9">
        <v>273</v>
      </c>
      <c r="BW73" s="9">
        <v>16424</v>
      </c>
      <c r="BX73">
        <v>1832802.5805949194</v>
      </c>
      <c r="BY73">
        <v>4791905.4194050804</v>
      </c>
      <c r="BZ73">
        <v>4619.4194050807018</v>
      </c>
      <c r="CA73">
        <v>12108.021085759554</v>
      </c>
      <c r="CB73">
        <v>3939765.1647595651</v>
      </c>
      <c r="CC73">
        <v>2684942.8352404349</v>
      </c>
      <c r="CD73">
        <v>9929.835240434817</v>
      </c>
      <c r="CE73">
        <v>6784.2208094303933</v>
      </c>
      <c r="CF73">
        <v>1330934.4954286029</v>
      </c>
      <c r="CG73">
        <v>5293773.5045713969</v>
      </c>
      <c r="CH73">
        <v>3354.5045713971667</v>
      </c>
      <c r="CI73">
        <v>13376.124027202406</v>
      </c>
      <c r="CJ73">
        <v>741948.98215844389</v>
      </c>
      <c r="CK73">
        <v>5882759.0178415561</v>
      </c>
      <c r="CL73">
        <v>1870.0178415561165</v>
      </c>
      <c r="CM73">
        <v>14864.352276658836</v>
      </c>
      <c r="CN73">
        <v>321651.30587518757</v>
      </c>
      <c r="CO73">
        <v>6303056.6941248123</v>
      </c>
      <c r="CP73">
        <v>810.69412481244558</v>
      </c>
      <c r="CQ73">
        <v>15926.345926643105</v>
      </c>
      <c r="CR73">
        <v>165315.33707942822</v>
      </c>
      <c r="CS73">
        <v>6459392.6629205719</v>
      </c>
      <c r="CT73">
        <v>416.66292057177662</v>
      </c>
      <c r="CU73">
        <v>16321.370252243571</v>
      </c>
    </row>
    <row r="74" spans="1:99">
      <c r="A74" s="7" t="s">
        <v>53</v>
      </c>
      <c r="B74" s="9">
        <v>142885</v>
      </c>
      <c r="C74" s="9">
        <v>16697</v>
      </c>
      <c r="D74" s="9">
        <v>18109</v>
      </c>
      <c r="E74" s="9">
        <v>41534</v>
      </c>
      <c r="F74" s="9">
        <v>9151</v>
      </c>
      <c r="G74" s="9">
        <v>4816</v>
      </c>
      <c r="H74" s="9">
        <v>2025</v>
      </c>
      <c r="I74" s="9">
        <v>650</v>
      </c>
      <c r="J74">
        <v>9.812200518077633</v>
      </c>
      <c r="K74">
        <v>4.2209108631215511</v>
      </c>
      <c r="L74">
        <v>6.8121931690146322</v>
      </c>
      <c r="M74">
        <v>8.1897621747657769</v>
      </c>
      <c r="N74">
        <v>9.5372383422920102</v>
      </c>
      <c r="O74">
        <v>-2.3152268427069891</v>
      </c>
      <c r="P74" s="5">
        <v>1.3653631436471525</v>
      </c>
      <c r="Q74" s="5">
        <v>1.3354634615538896</v>
      </c>
      <c r="R74" s="5">
        <v>1.3471512800013505</v>
      </c>
      <c r="S74" s="5">
        <v>1.4169281988151945</v>
      </c>
      <c r="T74" s="5">
        <v>1.5072091672345667</v>
      </c>
      <c r="U74" s="5">
        <v>1</v>
      </c>
      <c r="V74" s="10">
        <v>1.6442829749836595E-88</v>
      </c>
      <c r="W74" s="10">
        <v>1.7926739787429318E-50</v>
      </c>
      <c r="X74" s="10">
        <v>8.1658424405911397E-76</v>
      </c>
      <c r="Y74" s="10">
        <v>5.1468387170694546E-79</v>
      </c>
      <c r="Z74" s="10">
        <v>1.2097015662280962E-61</v>
      </c>
      <c r="AA74" s="10">
        <v>0.61725556822204264</v>
      </c>
      <c r="AB74" s="11">
        <v>6.039439855594067E-2</v>
      </c>
      <c r="AC74" s="11">
        <v>6.2123341806364918E-2</v>
      </c>
      <c r="AD74" s="11">
        <v>4.928384397095787E-2</v>
      </c>
      <c r="AE74" s="11">
        <v>5.0216665102528389E-2</v>
      </c>
      <c r="AF74" s="12">
        <v>5.3714529967303172E-2</v>
      </c>
      <c r="AG74" s="12">
        <v>5.5897975273159185E-2</v>
      </c>
      <c r="AH74" s="12">
        <v>5.6105439534679676E-2</v>
      </c>
      <c r="AI74" s="12">
        <v>5.926857975022181E-2</v>
      </c>
      <c r="AJ74" s="12">
        <v>5.8079775604494316E-2</v>
      </c>
      <c r="AK74" s="12">
        <v>6.3199496120965343E-2</v>
      </c>
      <c r="AL74" s="12">
        <v>3.59952036991164E-2</v>
      </c>
      <c r="AM74" s="12">
        <v>4.1863094198709559E-2</v>
      </c>
      <c r="AN74" s="11">
        <v>0.4480964595914676</v>
      </c>
      <c r="AO74" s="12">
        <v>0.46320497180339371</v>
      </c>
      <c r="AP74" s="11">
        <v>0.7874163137083271</v>
      </c>
      <c r="AQ74" s="11">
        <v>0.79969514343966364</v>
      </c>
      <c r="AR74" s="11">
        <v>0.35940287249391328</v>
      </c>
      <c r="AS74" s="11">
        <v>0.37402229370360723</v>
      </c>
      <c r="AT74" s="11">
        <v>0.22353899364911192</v>
      </c>
      <c r="AU74" s="11">
        <v>0.23630409193512478</v>
      </c>
      <c r="AV74" s="11">
        <v>0.10750653811669002</v>
      </c>
      <c r="AW74" s="11">
        <v>0.11708470581934639</v>
      </c>
      <c r="AX74" s="11">
        <v>3.5244932113649236E-2</v>
      </c>
      <c r="AY74" s="11">
        <v>4.1056199826220205E-2</v>
      </c>
      <c r="AZ74" s="9">
        <v>2497049</v>
      </c>
      <c r="BA74" s="9">
        <v>4073017</v>
      </c>
      <c r="BB74" s="9">
        <v>7608</v>
      </c>
      <c r="BC74" s="9">
        <v>9089</v>
      </c>
      <c r="BD74" s="9">
        <v>4875892</v>
      </c>
      <c r="BE74" s="9">
        <v>1694174</v>
      </c>
      <c r="BF74" s="9">
        <v>13250</v>
      </c>
      <c r="BG74" s="9">
        <v>3447</v>
      </c>
      <c r="BH74" s="9">
        <v>1975153</v>
      </c>
      <c r="BI74" s="9">
        <v>4594913</v>
      </c>
      <c r="BJ74" s="9">
        <v>6123</v>
      </c>
      <c r="BK74" s="9">
        <v>10574</v>
      </c>
      <c r="BL74" s="9">
        <v>1143555</v>
      </c>
      <c r="BM74" s="9">
        <v>5426511</v>
      </c>
      <c r="BN74" s="9">
        <v>3839</v>
      </c>
      <c r="BO74" s="9">
        <v>12858</v>
      </c>
      <c r="BP74" s="9">
        <v>508841</v>
      </c>
      <c r="BQ74" s="9">
        <v>6061225</v>
      </c>
      <c r="BR74" s="9">
        <v>1875</v>
      </c>
      <c r="BS74" s="9">
        <v>14822</v>
      </c>
      <c r="BT74" s="9">
        <v>264300</v>
      </c>
      <c r="BU74" s="9">
        <v>6305766</v>
      </c>
      <c r="BV74" s="9">
        <v>637</v>
      </c>
      <c r="BW74" s="9">
        <v>16060</v>
      </c>
      <c r="BX74">
        <v>2498307.8634166736</v>
      </c>
      <c r="BY74">
        <v>4071758.1365833264</v>
      </c>
      <c r="BZ74">
        <v>6349.1365833262862</v>
      </c>
      <c r="CA74">
        <v>10374.16121573208</v>
      </c>
      <c r="CB74">
        <v>4876748.354749063</v>
      </c>
      <c r="CC74">
        <v>1693317.6452509374</v>
      </c>
      <c r="CD74">
        <v>12393.645250937372</v>
      </c>
      <c r="CE74">
        <v>4314.291186268144</v>
      </c>
      <c r="CF74">
        <v>1976253.5989553593</v>
      </c>
      <c r="CG74">
        <v>4593812.4010446407</v>
      </c>
      <c r="CH74">
        <v>5022.4010446405919</v>
      </c>
      <c r="CI74">
        <v>11704.268486648383</v>
      </c>
      <c r="CJ74">
        <v>1144485.4335891544</v>
      </c>
      <c r="CK74">
        <v>5425580.5664108451</v>
      </c>
      <c r="CL74">
        <v>2908.5664108455094</v>
      </c>
      <c r="CM74">
        <v>13823.475166459515</v>
      </c>
      <c r="CN74">
        <v>509421.36938219884</v>
      </c>
      <c r="CO74">
        <v>6060644.6306178011</v>
      </c>
      <c r="CP74">
        <v>1294.6306178011871</v>
      </c>
      <c r="CQ74">
        <v>15441.51257521614</v>
      </c>
      <c r="CR74">
        <v>264265.40257209801</v>
      </c>
      <c r="CS74">
        <v>6305800.5974279018</v>
      </c>
      <c r="CT74">
        <v>671.59742790199073</v>
      </c>
      <c r="CU74">
        <v>16066.129125947899</v>
      </c>
    </row>
    <row r="75" spans="1:99">
      <c r="A75" s="7" t="s">
        <v>54</v>
      </c>
      <c r="B75" s="9">
        <v>12568</v>
      </c>
      <c r="C75" s="9">
        <v>16697</v>
      </c>
      <c r="D75" s="9">
        <v>1895</v>
      </c>
      <c r="E75" s="9">
        <v>3369</v>
      </c>
      <c r="F75" s="9">
        <v>741</v>
      </c>
      <c r="G75" s="9">
        <v>390</v>
      </c>
      <c r="H75" s="9">
        <v>146</v>
      </c>
      <c r="I75" s="9">
        <v>69</v>
      </c>
      <c r="J75">
        <v>4.3176186153553404</v>
      </c>
      <c r="K75">
        <v>0.61092623574081739</v>
      </c>
      <c r="L75">
        <v>1.3632228942900511</v>
      </c>
      <c r="M75">
        <v>1.7702933629944306</v>
      </c>
      <c r="N75">
        <v>1.2447100870060419</v>
      </c>
      <c r="O75">
        <v>0.79873697842908675</v>
      </c>
      <c r="P75" s="5">
        <v>1.2172240056914547</v>
      </c>
      <c r="Q75" s="5">
        <v>1.0986955401133685</v>
      </c>
      <c r="R75" s="5">
        <v>1.1794478192012547</v>
      </c>
      <c r="S75" s="5">
        <v>1.266723332850368</v>
      </c>
      <c r="T75" s="5">
        <v>1</v>
      </c>
      <c r="U75" s="5">
        <v>1</v>
      </c>
      <c r="V75" s="10">
        <v>7.053333269141007E-10</v>
      </c>
      <c r="W75" s="10">
        <v>1.7358269371557728E-4</v>
      </c>
      <c r="X75" s="10">
        <v>5.0496506706792653E-4</v>
      </c>
      <c r="Y75" s="10">
        <v>1.297227243860702E-4</v>
      </c>
      <c r="Z75" s="10">
        <v>0.21590581790490165</v>
      </c>
      <c r="AA75" s="10">
        <v>0.83139241534909736</v>
      </c>
      <c r="AB75" s="11">
        <v>6.1226800731959147E-3</v>
      </c>
      <c r="AC75" s="11">
        <v>6.6980785543687815E-3</v>
      </c>
      <c r="AD75" s="11">
        <v>3.8994613719206834E-3</v>
      </c>
      <c r="AE75" s="11">
        <v>4.1714495701647217E-3</v>
      </c>
      <c r="AF75" s="12">
        <v>4.1190917163184421E-3</v>
      </c>
      <c r="AG75" s="12">
        <v>4.756754244033717E-3</v>
      </c>
      <c r="AH75" s="12">
        <v>4.2089431253728229E-3</v>
      </c>
      <c r="AI75" s="12">
        <v>5.1340526223662922E-3</v>
      </c>
      <c r="AJ75" s="12">
        <v>3.6644025167795469E-3</v>
      </c>
      <c r="AK75" s="12">
        <v>5.0796832471301373E-3</v>
      </c>
      <c r="AL75" s="12">
        <v>3.1594114190597266E-3</v>
      </c>
      <c r="AM75" s="12">
        <v>5.1055463577864123E-3</v>
      </c>
      <c r="AN75" s="11">
        <v>7.0696619301183594E-2</v>
      </c>
      <c r="AO75" s="12">
        <v>7.8671530665876344E-2</v>
      </c>
      <c r="AP75" s="11">
        <v>0.14596747893357179</v>
      </c>
      <c r="AQ75" s="11">
        <v>0.15684140889058826</v>
      </c>
      <c r="AR75" s="11">
        <v>3.6630297379820917E-2</v>
      </c>
      <c r="AS75" s="11">
        <v>4.2545602482429792E-2</v>
      </c>
      <c r="AT75" s="11">
        <v>1.9983800041893377E-2</v>
      </c>
      <c r="AU75" s="11">
        <v>2.4455320758250364E-2</v>
      </c>
      <c r="AV75" s="11">
        <v>7.2217548921061515E-3</v>
      </c>
      <c r="AW75" s="11">
        <v>1.0026852642181444E-2</v>
      </c>
      <c r="AX75" s="11">
        <v>3.1065683222534788E-3</v>
      </c>
      <c r="AY75" s="11">
        <v>5.0386074578267744E-3</v>
      </c>
      <c r="AZ75" s="9">
        <v>416806</v>
      </c>
      <c r="BA75" s="9">
        <v>6283577</v>
      </c>
      <c r="BB75" s="9">
        <v>1247</v>
      </c>
      <c r="BC75" s="9">
        <v>15450</v>
      </c>
      <c r="BD75" s="9">
        <v>936200</v>
      </c>
      <c r="BE75" s="9">
        <v>5764183</v>
      </c>
      <c r="BF75" s="9">
        <v>2528</v>
      </c>
      <c r="BG75" s="9">
        <v>14169</v>
      </c>
      <c r="BH75" s="9">
        <v>226418</v>
      </c>
      <c r="BI75" s="9">
        <v>6473965</v>
      </c>
      <c r="BJ75" s="9">
        <v>661</v>
      </c>
      <c r="BK75" s="9">
        <v>16036</v>
      </c>
      <c r="BL75" s="9">
        <v>118236</v>
      </c>
      <c r="BM75" s="9">
        <v>6582147</v>
      </c>
      <c r="BN75" s="9">
        <v>371</v>
      </c>
      <c r="BO75" s="9">
        <v>16326</v>
      </c>
      <c r="BP75" s="9">
        <v>48698</v>
      </c>
      <c r="BQ75" s="9">
        <v>6651685</v>
      </c>
      <c r="BR75" s="9">
        <v>144</v>
      </c>
      <c r="BS75" s="9">
        <v>16553</v>
      </c>
      <c r="BT75" s="9">
        <v>24589</v>
      </c>
      <c r="BU75" s="9">
        <v>6675794</v>
      </c>
      <c r="BV75" s="9">
        <v>68</v>
      </c>
      <c r="BW75" s="9">
        <v>16629</v>
      </c>
      <c r="BX75">
        <v>417013.82361070585</v>
      </c>
      <c r="BY75">
        <v>6283369.1763892937</v>
      </c>
      <c r="BZ75">
        <v>1039.1763892941576</v>
      </c>
      <c r="CA75">
        <v>15696.842078878177</v>
      </c>
      <c r="CB75">
        <v>936394.55430395354</v>
      </c>
      <c r="CC75">
        <v>5763988.4456960466</v>
      </c>
      <c r="CD75">
        <v>2333.4456960464963</v>
      </c>
      <c r="CE75">
        <v>14399.347521477504</v>
      </c>
      <c r="CF75">
        <v>226514.53775405383</v>
      </c>
      <c r="CG75">
        <v>6473868.4622459458</v>
      </c>
      <c r="CH75">
        <v>564.46224594615512</v>
      </c>
      <c r="CI75">
        <v>16172.739184760036</v>
      </c>
      <c r="CJ75">
        <v>118312.17232502814</v>
      </c>
      <c r="CK75">
        <v>6582070.8276749719</v>
      </c>
      <c r="CL75">
        <v>294.82767497186279</v>
      </c>
      <c r="CM75">
        <v>16443.045670822099</v>
      </c>
      <c r="CN75">
        <v>48720.590864780526</v>
      </c>
      <c r="CO75">
        <v>6651662.4091352196</v>
      </c>
      <c r="CP75">
        <v>121.40913521947037</v>
      </c>
      <c r="CQ75">
        <v>16616.896360402083</v>
      </c>
      <c r="CR75">
        <v>24595.708794744143</v>
      </c>
      <c r="CS75">
        <v>6675787.2912052562</v>
      </c>
      <c r="CT75">
        <v>61.291205255855225</v>
      </c>
      <c r="CU75">
        <v>16677.164101067057</v>
      </c>
    </row>
    <row r="76" spans="1:99">
      <c r="A76" s="7" t="s">
        <v>55</v>
      </c>
      <c r="B76" s="9">
        <v>38555</v>
      </c>
      <c r="C76" s="9">
        <v>16697</v>
      </c>
      <c r="D76" s="9">
        <v>4705</v>
      </c>
      <c r="E76" s="9">
        <v>10869</v>
      </c>
      <c r="F76" s="9">
        <v>2088</v>
      </c>
      <c r="G76" s="9">
        <v>970</v>
      </c>
      <c r="H76" s="9">
        <v>300</v>
      </c>
      <c r="I76" s="9">
        <v>119</v>
      </c>
      <c r="J76">
        <v>4.56581656345955</v>
      </c>
      <c r="K76">
        <v>1.7676278347817587</v>
      </c>
      <c r="L76">
        <v>1.2098046781162526</v>
      </c>
      <c r="M76">
        <v>0.19252571731327334</v>
      </c>
      <c r="N76">
        <v>-3.3736354420468158</v>
      </c>
      <c r="O76">
        <v>-6.6294193389603757</v>
      </c>
      <c r="P76" s="5">
        <v>1.1847072655767736</v>
      </c>
      <c r="Q76" s="5">
        <v>1.1859333787792348</v>
      </c>
      <c r="R76" s="5">
        <v>1.1354801615509074</v>
      </c>
      <c r="S76" s="5">
        <v>1</v>
      </c>
      <c r="T76" s="5">
        <v>0.81403181849965156</v>
      </c>
      <c r="U76" s="5">
        <v>0.64608212949097732</v>
      </c>
      <c r="V76" s="10">
        <v>6.9684947215948706E-15</v>
      </c>
      <c r="W76" s="10">
        <v>3.6463564461617883E-25</v>
      </c>
      <c r="X76" s="10">
        <v>7.214824039312232E-6</v>
      </c>
      <c r="Y76" s="10">
        <v>0.45943387918432621</v>
      </c>
      <c r="Z76" s="10">
        <v>6.5548585442789433E-3</v>
      </c>
      <c r="AA76" s="10">
        <v>3.865172885587849E-5</v>
      </c>
      <c r="AB76" s="11">
        <v>1.5464852006636508E-2</v>
      </c>
      <c r="AC76" s="11">
        <v>1.6367163477633621E-2</v>
      </c>
      <c r="AD76" s="11">
        <v>1.2775942623538757E-2</v>
      </c>
      <c r="AE76" s="11">
        <v>1.3262267833429559E-2</v>
      </c>
      <c r="AF76" s="12">
        <v>1.1972212157979837E-2</v>
      </c>
      <c r="AG76" s="12">
        <v>1.3038268766737179E-2</v>
      </c>
      <c r="AH76" s="12">
        <v>1.0891918462422908E-2</v>
      </c>
      <c r="AI76" s="12">
        <v>1.2345788910158995E-2</v>
      </c>
      <c r="AJ76" s="12">
        <v>7.9716307584305878E-3</v>
      </c>
      <c r="AK76" s="12">
        <v>9.9956687564523253E-3</v>
      </c>
      <c r="AL76" s="12">
        <v>5.8510661955960613E-3</v>
      </c>
      <c r="AM76" s="12">
        <v>8.4029914195443839E-3</v>
      </c>
      <c r="AN76" s="11">
        <v>0.16285518158070833</v>
      </c>
      <c r="AO76" s="12">
        <v>0.17421135731849513</v>
      </c>
      <c r="AP76" s="11">
        <v>0.36697809514840779</v>
      </c>
      <c r="AQ76" s="11">
        <v>0.38165938463838028</v>
      </c>
      <c r="AR76" s="11">
        <v>0.10192486388780019</v>
      </c>
      <c r="AS76" s="11">
        <v>0.11128709035547706</v>
      </c>
      <c r="AT76" s="11">
        <v>5.0418436843687131E-2</v>
      </c>
      <c r="AU76" s="11">
        <v>5.7265578248844456E-2</v>
      </c>
      <c r="AV76" s="11">
        <v>1.5669557756138361E-2</v>
      </c>
      <c r="AW76" s="11">
        <v>1.9666131289798036E-2</v>
      </c>
      <c r="AX76" s="11">
        <v>5.8510661955960613E-3</v>
      </c>
      <c r="AY76" s="11">
        <v>8.4029914195443839E-3</v>
      </c>
      <c r="AZ76" s="9">
        <v>975221</v>
      </c>
      <c r="BA76" s="9">
        <v>5699175</v>
      </c>
      <c r="BB76" s="9">
        <v>2814</v>
      </c>
      <c r="BC76" s="9">
        <v>13883</v>
      </c>
      <c r="BD76" s="9">
        <v>2238042</v>
      </c>
      <c r="BE76" s="9">
        <v>4436354</v>
      </c>
      <c r="BF76" s="9">
        <v>6250</v>
      </c>
      <c r="BG76" s="9">
        <v>10447</v>
      </c>
      <c r="BH76" s="9">
        <v>634849</v>
      </c>
      <c r="BI76" s="9">
        <v>6039547</v>
      </c>
      <c r="BJ76" s="9">
        <v>1780</v>
      </c>
      <c r="BK76" s="9">
        <v>14917</v>
      </c>
      <c r="BL76" s="9">
        <v>342155</v>
      </c>
      <c r="BM76" s="9">
        <v>6332241</v>
      </c>
      <c r="BN76" s="9">
        <v>899</v>
      </c>
      <c r="BO76" s="9">
        <v>15798</v>
      </c>
      <c r="BP76" s="9">
        <v>144514</v>
      </c>
      <c r="BQ76" s="9">
        <v>6529882</v>
      </c>
      <c r="BR76" s="9">
        <v>295</v>
      </c>
      <c r="BS76" s="9">
        <v>16402</v>
      </c>
      <c r="BT76" s="9">
        <v>73642</v>
      </c>
      <c r="BU76" s="9">
        <v>6600754</v>
      </c>
      <c r="BV76" s="9">
        <v>119</v>
      </c>
      <c r="BW76" s="9">
        <v>16578</v>
      </c>
      <c r="BX76">
        <v>975594.40466004587</v>
      </c>
      <c r="BY76">
        <v>5698801.5953399539</v>
      </c>
      <c r="BZ76">
        <v>2440.595339954175</v>
      </c>
      <c r="CA76">
        <v>14292.069188882409</v>
      </c>
      <c r="CB76">
        <v>2238691.5781370848</v>
      </c>
      <c r="CC76">
        <v>4435704.4218629152</v>
      </c>
      <c r="CD76">
        <v>5600.4218629153711</v>
      </c>
      <c r="CE76">
        <v>11124.337887203576</v>
      </c>
      <c r="CF76">
        <v>635040.35156647803</v>
      </c>
      <c r="CG76">
        <v>6039355.6484335223</v>
      </c>
      <c r="CH76">
        <v>1588.648433521997</v>
      </c>
      <c r="CI76">
        <v>15146.147367941609</v>
      </c>
      <c r="CJ76">
        <v>342197.94066290813</v>
      </c>
      <c r="CK76">
        <v>6332198.0593370916</v>
      </c>
      <c r="CL76">
        <v>856.05933709186229</v>
      </c>
      <c r="CM76">
        <v>15880.569145582611</v>
      </c>
      <c r="CN76">
        <v>144447.64261444283</v>
      </c>
      <c r="CO76">
        <v>6529948.3573855571</v>
      </c>
      <c r="CP76">
        <v>361.35738555718774</v>
      </c>
      <c r="CQ76">
        <v>16376.508668050263</v>
      </c>
      <c r="CR76">
        <v>73576.936287688717</v>
      </c>
      <c r="CS76">
        <v>6600819.063712311</v>
      </c>
      <c r="CT76">
        <v>184.0637123112771</v>
      </c>
      <c r="CU76">
        <v>16554.24586794071</v>
      </c>
    </row>
    <row r="77" spans="1:99">
      <c r="A77" s="7" t="s">
        <v>56</v>
      </c>
      <c r="B77" s="9">
        <v>31719</v>
      </c>
      <c r="C77" s="9">
        <v>16697</v>
      </c>
      <c r="D77" s="9">
        <v>2983</v>
      </c>
      <c r="E77" s="9">
        <v>8156</v>
      </c>
      <c r="F77" s="9">
        <v>1565</v>
      </c>
      <c r="G77" s="9">
        <v>781</v>
      </c>
      <c r="H77" s="9">
        <v>273</v>
      </c>
      <c r="I77" s="9">
        <v>98</v>
      </c>
      <c r="J77">
        <v>0.8543936193306414</v>
      </c>
      <c r="K77">
        <v>0.44811971139142703</v>
      </c>
      <c r="L77">
        <v>-7.1677475981933803E-2</v>
      </c>
      <c r="M77">
        <v>-9.5750116288662854E-2</v>
      </c>
      <c r="N77">
        <v>-1.7885911155869267</v>
      </c>
      <c r="O77">
        <v>-5.9999712428140439</v>
      </c>
      <c r="P77" s="5">
        <v>1</v>
      </c>
      <c r="Q77" s="5">
        <v>1.0838644321864066</v>
      </c>
      <c r="R77" s="5">
        <v>1</v>
      </c>
      <c r="S77" s="5">
        <v>1</v>
      </c>
      <c r="T77" s="5">
        <v>1</v>
      </c>
      <c r="U77" s="5">
        <v>0.6558506683113936</v>
      </c>
      <c r="V77" s="10">
        <v>0.11977937152600482</v>
      </c>
      <c r="W77" s="10">
        <v>2.7328827197071714E-5</v>
      </c>
      <c r="X77" s="10">
        <v>0.99292159439418026</v>
      </c>
      <c r="Y77" s="10">
        <v>0.97121824489820718</v>
      </c>
      <c r="Z77" s="10">
        <v>0.45773941204301027</v>
      </c>
      <c r="AA77" s="10">
        <v>4.7457973749605135E-4</v>
      </c>
      <c r="AB77" s="11">
        <v>9.7305581746162453E-3</v>
      </c>
      <c r="AC77" s="11">
        <v>1.0451142609566071E-2</v>
      </c>
      <c r="AD77" s="11">
        <v>9.5584332885304164E-3</v>
      </c>
      <c r="AE77" s="11">
        <v>9.9804060239209215E-3</v>
      </c>
      <c r="AF77" s="12">
        <v>8.910741303101986E-3</v>
      </c>
      <c r="AG77" s="12">
        <v>9.8351411907591866E-3</v>
      </c>
      <c r="AH77" s="12">
        <v>8.7019453978971085E-3</v>
      </c>
      <c r="AI77" s="12">
        <v>1.0008002496934299E-2</v>
      </c>
      <c r="AJ77" s="12">
        <v>7.2093229473648547E-3</v>
      </c>
      <c r="AK77" s="12">
        <v>9.1409196111785981E-3</v>
      </c>
      <c r="AL77" s="12">
        <v>4.7106674814920441E-3</v>
      </c>
      <c r="AM77" s="12">
        <v>7.0279682015647917E-3</v>
      </c>
      <c r="AN77" s="11">
        <v>0.11679826677908021</v>
      </c>
      <c r="AO77" s="12">
        <v>0.12671853264596619</v>
      </c>
      <c r="AP77" s="11">
        <v>0.28691588330400641</v>
      </c>
      <c r="AQ77" s="11">
        <v>0.30073459282943071</v>
      </c>
      <c r="AR77" s="11">
        <v>7.3618599516852692E-2</v>
      </c>
      <c r="AS77" s="11">
        <v>8.1738650288501566E-2</v>
      </c>
      <c r="AT77" s="11">
        <v>3.9519809393524286E-2</v>
      </c>
      <c r="AU77" s="11">
        <v>4.5645190307020717E-2</v>
      </c>
      <c r="AV77" s="11">
        <v>1.4144574850157736E-2</v>
      </c>
      <c r="AW77" s="11">
        <v>1.7957000283099739E-2</v>
      </c>
      <c r="AX77" s="11">
        <v>4.7106674814920441E-3</v>
      </c>
      <c r="AY77" s="11">
        <v>7.0279682015647917E-3</v>
      </c>
      <c r="AZ77" s="9">
        <v>775414</v>
      </c>
      <c r="BA77" s="9">
        <v>5905818</v>
      </c>
      <c r="BB77" s="9">
        <v>2033</v>
      </c>
      <c r="BC77" s="9">
        <v>14664</v>
      </c>
      <c r="BD77" s="9">
        <v>1853433</v>
      </c>
      <c r="BE77" s="9">
        <v>4827799</v>
      </c>
      <c r="BF77" s="9">
        <v>4906</v>
      </c>
      <c r="BG77" s="9">
        <v>11791</v>
      </c>
      <c r="BH77" s="9">
        <v>520852</v>
      </c>
      <c r="BI77" s="9">
        <v>6160380</v>
      </c>
      <c r="BJ77" s="9">
        <v>1297</v>
      </c>
      <c r="BK77" s="9">
        <v>15400</v>
      </c>
      <c r="BL77" s="9">
        <v>281249</v>
      </c>
      <c r="BM77" s="9">
        <v>6399983</v>
      </c>
      <c r="BN77" s="9">
        <v>711</v>
      </c>
      <c r="BO77" s="9">
        <v>15986</v>
      </c>
      <c r="BP77" s="9">
        <v>118320</v>
      </c>
      <c r="BQ77" s="9">
        <v>6562912</v>
      </c>
      <c r="BR77" s="9">
        <v>268</v>
      </c>
      <c r="BS77" s="9">
        <v>16429</v>
      </c>
      <c r="BT77" s="9">
        <v>59907</v>
      </c>
      <c r="BU77" s="9">
        <v>6621325</v>
      </c>
      <c r="BV77" s="9">
        <v>98</v>
      </c>
      <c r="BW77" s="9">
        <v>16599</v>
      </c>
      <c r="BX77">
        <v>775508.93338881317</v>
      </c>
      <c r="BY77">
        <v>5905723.0666111866</v>
      </c>
      <c r="BZ77">
        <v>1938.0666111868311</v>
      </c>
      <c r="CA77">
        <v>14795.817291481571</v>
      </c>
      <c r="CB77">
        <v>1853706.4208426217</v>
      </c>
      <c r="CC77">
        <v>4827525.5791573785</v>
      </c>
      <c r="CD77">
        <v>4632.5791573783481</v>
      </c>
      <c r="CE77">
        <v>12094.570915962804</v>
      </c>
      <c r="CF77">
        <v>520847.35558827216</v>
      </c>
      <c r="CG77">
        <v>6160384.6444117278</v>
      </c>
      <c r="CH77">
        <v>1301.6444117278641</v>
      </c>
      <c r="CI77">
        <v>15433.829967287471</v>
      </c>
      <c r="CJ77">
        <v>281257.11316438258</v>
      </c>
      <c r="CK77">
        <v>6399974.886835617</v>
      </c>
      <c r="CL77">
        <v>702.88683561739754</v>
      </c>
      <c r="CM77">
        <v>16034.083892461749</v>
      </c>
      <c r="CN77">
        <v>118292.37670569515</v>
      </c>
      <c r="CO77">
        <v>6562939.6232943051</v>
      </c>
      <c r="CP77">
        <v>295.62329430485153</v>
      </c>
      <c r="CQ77">
        <v>16442.365222012948</v>
      </c>
      <c r="CR77">
        <v>59855.415929311879</v>
      </c>
      <c r="CS77">
        <v>6621376.5840706881</v>
      </c>
      <c r="CT77">
        <v>149.58407068811866</v>
      </c>
      <c r="CU77">
        <v>16588.769410791305</v>
      </c>
    </row>
    <row r="78" spans="1:99">
      <c r="A78" s="7" t="s">
        <v>57</v>
      </c>
      <c r="B78" s="9">
        <v>31050</v>
      </c>
      <c r="C78" s="9">
        <v>16697</v>
      </c>
      <c r="D78" s="9">
        <v>2917</v>
      </c>
      <c r="E78" s="9">
        <v>8012</v>
      </c>
      <c r="F78" s="9">
        <v>1530</v>
      </c>
      <c r="G78" s="9">
        <v>769</v>
      </c>
      <c r="H78" s="9">
        <v>271</v>
      </c>
      <c r="I78" s="9">
        <v>98</v>
      </c>
      <c r="J78">
        <v>0.83221068158679834</v>
      </c>
      <c r="K78">
        <v>0.48686614706581288</v>
      </c>
      <c r="L78">
        <v>-8.7066986982865718E-2</v>
      </c>
      <c r="M78">
        <v>-2.2332510779639537E-2</v>
      </c>
      <c r="N78">
        <v>-1.5958974416933189</v>
      </c>
      <c r="O78">
        <v>-5.6646282977642048</v>
      </c>
      <c r="P78" s="5">
        <v>1</v>
      </c>
      <c r="Q78" s="5">
        <v>1.0838250087646568</v>
      </c>
      <c r="R78" s="5">
        <v>1</v>
      </c>
      <c r="S78" s="5">
        <v>1</v>
      </c>
      <c r="T78" s="5">
        <v>1</v>
      </c>
      <c r="U78" s="5">
        <v>0.64904002161360008</v>
      </c>
      <c r="V78" s="10">
        <v>0.13004927877856803</v>
      </c>
      <c r="W78" s="10">
        <v>2.7756694578846092E-5</v>
      </c>
      <c r="X78" s="10">
        <v>0.9919491433282539</v>
      </c>
      <c r="Y78" s="10">
        <v>0.98505074484975563</v>
      </c>
      <c r="Z78" s="10">
        <v>0.38621725551668029</v>
      </c>
      <c r="AA78" s="10">
        <v>3.0978451006697251E-4</v>
      </c>
      <c r="AB78" s="11">
        <v>9.5112622229587863E-3</v>
      </c>
      <c r="AC78" s="11">
        <v>1.0223910820105181E-2</v>
      </c>
      <c r="AD78" s="11">
        <v>9.3877998533167095E-3</v>
      </c>
      <c r="AE78" s="11">
        <v>9.8060673084488775E-3</v>
      </c>
      <c r="AF78" s="12">
        <v>8.7062720543833929E-3</v>
      </c>
      <c r="AG78" s="12">
        <v>9.6203734507971771E-3</v>
      </c>
      <c r="AH78" s="12">
        <v>8.5631962780863494E-3</v>
      </c>
      <c r="AI78" s="12">
        <v>9.8592748245069309E-3</v>
      </c>
      <c r="AJ78" s="12">
        <v>7.1529471227481127E-3</v>
      </c>
      <c r="AK78" s="12">
        <v>9.0775134390294523E-3</v>
      </c>
      <c r="AL78" s="12">
        <v>4.7106674814920441E-3</v>
      </c>
      <c r="AM78" s="12">
        <v>7.0279682015647917E-3</v>
      </c>
      <c r="AN78" s="11">
        <v>0.11668058711783595</v>
      </c>
      <c r="AO78" s="12">
        <v>0.12659664831367867</v>
      </c>
      <c r="AP78" s="11">
        <v>0.28667796518687888</v>
      </c>
      <c r="AQ78" s="11">
        <v>0.30049338295949474</v>
      </c>
      <c r="AR78" s="11">
        <v>7.3501685621925328E-2</v>
      </c>
      <c r="AS78" s="11">
        <v>8.1616000189897148E-2</v>
      </c>
      <c r="AT78" s="11">
        <v>3.9346317842549272E-2</v>
      </c>
      <c r="AU78" s="11">
        <v>4.5459335867698084E-2</v>
      </c>
      <c r="AV78" s="11">
        <v>1.4088185638053991E-2</v>
      </c>
      <c r="AW78" s="11">
        <v>1.7893607498437592E-2</v>
      </c>
      <c r="AX78" s="11">
        <v>4.7106674814920441E-3</v>
      </c>
      <c r="AY78" s="11">
        <v>7.0279682015647917E-3</v>
      </c>
      <c r="AZ78" s="9">
        <v>775355</v>
      </c>
      <c r="BA78" s="9">
        <v>5906546</v>
      </c>
      <c r="BB78" s="9">
        <v>2031</v>
      </c>
      <c r="BC78" s="9">
        <v>14666</v>
      </c>
      <c r="BD78" s="9">
        <v>1852121</v>
      </c>
      <c r="BE78" s="9">
        <v>4829780</v>
      </c>
      <c r="BF78" s="9">
        <v>4902</v>
      </c>
      <c r="BG78" s="9">
        <v>11795</v>
      </c>
      <c r="BH78" s="9">
        <v>520868</v>
      </c>
      <c r="BI78" s="9">
        <v>6161033</v>
      </c>
      <c r="BJ78" s="9">
        <v>1295</v>
      </c>
      <c r="BK78" s="9">
        <v>15402</v>
      </c>
      <c r="BL78" s="9">
        <v>281547</v>
      </c>
      <c r="BM78" s="9">
        <v>6400354</v>
      </c>
      <c r="BN78" s="9">
        <v>708</v>
      </c>
      <c r="BO78" s="9">
        <v>15989</v>
      </c>
      <c r="BP78" s="9">
        <v>118864</v>
      </c>
      <c r="BQ78" s="9">
        <v>6563037</v>
      </c>
      <c r="BR78" s="9">
        <v>267</v>
      </c>
      <c r="BS78" s="9">
        <v>16430</v>
      </c>
      <c r="BT78" s="9">
        <v>60536</v>
      </c>
      <c r="BU78" s="9">
        <v>6621365</v>
      </c>
      <c r="BV78" s="9">
        <v>98</v>
      </c>
      <c r="BW78" s="9">
        <v>16599</v>
      </c>
      <c r="BX78">
        <v>775448.27899599285</v>
      </c>
      <c r="BY78">
        <v>5906452.7210040074</v>
      </c>
      <c r="BZ78">
        <v>1937.7210040071072</v>
      </c>
      <c r="CA78">
        <v>14796.16006941737</v>
      </c>
      <c r="CB78">
        <v>1852394.1637821824</v>
      </c>
      <c r="CC78">
        <v>4829506.8362178179</v>
      </c>
      <c r="CD78">
        <v>4628.8362178175194</v>
      </c>
      <c r="CE78">
        <v>12098.320189868124</v>
      </c>
      <c r="CF78">
        <v>520861.45068908448</v>
      </c>
      <c r="CG78">
        <v>6161039.5493109152</v>
      </c>
      <c r="CH78">
        <v>1301.5493109155079</v>
      </c>
      <c r="CI78">
        <v>15433.921453640214</v>
      </c>
      <c r="CJ78">
        <v>281551.44804256054</v>
      </c>
      <c r="CK78">
        <v>6400349.5519574396</v>
      </c>
      <c r="CL78">
        <v>703.55195743945228</v>
      </c>
      <c r="CM78">
        <v>16033.41310668925</v>
      </c>
      <c r="CN78">
        <v>118834.05274223053</v>
      </c>
      <c r="CO78">
        <v>6563066.9472577693</v>
      </c>
      <c r="CP78">
        <v>296.9472577694616</v>
      </c>
      <c r="CQ78">
        <v>16441.033846356</v>
      </c>
      <c r="CR78">
        <v>60482.863016111733</v>
      </c>
      <c r="CS78">
        <v>6621418.1369838882</v>
      </c>
      <c r="CT78">
        <v>151.13698388827035</v>
      </c>
      <c r="CU78">
        <v>16587.208476749358</v>
      </c>
    </row>
    <row r="79" spans="1:99">
      <c r="A79" s="7" t="s">
        <v>58</v>
      </c>
      <c r="B79" s="9">
        <v>8713</v>
      </c>
      <c r="C79" s="9">
        <v>16697</v>
      </c>
      <c r="D79" s="9">
        <v>886</v>
      </c>
      <c r="E79" s="9">
        <v>2316</v>
      </c>
      <c r="F79" s="9">
        <v>377</v>
      </c>
      <c r="G79" s="9">
        <v>168</v>
      </c>
      <c r="H79" s="9">
        <v>56</v>
      </c>
      <c r="I79" s="9">
        <v>17</v>
      </c>
      <c r="J79">
        <v>0.96231621525783795</v>
      </c>
      <c r="K79">
        <v>0.45316246041061881</v>
      </c>
      <c r="L79">
        <v>-0.90159631787738037</v>
      </c>
      <c r="M79">
        <v>-1.6623387357210957</v>
      </c>
      <c r="N79">
        <v>-2.8793013719639622</v>
      </c>
      <c r="O79">
        <v>-6.3631236116385459</v>
      </c>
      <c r="P79" s="5">
        <v>1</v>
      </c>
      <c r="Q79" s="5">
        <v>1.1324376613909859</v>
      </c>
      <c r="R79" s="5">
        <v>1</v>
      </c>
      <c r="S79" s="5">
        <v>1</v>
      </c>
      <c r="T79" s="5">
        <v>0.6824370272090956</v>
      </c>
      <c r="U79" s="5">
        <v>0.41993623969346205</v>
      </c>
      <c r="V79" s="10">
        <v>0.52888724950816757</v>
      </c>
      <c r="W79" s="10">
        <v>1.164592385440018E-5</v>
      </c>
      <c r="X79" s="10">
        <v>0.48192052341016878</v>
      </c>
      <c r="Y79" s="10">
        <v>7.1489960321794596E-2</v>
      </c>
      <c r="Z79" s="10">
        <v>3.519439442484603E-2</v>
      </c>
      <c r="AA79" s="10">
        <v>2.2370619990344132E-3</v>
      </c>
      <c r="AB79" s="11">
        <v>2.8000896079394249E-3</v>
      </c>
      <c r="AC79" s="11">
        <v>3.1942070379826441E-3</v>
      </c>
      <c r="AD79" s="11">
        <v>2.6613238839373389E-3</v>
      </c>
      <c r="AE79" s="11">
        <v>2.8869782062585047E-3</v>
      </c>
      <c r="AF79" s="12">
        <v>2.0302250201522025E-3</v>
      </c>
      <c r="AG79" s="12">
        <v>2.4855562579217034E-3</v>
      </c>
      <c r="AH79" s="12">
        <v>1.7083436611702106E-3</v>
      </c>
      <c r="AI79" s="12">
        <v>2.3163314301635615E-3</v>
      </c>
      <c r="AJ79" s="12">
        <v>1.2380968542500966E-3</v>
      </c>
      <c r="AK79" s="12">
        <v>2.1157990551947141E-3</v>
      </c>
      <c r="AL79" s="12">
        <v>5.3439707674665649E-4</v>
      </c>
      <c r="AM79" s="12">
        <v>1.5018968682734067E-3</v>
      </c>
      <c r="AN79" s="11">
        <v>3.8883747100847986E-2</v>
      </c>
      <c r="AO79" s="12">
        <v>4.496365063527228E-2</v>
      </c>
      <c r="AP79" s="11">
        <v>0.10239474254116152</v>
      </c>
      <c r="AQ79" s="11">
        <v>0.1117754676762428</v>
      </c>
      <c r="AR79" s="11">
        <v>1.913009282234774E-2</v>
      </c>
      <c r="AS79" s="11">
        <v>2.3512298026307707E-2</v>
      </c>
      <c r="AT79" s="11">
        <v>8.3262457951400939E-3</v>
      </c>
      <c r="AU79" s="11">
        <v>1.1318001674465226E-2</v>
      </c>
      <c r="AV79" s="11">
        <v>2.476931184972581E-3</v>
      </c>
      <c r="AW79" s="11">
        <v>4.2308606339170399E-3</v>
      </c>
      <c r="AX79" s="11">
        <v>5.3439707674665649E-4</v>
      </c>
      <c r="AY79" s="11">
        <v>1.5018968682734067E-3</v>
      </c>
      <c r="AZ79" s="9">
        <v>266912</v>
      </c>
      <c r="BA79" s="9">
        <v>6437326</v>
      </c>
      <c r="BB79" s="9">
        <v>700</v>
      </c>
      <c r="BC79" s="9">
        <v>15997</v>
      </c>
      <c r="BD79" s="9">
        <v>642146</v>
      </c>
      <c r="BE79" s="9">
        <v>6062092</v>
      </c>
      <c r="BF79" s="9">
        <v>1788</v>
      </c>
      <c r="BG79" s="9">
        <v>14909</v>
      </c>
      <c r="BH79" s="9">
        <v>155337</v>
      </c>
      <c r="BI79" s="9">
        <v>6548901</v>
      </c>
      <c r="BJ79" s="9">
        <v>356</v>
      </c>
      <c r="BK79" s="9">
        <v>16341</v>
      </c>
      <c r="BL79" s="9">
        <v>80963</v>
      </c>
      <c r="BM79" s="9">
        <v>6623275</v>
      </c>
      <c r="BN79" s="9">
        <v>164</v>
      </c>
      <c r="BO79" s="9">
        <v>16533</v>
      </c>
      <c r="BP79" s="9">
        <v>33188</v>
      </c>
      <c r="BQ79" s="9">
        <v>6671050</v>
      </c>
      <c r="BR79" s="9">
        <v>56</v>
      </c>
      <c r="BS79" s="9">
        <v>16641</v>
      </c>
      <c r="BT79" s="9">
        <v>16707</v>
      </c>
      <c r="BU79" s="9">
        <v>6687531</v>
      </c>
      <c r="BV79" s="9">
        <v>17</v>
      </c>
      <c r="BW79" s="9">
        <v>16680</v>
      </c>
      <c r="BX79">
        <v>266947.16429425369</v>
      </c>
      <c r="BY79">
        <v>6437290.835705746</v>
      </c>
      <c r="BZ79">
        <v>664.83570574629869</v>
      </c>
      <c r="CA79">
        <v>16072.092627230715</v>
      </c>
      <c r="CB79">
        <v>642334.25740495929</v>
      </c>
      <c r="CC79">
        <v>6061903.7425950412</v>
      </c>
      <c r="CD79">
        <v>1599.7425950407198</v>
      </c>
      <c r="CE79">
        <v>15134.857339044347</v>
      </c>
      <c r="CF79">
        <v>155306.2076830084</v>
      </c>
      <c r="CG79">
        <v>6548931.7923169918</v>
      </c>
      <c r="CH79">
        <v>386.79231699160903</v>
      </c>
      <c r="CI79">
        <v>16350.828486995837</v>
      </c>
      <c r="CJ79">
        <v>80925.454006920161</v>
      </c>
      <c r="CK79">
        <v>6623312.5459930794</v>
      </c>
      <c r="CL79">
        <v>201.5459930798319</v>
      </c>
      <c r="CM79">
        <v>16536.536169509494</v>
      </c>
      <c r="CN79">
        <v>33161.411034625387</v>
      </c>
      <c r="CO79">
        <v>6671076.588965375</v>
      </c>
      <c r="CP79">
        <v>82.58896537460933</v>
      </c>
      <c r="CQ79">
        <v>16655.789461382486</v>
      </c>
      <c r="CR79">
        <v>16682.452115963031</v>
      </c>
      <c r="CS79">
        <v>6687555.5478840368</v>
      </c>
      <c r="CT79">
        <v>41.547884036968071</v>
      </c>
      <c r="CU79">
        <v>16696.932756116355</v>
      </c>
    </row>
    <row r="80" spans="1:99">
      <c r="A80" s="7" t="s">
        <v>159</v>
      </c>
      <c r="B80" s="9">
        <v>64928</v>
      </c>
      <c r="C80" s="9">
        <v>16697</v>
      </c>
      <c r="D80" s="9">
        <v>7982</v>
      </c>
      <c r="E80" s="9">
        <v>17966</v>
      </c>
      <c r="F80" s="9">
        <v>3415</v>
      </c>
      <c r="G80" s="9">
        <v>1717</v>
      </c>
      <c r="H80" s="9">
        <v>579</v>
      </c>
      <c r="I80" s="9">
        <v>230</v>
      </c>
      <c r="J80">
        <v>6.0591983636034978</v>
      </c>
      <c r="K80">
        <v>1.9589277470725663</v>
      </c>
      <c r="L80">
        <v>1.045087394341637</v>
      </c>
      <c r="M80">
        <v>1.1447227885759532</v>
      </c>
      <c r="N80">
        <v>-1.9211082143891296</v>
      </c>
      <c r="O80">
        <v>-6.0786359809808603</v>
      </c>
      <c r="P80" s="5">
        <v>1.2002656331623174</v>
      </c>
      <c r="Q80" s="5">
        <v>1.2265012385194531</v>
      </c>
      <c r="R80" s="5">
        <v>1.1080400835658211</v>
      </c>
      <c r="S80" s="5">
        <v>1.0959179771769274</v>
      </c>
      <c r="T80" s="5">
        <v>1</v>
      </c>
      <c r="U80" s="5">
        <v>0.72912822125624976</v>
      </c>
      <c r="V80" s="10">
        <v>8.278882397823203E-23</v>
      </c>
      <c r="W80" s="10">
        <v>2.4879656298555194E-38</v>
      </c>
      <c r="X80" s="10">
        <v>1.1910797044426171E-5</v>
      </c>
      <c r="Y80" s="10">
        <v>6.2260613371200981E-3</v>
      </c>
      <c r="Z80" s="10">
        <v>0.25695692456428654</v>
      </c>
      <c r="AA80" s="10">
        <v>4.7095796772452292E-5</v>
      </c>
      <c r="AB80" s="11">
        <v>2.6417088221369383E-2</v>
      </c>
      <c r="AC80" s="11">
        <v>2.7585706166610251E-2</v>
      </c>
      <c r="AD80" s="11">
        <v>2.1208754923091155E-2</v>
      </c>
      <c r="AE80" s="11">
        <v>2.1831312154827032E-2</v>
      </c>
      <c r="AF80" s="12">
        <v>1.9773844903560354E-2</v>
      </c>
      <c r="AG80" s="12">
        <v>2.1131706991989744E-2</v>
      </c>
      <c r="AH80" s="12">
        <v>1.9603803987439352E-2</v>
      </c>
      <c r="AI80" s="12">
        <v>2.1529333701965931E-2</v>
      </c>
      <c r="AJ80" s="12">
        <v>1.5938441267306713E-2</v>
      </c>
      <c r="AK80" s="12">
        <v>1.8738446796417309E-2</v>
      </c>
      <c r="AL80" s="12">
        <v>1.2006981325839952E-2</v>
      </c>
      <c r="AM80" s="12">
        <v>1.5542877930313847E-2</v>
      </c>
      <c r="AN80" s="11">
        <v>0.23979605157769565</v>
      </c>
      <c r="AO80" s="12">
        <v>0.25286730112039379</v>
      </c>
      <c r="AP80" s="11">
        <v>0.51521225721219466</v>
      </c>
      <c r="AQ80" s="11">
        <v>0.53036479255722502</v>
      </c>
      <c r="AR80" s="11">
        <v>0.16114177976943811</v>
      </c>
      <c r="AS80" s="11">
        <v>0.17245108122355463</v>
      </c>
      <c r="AT80" s="11">
        <v>8.8077587096079199E-2</v>
      </c>
      <c r="AU80" s="11">
        <v>9.6865815910448919E-2</v>
      </c>
      <c r="AV80" s="11">
        <v>3.0923150865907859E-2</v>
      </c>
      <c r="AW80" s="11">
        <v>3.6394331316520132E-2</v>
      </c>
      <c r="AX80" s="11">
        <v>1.1950884316094729E-2</v>
      </c>
      <c r="AY80" s="11">
        <v>1.5479192943293186E-2</v>
      </c>
      <c r="AZ80" s="9">
        <v>1422952</v>
      </c>
      <c r="BA80" s="9">
        <v>5225071</v>
      </c>
      <c r="BB80" s="9">
        <v>4113</v>
      </c>
      <c r="BC80" s="9">
        <v>12584</v>
      </c>
      <c r="BD80" s="9">
        <v>3136481</v>
      </c>
      <c r="BE80" s="9">
        <v>3511542</v>
      </c>
      <c r="BF80" s="9">
        <v>8729</v>
      </c>
      <c r="BG80" s="9">
        <v>7968</v>
      </c>
      <c r="BH80" s="9">
        <v>1017414</v>
      </c>
      <c r="BI80" s="9">
        <v>5630609</v>
      </c>
      <c r="BJ80" s="9">
        <v>2785</v>
      </c>
      <c r="BK80" s="9">
        <v>13912</v>
      </c>
      <c r="BL80" s="9">
        <v>565676</v>
      </c>
      <c r="BM80" s="9">
        <v>6082347</v>
      </c>
      <c r="BN80" s="9">
        <v>1544</v>
      </c>
      <c r="BO80" s="9">
        <v>15153</v>
      </c>
      <c r="BP80" s="9">
        <v>243572</v>
      </c>
      <c r="BQ80" s="9">
        <v>6404451</v>
      </c>
      <c r="BR80" s="9">
        <v>562</v>
      </c>
      <c r="BS80" s="9">
        <v>16135</v>
      </c>
      <c r="BT80" s="9">
        <v>124679</v>
      </c>
      <c r="BU80" s="9">
        <v>6523344</v>
      </c>
      <c r="BV80" s="9">
        <v>229</v>
      </c>
      <c r="BW80" s="9">
        <v>16468</v>
      </c>
      <c r="BX80">
        <v>1423489.8003959656</v>
      </c>
      <c r="BY80">
        <v>5224533.1996040344</v>
      </c>
      <c r="BZ80">
        <v>3575.1996040343779</v>
      </c>
      <c r="CA80">
        <v>13154.756765281949</v>
      </c>
      <c r="CB80">
        <v>3137330.3634406244</v>
      </c>
      <c r="CC80">
        <v>3510692.6365593756</v>
      </c>
      <c r="CD80">
        <v>7879.636559375338</v>
      </c>
      <c r="CE80">
        <v>8839.5088991118118</v>
      </c>
      <c r="CF80">
        <v>1017643.1142759186</v>
      </c>
      <c r="CG80">
        <v>5630379.8857240817</v>
      </c>
      <c r="CH80">
        <v>2555.8857240814318</v>
      </c>
      <c r="CI80">
        <v>14176.63072721018</v>
      </c>
      <c r="CJ80">
        <v>565798.95420362742</v>
      </c>
      <c r="CK80">
        <v>6082224.0457963729</v>
      </c>
      <c r="CL80">
        <v>1421.0457963725407</v>
      </c>
      <c r="CM80">
        <v>15314.320889082363</v>
      </c>
      <c r="CN80">
        <v>243522.37559597404</v>
      </c>
      <c r="CO80">
        <v>6404500.6244040262</v>
      </c>
      <c r="CP80">
        <v>611.62440402597554</v>
      </c>
      <c r="CQ80">
        <v>16125.775202943792</v>
      </c>
      <c r="CR80">
        <v>124595.07029312559</v>
      </c>
      <c r="CS80">
        <v>6523427.9297068743</v>
      </c>
      <c r="CT80">
        <v>312.92970687440732</v>
      </c>
      <c r="CU80">
        <v>16425.220093853466</v>
      </c>
    </row>
    <row r="81" spans="1:99">
      <c r="A81" s="7" t="s">
        <v>60</v>
      </c>
      <c r="B81" s="9">
        <v>8807</v>
      </c>
      <c r="C81" s="9">
        <v>16697</v>
      </c>
      <c r="D81" s="9">
        <v>894</v>
      </c>
      <c r="E81" s="9">
        <v>2331</v>
      </c>
      <c r="F81" s="9">
        <v>380</v>
      </c>
      <c r="G81" s="9">
        <v>169</v>
      </c>
      <c r="H81" s="9">
        <v>56</v>
      </c>
      <c r="I81" s="9">
        <v>17</v>
      </c>
      <c r="J81">
        <v>0.95594771454314387</v>
      </c>
      <c r="K81">
        <v>0.42732425924991696</v>
      </c>
      <c r="L81">
        <v>-0.92503188820968629</v>
      </c>
      <c r="M81">
        <v>-1.7032438576784239</v>
      </c>
      <c r="N81">
        <v>-2.9674519028310296</v>
      </c>
      <c r="O81">
        <v>-6.4762540544598579</v>
      </c>
      <c r="P81" s="5">
        <v>1</v>
      </c>
      <c r="Q81" s="5">
        <v>1.1327068610728626</v>
      </c>
      <c r="R81" s="5">
        <v>1</v>
      </c>
      <c r="S81" s="5">
        <v>1</v>
      </c>
      <c r="T81" s="5">
        <v>0.68616729807232124</v>
      </c>
      <c r="U81" s="5">
        <v>0.42454094931902675</v>
      </c>
      <c r="V81" s="10">
        <v>0.5236894982546958</v>
      </c>
      <c r="W81" s="10">
        <v>1.1119648835374588E-5</v>
      </c>
      <c r="X81" s="10">
        <v>0.52286227808727959</v>
      </c>
      <c r="Y81" s="10">
        <v>7.6276898382600322E-2</v>
      </c>
      <c r="Z81" s="10">
        <v>3.9216382835454797E-2</v>
      </c>
      <c r="AA81" s="10">
        <v>2.6650883615067199E-3</v>
      </c>
      <c r="AB81" s="11">
        <v>2.8262669254286365E-3</v>
      </c>
      <c r="AC81" s="11">
        <v>3.2221542951744444E-3</v>
      </c>
      <c r="AD81" s="11">
        <v>2.6789274199243581E-3</v>
      </c>
      <c r="AE81" s="11">
        <v>2.905309269301251E-3</v>
      </c>
      <c r="AF81" s="12">
        <v>2.0472903412553293E-3</v>
      </c>
      <c r="AG81" s="12">
        <v>2.5044255358483421E-3</v>
      </c>
      <c r="AH81" s="12">
        <v>1.719420289243439E-3</v>
      </c>
      <c r="AI81" s="12">
        <v>2.3292112014435106E-3</v>
      </c>
      <c r="AJ81" s="12">
        <v>1.2380968542500966E-3</v>
      </c>
      <c r="AK81" s="12">
        <v>2.1157990551947141E-3</v>
      </c>
      <c r="AL81" s="12">
        <v>5.3439707674665649E-4</v>
      </c>
      <c r="AM81" s="12">
        <v>1.5018968682734067E-3</v>
      </c>
      <c r="AN81" s="11">
        <v>3.8883747100847986E-2</v>
      </c>
      <c r="AO81" s="12">
        <v>4.496365063527228E-2</v>
      </c>
      <c r="AP81" s="11">
        <v>0.10239474254116152</v>
      </c>
      <c r="AQ81" s="11">
        <v>0.1117754676762428</v>
      </c>
      <c r="AR81" s="11">
        <v>1.9186975725718262E-2</v>
      </c>
      <c r="AS81" s="11">
        <v>2.3575197119703069E-2</v>
      </c>
      <c r="AT81" s="11">
        <v>8.3262457951400939E-3</v>
      </c>
      <c r="AU81" s="11">
        <v>1.1318001674465226E-2</v>
      </c>
      <c r="AV81" s="11">
        <v>2.476931184972581E-3</v>
      </c>
      <c r="AW81" s="11">
        <v>4.2308606339170399E-3</v>
      </c>
      <c r="AX81" s="11">
        <v>5.3439707674665649E-4</v>
      </c>
      <c r="AY81" s="11">
        <v>1.5018968682734067E-3</v>
      </c>
      <c r="AZ81" s="9">
        <v>266818</v>
      </c>
      <c r="BA81" s="9">
        <v>6437326</v>
      </c>
      <c r="BB81" s="9">
        <v>700</v>
      </c>
      <c r="BC81" s="9">
        <v>15997</v>
      </c>
      <c r="BD81" s="9">
        <v>641999</v>
      </c>
      <c r="BE81" s="9">
        <v>6062145</v>
      </c>
      <c r="BF81" s="9">
        <v>1788</v>
      </c>
      <c r="BG81" s="9">
        <v>14909</v>
      </c>
      <c r="BH81" s="9">
        <v>155165</v>
      </c>
      <c r="BI81" s="9">
        <v>6548979</v>
      </c>
      <c r="BJ81" s="9">
        <v>357</v>
      </c>
      <c r="BK81" s="9">
        <v>16340</v>
      </c>
      <c r="BL81" s="9">
        <v>80787</v>
      </c>
      <c r="BM81" s="9">
        <v>6623357</v>
      </c>
      <c r="BN81" s="9">
        <v>164</v>
      </c>
      <c r="BO81" s="9">
        <v>16533</v>
      </c>
      <c r="BP81" s="9">
        <v>33008</v>
      </c>
      <c r="BQ81" s="9">
        <v>6671136</v>
      </c>
      <c r="BR81" s="9">
        <v>56</v>
      </c>
      <c r="BS81" s="9">
        <v>16641</v>
      </c>
      <c r="BT81" s="9">
        <v>16526</v>
      </c>
      <c r="BU81" s="9">
        <v>6687618</v>
      </c>
      <c r="BV81" s="9">
        <v>17</v>
      </c>
      <c r="BW81" s="9">
        <v>16680</v>
      </c>
      <c r="BX81">
        <v>266853.38852563244</v>
      </c>
      <c r="BY81">
        <v>6437290.6114743678</v>
      </c>
      <c r="BZ81">
        <v>664.61147436756801</v>
      </c>
      <c r="CA81">
        <v>16072.317976910997</v>
      </c>
      <c r="CB81">
        <v>642187.60023157811</v>
      </c>
      <c r="CC81">
        <v>6061956.3997684214</v>
      </c>
      <c r="CD81">
        <v>1599.3997684218389</v>
      </c>
      <c r="CE81">
        <v>15135.201546685155</v>
      </c>
      <c r="CF81">
        <v>155135.62709904907</v>
      </c>
      <c r="CG81">
        <v>6549008.3729009507</v>
      </c>
      <c r="CH81">
        <v>386.37290095093755</v>
      </c>
      <c r="CI81">
        <v>16351.24951716431</v>
      </c>
      <c r="CJ81">
        <v>80749.888435688335</v>
      </c>
      <c r="CK81">
        <v>6623394.1115643121</v>
      </c>
      <c r="CL81">
        <v>201.11156431166873</v>
      </c>
      <c r="CM81">
        <v>16536.972256264184</v>
      </c>
      <c r="CN81">
        <v>32981.857064614385</v>
      </c>
      <c r="CO81">
        <v>6671162.1429353859</v>
      </c>
      <c r="CP81">
        <v>82.14293538561617</v>
      </c>
      <c r="CQ81">
        <v>16656.237182405392</v>
      </c>
      <c r="CR81">
        <v>16501.901204328446</v>
      </c>
      <c r="CS81">
        <v>6687642.0987956719</v>
      </c>
      <c r="CT81">
        <v>41.098795671553603</v>
      </c>
      <c r="CU81">
        <v>16697.38354456587</v>
      </c>
    </row>
    <row r="82" spans="1:99">
      <c r="A82" s="7" t="s">
        <v>61</v>
      </c>
      <c r="B82" s="9">
        <v>9375</v>
      </c>
      <c r="C82" s="9">
        <v>16697</v>
      </c>
      <c r="D82" s="9">
        <v>1206</v>
      </c>
      <c r="E82" s="9">
        <v>2928</v>
      </c>
      <c r="F82" s="9">
        <v>600</v>
      </c>
      <c r="G82" s="9">
        <v>323</v>
      </c>
      <c r="H82" s="9">
        <v>113</v>
      </c>
      <c r="I82" s="9">
        <v>48</v>
      </c>
      <c r="J82">
        <v>2.6167473075984744</v>
      </c>
      <c r="K82">
        <v>1.5732449183287582</v>
      </c>
      <c r="L82">
        <v>1.7401545262709619</v>
      </c>
      <c r="M82">
        <v>2.2493780128234637</v>
      </c>
      <c r="N82">
        <v>1.3276102258591747</v>
      </c>
      <c r="O82">
        <v>0.2135010984790299</v>
      </c>
      <c r="P82" s="5">
        <v>1.3382273222936292</v>
      </c>
      <c r="Q82" s="5">
        <v>1.3283873358134601</v>
      </c>
      <c r="R82" s="5">
        <v>1.3261515216709236</v>
      </c>
      <c r="S82" s="5">
        <v>1.4197028378925176</v>
      </c>
      <c r="T82" s="5">
        <v>1</v>
      </c>
      <c r="U82" s="5">
        <v>1</v>
      </c>
      <c r="V82" s="10">
        <v>9.5893879199957209E-17</v>
      </c>
      <c r="W82" s="10">
        <v>4.2792135094955385E-34</v>
      </c>
      <c r="X82" s="10">
        <v>1.8197202853332536E-9</v>
      </c>
      <c r="Y82" s="10">
        <v>2.5818894723692245E-8</v>
      </c>
      <c r="Z82" s="10">
        <v>0.15758613860457268</v>
      </c>
      <c r="AA82" s="10">
        <v>0.98063407234070055</v>
      </c>
      <c r="AB82" s="11">
        <v>3.8498575311090035E-3</v>
      </c>
      <c r="AC82" s="11">
        <v>4.3094221020535421E-3</v>
      </c>
      <c r="AD82" s="11">
        <v>3.3804019795084296E-3</v>
      </c>
      <c r="AE82" s="11">
        <v>3.6340317511018593E-3</v>
      </c>
      <c r="AF82" s="12">
        <v>3.3064403166913965E-3</v>
      </c>
      <c r="AG82" s="12">
        <v>3.8804794892617687E-3</v>
      </c>
      <c r="AH82" s="12">
        <v>3.4478372831319181E-3</v>
      </c>
      <c r="AI82" s="12">
        <v>4.2900797079443225E-3</v>
      </c>
      <c r="AJ82" s="12">
        <v>2.7609808765600022E-3</v>
      </c>
      <c r="AK82" s="12">
        <v>4.0067019407125613E-3</v>
      </c>
      <c r="AL82" s="12">
        <v>2.0626612178011364E-3</v>
      </c>
      <c r="AM82" s="12">
        <v>3.6868746269613961E-3</v>
      </c>
      <c r="AN82" s="11">
        <v>5.3673573466120006E-2</v>
      </c>
      <c r="AO82" s="12">
        <v>6.0718233445301209E-2</v>
      </c>
      <c r="AP82" s="11">
        <v>0.12804357258413948</v>
      </c>
      <c r="AQ82" s="11">
        <v>0.13835158822319119</v>
      </c>
      <c r="AR82" s="11">
        <v>3.0693001595327788E-2</v>
      </c>
      <c r="AS82" s="11">
        <v>3.6145352600036651E-2</v>
      </c>
      <c r="AT82" s="11">
        <v>1.668866343551785E-2</v>
      </c>
      <c r="AU82" s="11">
        <v>2.0803101552204495E-2</v>
      </c>
      <c r="AV82" s="11">
        <v>5.5240783687673239E-3</v>
      </c>
      <c r="AW82" s="11">
        <v>8.0112872657778032E-3</v>
      </c>
      <c r="AX82" s="11">
        <v>2.0626612178011364E-3</v>
      </c>
      <c r="AY82" s="11">
        <v>3.6868746269613961E-3</v>
      </c>
      <c r="AZ82" s="9">
        <v>290850</v>
      </c>
      <c r="BA82" s="9">
        <v>6412726</v>
      </c>
      <c r="BB82" s="9">
        <v>955</v>
      </c>
      <c r="BC82" s="9">
        <v>15742</v>
      </c>
      <c r="BD82" s="9">
        <v>695173</v>
      </c>
      <c r="BE82" s="9">
        <v>6008403</v>
      </c>
      <c r="BF82" s="9">
        <v>2224</v>
      </c>
      <c r="BG82" s="9">
        <v>14473</v>
      </c>
      <c r="BH82" s="9">
        <v>170474</v>
      </c>
      <c r="BI82" s="9">
        <v>6533102</v>
      </c>
      <c r="BJ82" s="9">
        <v>558</v>
      </c>
      <c r="BK82" s="9">
        <v>16139</v>
      </c>
      <c r="BL82" s="9">
        <v>89145</v>
      </c>
      <c r="BM82" s="9">
        <v>6614431</v>
      </c>
      <c r="BN82" s="9">
        <v>313</v>
      </c>
      <c r="BO82" s="9">
        <v>16384</v>
      </c>
      <c r="BP82" s="9">
        <v>36790</v>
      </c>
      <c r="BQ82" s="9">
        <v>6666786</v>
      </c>
      <c r="BR82" s="9">
        <v>113</v>
      </c>
      <c r="BS82" s="9">
        <v>16584</v>
      </c>
      <c r="BT82" s="9">
        <v>18555</v>
      </c>
      <c r="BU82" s="9">
        <v>6685021</v>
      </c>
      <c r="BV82" s="9">
        <v>48</v>
      </c>
      <c r="BW82" s="9">
        <v>16649</v>
      </c>
      <c r="BX82">
        <v>291079.98955994792</v>
      </c>
      <c r="BY82">
        <v>6412496.0104400525</v>
      </c>
      <c r="BZ82">
        <v>725.01044005206336</v>
      </c>
      <c r="CA82">
        <v>16011.771955147522</v>
      </c>
      <c r="CB82">
        <v>695664.2671617656</v>
      </c>
      <c r="CC82">
        <v>6007911.7328382349</v>
      </c>
      <c r="CD82">
        <v>1732.7328382343992</v>
      </c>
      <c r="CE82">
        <v>15001.539562168013</v>
      </c>
      <c r="CF82">
        <v>170607.05873585789</v>
      </c>
      <c r="CG82">
        <v>6532968.9412641423</v>
      </c>
      <c r="CH82">
        <v>424.9412641420966</v>
      </c>
      <c r="CI82">
        <v>16312.58853140473</v>
      </c>
      <c r="CJ82">
        <v>89235.735186353297</v>
      </c>
      <c r="CK82">
        <v>6614340.2648136467</v>
      </c>
      <c r="CL82">
        <v>222.26481364670749</v>
      </c>
      <c r="CM82">
        <v>16515.769800327467</v>
      </c>
      <c r="CN82">
        <v>36811.311851170329</v>
      </c>
      <c r="CO82">
        <v>6666764.6881488301</v>
      </c>
      <c r="CP82">
        <v>91.68814882966808</v>
      </c>
      <c r="CQ82">
        <v>16646.671700298466</v>
      </c>
      <c r="CR82">
        <v>18556.779512975143</v>
      </c>
      <c r="CS82">
        <v>6685019.2204870246</v>
      </c>
      <c r="CT82">
        <v>46.220487024857469</v>
      </c>
      <c r="CU82">
        <v>16692.252611143664</v>
      </c>
    </row>
    <row r="83" spans="1:99">
      <c r="A83" s="7" t="s">
        <v>62</v>
      </c>
      <c r="B83" s="9">
        <v>6420</v>
      </c>
      <c r="C83" s="9">
        <v>16697</v>
      </c>
      <c r="D83" s="9">
        <v>626</v>
      </c>
      <c r="E83" s="9">
        <v>1787</v>
      </c>
      <c r="F83" s="9">
        <v>288</v>
      </c>
      <c r="G83" s="9">
        <v>125</v>
      </c>
      <c r="H83" s="9">
        <v>46</v>
      </c>
      <c r="I83" s="9">
        <v>14</v>
      </c>
      <c r="J83">
        <v>0.58869128538389992</v>
      </c>
      <c r="K83">
        <v>0.64943974537840565</v>
      </c>
      <c r="L83">
        <v>-0.56972370165375008</v>
      </c>
      <c r="M83">
        <v>-1.3714916441394855</v>
      </c>
      <c r="N83">
        <v>-1.8469077109237444</v>
      </c>
      <c r="O83">
        <v>-4.7726064614628267</v>
      </c>
      <c r="P83" s="5">
        <v>1</v>
      </c>
      <c r="Q83" s="5">
        <v>1.193994765456355</v>
      </c>
      <c r="R83" s="5">
        <v>1</v>
      </c>
      <c r="S83" s="5">
        <v>1</v>
      </c>
      <c r="T83" s="5">
        <v>1</v>
      </c>
      <c r="U83" s="5">
        <v>0.47567061180238374</v>
      </c>
      <c r="V83" s="10">
        <v>0.83662982481133297</v>
      </c>
      <c r="W83" s="10">
        <v>7.6520442900017824E-9</v>
      </c>
      <c r="X83" s="10">
        <v>0.89327614355372931</v>
      </c>
      <c r="Y83" s="10">
        <v>0.25743710575757078</v>
      </c>
      <c r="Z83" s="10">
        <v>0.3111095403251648</v>
      </c>
      <c r="AA83" s="10">
        <v>3.0440428350586315E-2</v>
      </c>
      <c r="AB83" s="11">
        <v>1.9519106606403912E-3</v>
      </c>
      <c r="AC83" s="11">
        <v>2.2833373081487906E-3</v>
      </c>
      <c r="AD83" s="11">
        <v>2.04136526864458E-3</v>
      </c>
      <c r="AE83" s="11">
        <v>2.2396432957681885E-3</v>
      </c>
      <c r="AF83" s="12">
        <v>1.52582137997353E-3</v>
      </c>
      <c r="AG83" s="12">
        <v>1.9239001268839893E-3</v>
      </c>
      <c r="AH83" s="12">
        <v>1.2349876649456447E-3</v>
      </c>
      <c r="AI83" s="12">
        <v>1.7595622542015074E-3</v>
      </c>
      <c r="AJ83" s="12">
        <v>9.7969072731129221E-4</v>
      </c>
      <c r="AK83" s="12">
        <v>1.7752951983040879E-3</v>
      </c>
      <c r="AL83" s="12">
        <v>3.9943862390711825E-4</v>
      </c>
      <c r="AM83" s="12">
        <v>1.2775093308152871E-3</v>
      </c>
      <c r="AN83" s="11">
        <v>2.655713525889361E-2</v>
      </c>
      <c r="AO83" s="12">
        <v>3.1656915169327025E-2</v>
      </c>
      <c r="AP83" s="11">
        <v>7.8297420068172058E-2</v>
      </c>
      <c r="AQ83" s="11">
        <v>8.6642389478453097E-2</v>
      </c>
      <c r="AR83" s="11">
        <v>1.4370199857490856E-2</v>
      </c>
      <c r="AS83" s="11">
        <v>1.8210503262830156E-2</v>
      </c>
      <c r="AT83" s="11">
        <v>6.1241874943992495E-3</v>
      </c>
      <c r="AU83" s="11">
        <v>8.7287801045706249E-3</v>
      </c>
      <c r="AV83" s="11">
        <v>1.9599303696259951E-3</v>
      </c>
      <c r="AW83" s="11">
        <v>3.5500414816047651E-3</v>
      </c>
      <c r="AX83" s="11">
        <v>3.9943862390711825E-4</v>
      </c>
      <c r="AY83" s="11">
        <v>1.2775093308152871E-3</v>
      </c>
      <c r="AZ83" s="9">
        <v>188199</v>
      </c>
      <c r="BA83" s="9">
        <v>6518332</v>
      </c>
      <c r="BB83" s="9">
        <v>486</v>
      </c>
      <c r="BC83" s="9">
        <v>16211</v>
      </c>
      <c r="BD83" s="9">
        <v>469659</v>
      </c>
      <c r="BE83" s="9">
        <v>6236872</v>
      </c>
      <c r="BF83" s="9">
        <v>1377</v>
      </c>
      <c r="BG83" s="9">
        <v>15320</v>
      </c>
      <c r="BH83" s="9">
        <v>114354</v>
      </c>
      <c r="BI83" s="9">
        <v>6592177</v>
      </c>
      <c r="BJ83" s="9">
        <v>272</v>
      </c>
      <c r="BK83" s="9">
        <v>16425</v>
      </c>
      <c r="BL83" s="9">
        <v>59629</v>
      </c>
      <c r="BM83" s="9">
        <v>6646902</v>
      </c>
      <c r="BN83" s="9">
        <v>124</v>
      </c>
      <c r="BO83" s="9">
        <v>16573</v>
      </c>
      <c r="BP83" s="9">
        <v>24361</v>
      </c>
      <c r="BQ83" s="9">
        <v>6682170</v>
      </c>
      <c r="BR83" s="9">
        <v>46</v>
      </c>
      <c r="BS83" s="9">
        <v>16651</v>
      </c>
      <c r="BT83" s="9">
        <v>12231</v>
      </c>
      <c r="BU83" s="9">
        <v>6694300</v>
      </c>
      <c r="BV83" s="9">
        <v>14</v>
      </c>
      <c r="BW83" s="9">
        <v>16683</v>
      </c>
      <c r="BX83">
        <v>188216.40464000328</v>
      </c>
      <c r="BY83">
        <v>6518314.5953599969</v>
      </c>
      <c r="BZ83">
        <v>468.59535999671584</v>
      </c>
      <c r="CA83">
        <v>16268.807893529456</v>
      </c>
      <c r="CB83">
        <v>469866.19167399948</v>
      </c>
      <c r="CC83">
        <v>6236664.8083260003</v>
      </c>
      <c r="CD83">
        <v>1169.8083260005462</v>
      </c>
      <c r="CE83">
        <v>15565.849143767471</v>
      </c>
      <c r="CF83">
        <v>114341.32866028044</v>
      </c>
      <c r="CG83">
        <v>6592189.6713397196</v>
      </c>
      <c r="CH83">
        <v>284.67133971955138</v>
      </c>
      <c r="CI83">
        <v>16453.189822577424</v>
      </c>
      <c r="CJ83">
        <v>59604.604639765304</v>
      </c>
      <c r="CK83">
        <v>6646926.3953602351</v>
      </c>
      <c r="CL83">
        <v>148.3953602346968</v>
      </c>
      <c r="CM83">
        <v>16589.805083283743</v>
      </c>
      <c r="CN83">
        <v>24346.385711893156</v>
      </c>
      <c r="CO83">
        <v>6682184.6142881066</v>
      </c>
      <c r="CP83">
        <v>60.614288106843915</v>
      </c>
      <c r="CQ83">
        <v>16677.80470067163</v>
      </c>
      <c r="CR83">
        <v>12214.589791540611</v>
      </c>
      <c r="CS83">
        <v>6694316.410208459</v>
      </c>
      <c r="CT83">
        <v>30.410208459388855</v>
      </c>
      <c r="CU83">
        <v>16708.083978289222</v>
      </c>
    </row>
    <row r="84" spans="1:99" ht="15.75">
      <c r="A84" s="4" t="s">
        <v>67</v>
      </c>
      <c r="B84" s="5"/>
      <c r="C84" s="5"/>
      <c r="D84" s="6"/>
      <c r="E84" s="6"/>
      <c r="F84" s="6"/>
      <c r="G84" s="6"/>
      <c r="H84" s="6"/>
      <c r="I84" s="6"/>
      <c r="J84" s="3" t="s">
        <v>44</v>
      </c>
      <c r="K84" s="3" t="s">
        <v>45</v>
      </c>
      <c r="L84" s="3" t="s">
        <v>46</v>
      </c>
      <c r="M84" s="3" t="s">
        <v>47</v>
      </c>
      <c r="N84" s="3" t="s">
        <v>48</v>
      </c>
      <c r="O84" s="3" t="s">
        <v>49</v>
      </c>
      <c r="P84" s="3" t="s">
        <v>108</v>
      </c>
      <c r="Q84" s="3" t="s">
        <v>109</v>
      </c>
      <c r="R84" s="3" t="s">
        <v>110</v>
      </c>
      <c r="S84" s="3" t="s">
        <v>111</v>
      </c>
      <c r="T84" s="3" t="s">
        <v>112</v>
      </c>
      <c r="U84" s="3" t="s">
        <v>113</v>
      </c>
      <c r="V84" s="3" t="s">
        <v>81</v>
      </c>
      <c r="W84" s="3" t="s">
        <v>82</v>
      </c>
      <c r="X84" s="3" t="s">
        <v>83</v>
      </c>
      <c r="Y84" s="3" t="s">
        <v>84</v>
      </c>
      <c r="Z84" s="3" t="s">
        <v>85</v>
      </c>
      <c r="AA84" s="3" t="s">
        <v>86</v>
      </c>
      <c r="AB84" s="13" t="s">
        <v>96</v>
      </c>
      <c r="AC84" s="13" t="s">
        <v>97</v>
      </c>
      <c r="AD84" s="13" t="s">
        <v>98</v>
      </c>
      <c r="AE84" s="13" t="s">
        <v>99</v>
      </c>
      <c r="AF84" s="13" t="s">
        <v>100</v>
      </c>
      <c r="AG84" s="13" t="s">
        <v>101</v>
      </c>
      <c r="AH84" s="13" t="s">
        <v>102</v>
      </c>
      <c r="AI84" s="13" t="s">
        <v>103</v>
      </c>
      <c r="AJ84" s="13" t="s">
        <v>104</v>
      </c>
      <c r="AK84" s="13" t="s">
        <v>105</v>
      </c>
      <c r="AL84" s="13" t="s">
        <v>106</v>
      </c>
      <c r="AM84" s="13" t="s">
        <v>107</v>
      </c>
      <c r="AN84" s="13" t="s">
        <v>96</v>
      </c>
      <c r="AO84" s="13" t="s">
        <v>97</v>
      </c>
      <c r="AP84" s="13" t="s">
        <v>98</v>
      </c>
      <c r="AQ84" s="13" t="s">
        <v>99</v>
      </c>
      <c r="AR84" s="13" t="s">
        <v>100</v>
      </c>
      <c r="AS84" s="13" t="s">
        <v>101</v>
      </c>
      <c r="AT84" s="13" t="s">
        <v>102</v>
      </c>
      <c r="AU84" s="13" t="s">
        <v>103</v>
      </c>
      <c r="AV84" s="13" t="s">
        <v>104</v>
      </c>
      <c r="AW84" s="13" t="s">
        <v>105</v>
      </c>
      <c r="AX84" s="13" t="s">
        <v>106</v>
      </c>
      <c r="AY84" s="13" t="s">
        <v>107</v>
      </c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</row>
    <row r="85" spans="1:99">
      <c r="A85" s="7" t="s">
        <v>51</v>
      </c>
      <c r="B85" s="9">
        <v>67073</v>
      </c>
      <c r="C85" s="9">
        <v>500</v>
      </c>
      <c r="D85" s="9">
        <v>159</v>
      </c>
      <c r="E85" s="9">
        <v>453</v>
      </c>
      <c r="F85" s="9">
        <v>78</v>
      </c>
      <c r="G85" s="9">
        <v>33</v>
      </c>
      <c r="H85" s="9">
        <v>12</v>
      </c>
      <c r="I85" s="9">
        <v>5</v>
      </c>
      <c r="J85">
        <v>-0.3290510000749623</v>
      </c>
      <c r="K85">
        <v>-0.30126137194986635</v>
      </c>
      <c r="L85">
        <v>-0.77583589168549805</v>
      </c>
      <c r="M85">
        <v>-1.3105219016452556</v>
      </c>
      <c r="N85">
        <v>-1.619435940444635</v>
      </c>
      <c r="O85">
        <v>-2.2212167855321963</v>
      </c>
      <c r="P85" s="5">
        <v>1</v>
      </c>
      <c r="Q85" s="5">
        <v>1</v>
      </c>
      <c r="R85" s="5">
        <v>1</v>
      </c>
      <c r="S85" s="5">
        <v>1</v>
      </c>
      <c r="T85" s="5">
        <v>1</v>
      </c>
      <c r="U85" s="5">
        <v>1</v>
      </c>
      <c r="V85" s="10">
        <v>0.84466366773613888</v>
      </c>
      <c r="W85" s="10">
        <v>0.77889724627336265</v>
      </c>
      <c r="X85" s="10">
        <v>0.55454681835982589</v>
      </c>
      <c r="Y85" s="10">
        <v>0.2109676018180856</v>
      </c>
      <c r="Z85" s="10">
        <v>0.43124267656237059</v>
      </c>
      <c r="AA85" s="10">
        <v>0.49856655062423305</v>
      </c>
      <c r="AB85" s="11">
        <v>1.519469698746646E-2</v>
      </c>
      <c r="AC85" s="11">
        <v>2.0728094444625565E-2</v>
      </c>
      <c r="AD85" s="11">
        <v>1.646653742021224E-2</v>
      </c>
      <c r="AE85" s="11">
        <v>1.9773462579787762E-2</v>
      </c>
      <c r="AF85" s="12">
        <v>1.2165059877552448E-2</v>
      </c>
      <c r="AG85" s="12">
        <v>1.9034940122447552E-2</v>
      </c>
      <c r="AH85" s="12">
        <v>8.7260862942609187E-3</v>
      </c>
      <c r="AI85" s="12">
        <v>1.7673913705739081E-2</v>
      </c>
      <c r="AJ85" s="12">
        <v>5.2512216216562572E-3</v>
      </c>
      <c r="AK85" s="12">
        <v>1.8748778378343742E-2</v>
      </c>
      <c r="AL85" s="12">
        <v>1.2785505791755008E-3</v>
      </c>
      <c r="AM85" s="12">
        <v>1.8721449420824501E-2</v>
      </c>
      <c r="AN85" s="11">
        <v>0.17805080010904276</v>
      </c>
      <c r="AO85" s="12">
        <v>0.24994919989095724</v>
      </c>
      <c r="AP85" s="11">
        <v>0.44618183390418992</v>
      </c>
      <c r="AQ85" s="11">
        <v>0.53381816609581012</v>
      </c>
      <c r="AR85" s="11">
        <v>0.10776818332947888</v>
      </c>
      <c r="AS85" s="11">
        <v>0.16823181667052114</v>
      </c>
      <c r="AT85" s="11">
        <v>4.0861783916328227E-2</v>
      </c>
      <c r="AU85" s="11">
        <v>8.3138216083671779E-2</v>
      </c>
      <c r="AV85" s="11">
        <v>1.0584662628170696E-2</v>
      </c>
      <c r="AW85" s="11">
        <v>3.7415337371829303E-2</v>
      </c>
      <c r="AX85" s="11">
        <v>1.2785505791755008E-3</v>
      </c>
      <c r="AY85" s="11">
        <v>1.8721449420824501E-2</v>
      </c>
      <c r="AZ85" s="9">
        <v>1539507</v>
      </c>
      <c r="BA85" s="9">
        <v>5122568</v>
      </c>
      <c r="BB85" s="9">
        <v>107</v>
      </c>
      <c r="BC85" s="9">
        <v>393</v>
      </c>
      <c r="BD85" s="9">
        <v>3420197</v>
      </c>
      <c r="BE85" s="9">
        <v>3241878</v>
      </c>
      <c r="BF85" s="9">
        <v>245</v>
      </c>
      <c r="BG85" s="9">
        <v>255</v>
      </c>
      <c r="BH85" s="9">
        <v>1077949</v>
      </c>
      <c r="BI85" s="9">
        <v>5584126</v>
      </c>
      <c r="BJ85" s="9">
        <v>69</v>
      </c>
      <c r="BK85" s="9">
        <v>431</v>
      </c>
      <c r="BL85" s="9">
        <v>593424</v>
      </c>
      <c r="BM85" s="9">
        <v>6068651</v>
      </c>
      <c r="BN85" s="9">
        <v>31</v>
      </c>
      <c r="BO85" s="9">
        <v>469</v>
      </c>
      <c r="BP85" s="9">
        <v>254710</v>
      </c>
      <c r="BQ85" s="9">
        <v>6407365</v>
      </c>
      <c r="BR85" s="9">
        <v>12</v>
      </c>
      <c r="BS85" s="9">
        <v>488</v>
      </c>
      <c r="BT85" s="9">
        <v>130162</v>
      </c>
      <c r="BU85" s="9">
        <v>6531913</v>
      </c>
      <c r="BV85" s="9">
        <v>5</v>
      </c>
      <c r="BW85" s="9">
        <v>495</v>
      </c>
      <c r="BX85">
        <v>1539498.4580361196</v>
      </c>
      <c r="BY85">
        <v>5122576.54196388</v>
      </c>
      <c r="BZ85">
        <v>115.54196388033155</v>
      </c>
      <c r="CA85">
        <v>384.48689034572561</v>
      </c>
      <c r="CB85">
        <v>3420185.3093060865</v>
      </c>
      <c r="CC85">
        <v>3241889.6906939135</v>
      </c>
      <c r="CD85">
        <v>256.69069391338934</v>
      </c>
      <c r="CE85">
        <v>243.32756686167599</v>
      </c>
      <c r="CF85">
        <v>1077937.0989970095</v>
      </c>
      <c r="CG85">
        <v>5584137.901002991</v>
      </c>
      <c r="CH85">
        <v>80.901002990585468</v>
      </c>
      <c r="CI85">
        <v>419.13045109819387</v>
      </c>
      <c r="CJ85">
        <v>593410.46354074811</v>
      </c>
      <c r="CK85">
        <v>6068664.5364592522</v>
      </c>
      <c r="CL85">
        <v>44.536459251865836</v>
      </c>
      <c r="CM85">
        <v>455.49772405744454</v>
      </c>
      <c r="CN85">
        <v>254702.8841176272</v>
      </c>
      <c r="CO85">
        <v>6407372.1158823725</v>
      </c>
      <c r="CP85">
        <v>19.115882372806311</v>
      </c>
      <c r="CQ85">
        <v>480.92020879380675</v>
      </c>
      <c r="CR85">
        <v>130157.23147957059</v>
      </c>
      <c r="CS85">
        <v>6531917.7685204297</v>
      </c>
      <c r="CT85">
        <v>9.7685204294135524</v>
      </c>
      <c r="CU85">
        <v>490.26827227252772</v>
      </c>
    </row>
    <row r="86" spans="1:99">
      <c r="A86" s="7" t="s">
        <v>52</v>
      </c>
      <c r="B86" s="9">
        <v>88243</v>
      </c>
      <c r="C86" s="9">
        <v>500</v>
      </c>
      <c r="D86" s="9">
        <v>283</v>
      </c>
      <c r="E86" s="9">
        <v>654</v>
      </c>
      <c r="F86" s="9">
        <v>131</v>
      </c>
      <c r="G86" s="9">
        <v>74</v>
      </c>
      <c r="H86" s="9">
        <v>19</v>
      </c>
      <c r="I86" s="9">
        <v>4</v>
      </c>
      <c r="J86">
        <v>0.7183326546764901</v>
      </c>
      <c r="K86">
        <v>-9.0064277855558712E-3</v>
      </c>
      <c r="L86">
        <v>-3.4737603837838066E-3</v>
      </c>
      <c r="M86">
        <v>0.43862578810563663</v>
      </c>
      <c r="N86">
        <v>-1.1720734199705058</v>
      </c>
      <c r="O86">
        <v>0</v>
      </c>
      <c r="P86" s="5">
        <v>1</v>
      </c>
      <c r="Q86" s="5">
        <v>1</v>
      </c>
      <c r="R86" s="5">
        <v>1</v>
      </c>
      <c r="S86" s="5">
        <v>1</v>
      </c>
      <c r="T86" s="5">
        <v>1</v>
      </c>
      <c r="U86" s="5">
        <v>1</v>
      </c>
      <c r="V86" s="10">
        <v>0.54128782802498354</v>
      </c>
      <c r="W86" s="10">
        <v>0.89146533222095659</v>
      </c>
      <c r="X86" s="10">
        <v>0.82264022824506133</v>
      </c>
      <c r="Y86" s="10">
        <v>0.48701951760055895</v>
      </c>
      <c r="Z86" s="10">
        <v>0.7518714479382127</v>
      </c>
      <c r="AA86" s="10">
        <v>0.11626993594772023</v>
      </c>
      <c r="AB86" s="11">
        <v>2.8304338203110149E-2</v>
      </c>
      <c r="AC86" s="11">
        <v>3.5633711955896402E-2</v>
      </c>
      <c r="AD86" s="11">
        <v>2.4181442202582497E-2</v>
      </c>
      <c r="AE86" s="11">
        <v>2.8138557797417502E-2</v>
      </c>
      <c r="AF86" s="12">
        <v>2.1772520082575193E-2</v>
      </c>
      <c r="AG86" s="12">
        <v>3.0627479917424809E-2</v>
      </c>
      <c r="AH86" s="12">
        <v>2.2956341256686948E-2</v>
      </c>
      <c r="AI86" s="12">
        <v>3.6243658743313055E-2</v>
      </c>
      <c r="AJ86" s="12">
        <v>1.0538109998351433E-2</v>
      </c>
      <c r="AK86" s="12">
        <v>2.7461890001648566E-2</v>
      </c>
      <c r="AL86" s="12">
        <v>1.914229721414664E-4</v>
      </c>
      <c r="AM86" s="12">
        <v>1.5808577027858532E-2</v>
      </c>
      <c r="AN86" s="11">
        <v>0.26560649699766065</v>
      </c>
      <c r="AO86" s="12">
        <v>0.34639350300233934</v>
      </c>
      <c r="AP86" s="11">
        <v>0.56928674749916597</v>
      </c>
      <c r="AQ86" s="11">
        <v>0.65471325250083401</v>
      </c>
      <c r="AR86" s="11">
        <v>0.18180882423573391</v>
      </c>
      <c r="AS86" s="11">
        <v>0.25419117576426609</v>
      </c>
      <c r="AT86" s="11">
        <v>0.10414050802843425</v>
      </c>
      <c r="AU86" s="11">
        <v>0.16385949197156577</v>
      </c>
      <c r="AV86" s="11">
        <v>2.1240911146485322E-2</v>
      </c>
      <c r="AW86" s="11">
        <v>5.4759088853514673E-2</v>
      </c>
      <c r="AX86" s="11">
        <v>1.914229721414664E-4</v>
      </c>
      <c r="AY86" s="11">
        <v>1.5808577027858532E-2</v>
      </c>
      <c r="AZ86" s="9">
        <v>1837269</v>
      </c>
      <c r="BA86" s="9">
        <v>4803636</v>
      </c>
      <c r="BB86" s="9">
        <v>153</v>
      </c>
      <c r="BC86" s="9">
        <v>347</v>
      </c>
      <c r="BD86" s="9">
        <v>3949389</v>
      </c>
      <c r="BE86" s="9">
        <v>2691516</v>
      </c>
      <c r="BF86" s="9">
        <v>306</v>
      </c>
      <c r="BG86" s="9">
        <v>194</v>
      </c>
      <c r="BH86" s="9">
        <v>1334180</v>
      </c>
      <c r="BI86" s="9">
        <v>5306725</v>
      </c>
      <c r="BJ86" s="9">
        <v>109</v>
      </c>
      <c r="BK86" s="9">
        <v>391</v>
      </c>
      <c r="BL86" s="9">
        <v>743752</v>
      </c>
      <c r="BM86" s="9">
        <v>5897153</v>
      </c>
      <c r="BN86" s="9">
        <v>67</v>
      </c>
      <c r="BO86" s="9">
        <v>433</v>
      </c>
      <c r="BP86" s="9">
        <v>322443</v>
      </c>
      <c r="BQ86" s="9">
        <v>6318462</v>
      </c>
      <c r="BR86" s="9">
        <v>19</v>
      </c>
      <c r="BS86" s="9">
        <v>481</v>
      </c>
      <c r="BT86" s="9">
        <v>165728</v>
      </c>
      <c r="BU86" s="9">
        <v>6475177</v>
      </c>
      <c r="BV86" s="9">
        <v>4</v>
      </c>
      <c r="BW86" s="9">
        <v>496</v>
      </c>
      <c r="BX86">
        <v>1837283.6691799401</v>
      </c>
      <c r="BY86">
        <v>4803621.3308200603</v>
      </c>
      <c r="BZ86">
        <v>138.33082005991201</v>
      </c>
      <c r="CA86">
        <v>361.69641035370933</v>
      </c>
      <c r="CB86">
        <v>3949397.6461268361</v>
      </c>
      <c r="CC86">
        <v>2691507.3538731639</v>
      </c>
      <c r="CD86">
        <v>297.35387316388625</v>
      </c>
      <c r="CE86">
        <v>202.66138425410392</v>
      </c>
      <c r="CF86">
        <v>1334188.5476860695</v>
      </c>
      <c r="CG86">
        <v>5306716.4523139307</v>
      </c>
      <c r="CH86">
        <v>100.45231393056137</v>
      </c>
      <c r="CI86">
        <v>399.57776839150688</v>
      </c>
      <c r="CJ86">
        <v>743763.00138223765</v>
      </c>
      <c r="CK86">
        <v>5897141.9986177627</v>
      </c>
      <c r="CL86">
        <v>55.998617762356005</v>
      </c>
      <c r="CM86">
        <v>444.03481152041775</v>
      </c>
      <c r="CN86">
        <v>322437.72335974092</v>
      </c>
      <c r="CO86">
        <v>6318467.2766402587</v>
      </c>
      <c r="CP86">
        <v>24.2766402591018</v>
      </c>
      <c r="CQ86">
        <v>475.75917740127289</v>
      </c>
      <c r="CR86">
        <v>165719.52282084891</v>
      </c>
      <c r="CS86">
        <v>6475185.477179151</v>
      </c>
      <c r="CT86">
        <v>12.4771791510983</v>
      </c>
      <c r="CU86">
        <v>487.5595269018304</v>
      </c>
    </row>
    <row r="87" spans="1:99">
      <c r="A87" s="7" t="s">
        <v>53</v>
      </c>
      <c r="B87" s="9">
        <v>146234</v>
      </c>
      <c r="C87" s="9">
        <v>500</v>
      </c>
      <c r="D87" s="9">
        <v>394</v>
      </c>
      <c r="E87" s="9">
        <v>1069</v>
      </c>
      <c r="F87" s="9">
        <v>174</v>
      </c>
      <c r="G87" s="9">
        <v>89</v>
      </c>
      <c r="H87" s="9">
        <v>25</v>
      </c>
      <c r="I87" s="9">
        <v>7</v>
      </c>
      <c r="J87">
        <v>0.11112900056005405</v>
      </c>
      <c r="K87">
        <v>-7.5654272692793775E-2</v>
      </c>
      <c r="L87">
        <v>-1.0379934816576704</v>
      </c>
      <c r="M87">
        <v>-0.93145527259931327</v>
      </c>
      <c r="N87">
        <v>-2.6105856557461848</v>
      </c>
      <c r="O87">
        <v>-5.5673464239181802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0.35403567413535753</v>
      </c>
      <c r="V87" s="10">
        <v>0.99742421293786188</v>
      </c>
      <c r="W87" s="10">
        <v>0.87912895063832575</v>
      </c>
      <c r="X87" s="10">
        <v>0.7566446980203545</v>
      </c>
      <c r="Y87" s="10">
        <v>0.78053943494477274</v>
      </c>
      <c r="Z87" s="10">
        <v>5.5369390622950043E-2</v>
      </c>
      <c r="AA87" s="10">
        <v>2.5059957950883217E-2</v>
      </c>
      <c r="AB87" s="11">
        <v>4.0212148578354784E-2</v>
      </c>
      <c r="AC87" s="11">
        <v>4.8804076731357532E-2</v>
      </c>
      <c r="AD87" s="11">
        <v>4.0252070440001633E-2</v>
      </c>
      <c r="AE87" s="11">
        <v>4.5267929559998366E-2</v>
      </c>
      <c r="AF87" s="12">
        <v>2.9719934080427692E-2</v>
      </c>
      <c r="AG87" s="12">
        <v>3.98800659195723E-2</v>
      </c>
      <c r="AH87" s="12">
        <v>2.8336604930915572E-2</v>
      </c>
      <c r="AI87" s="12">
        <v>4.2863395069084431E-2</v>
      </c>
      <c r="AJ87" s="12">
        <v>1.5323275347515567E-2</v>
      </c>
      <c r="AK87" s="12">
        <v>3.4676724652484434E-2</v>
      </c>
      <c r="AL87" s="12">
        <v>3.7015101689616657E-3</v>
      </c>
      <c r="AM87" s="12">
        <v>2.4298489831038335E-2</v>
      </c>
      <c r="AN87" s="11">
        <v>0.33941104458665372</v>
      </c>
      <c r="AO87" s="12">
        <v>0.42458895541334629</v>
      </c>
      <c r="AP87" s="11">
        <v>0.72888979249855912</v>
      </c>
      <c r="AQ87" s="11">
        <v>0.80311020750144091</v>
      </c>
      <c r="AR87" s="11">
        <v>0.24447364650261799</v>
      </c>
      <c r="AS87" s="11">
        <v>0.32352635349738196</v>
      </c>
      <c r="AT87" s="11">
        <v>0.12786556239795072</v>
      </c>
      <c r="AU87" s="11">
        <v>0.19213443760204929</v>
      </c>
      <c r="AV87" s="11">
        <v>2.7637822874179652E-2</v>
      </c>
      <c r="AW87" s="11">
        <v>6.4362177125820347E-2</v>
      </c>
      <c r="AX87" s="11">
        <v>3.7015101689616657E-3</v>
      </c>
      <c r="AY87" s="11">
        <v>2.4298489831038335E-2</v>
      </c>
      <c r="AZ87" s="9">
        <v>2545493</v>
      </c>
      <c r="BA87" s="9">
        <v>4037421</v>
      </c>
      <c r="BB87" s="9">
        <v>191</v>
      </c>
      <c r="BC87" s="9">
        <v>309</v>
      </c>
      <c r="BD87" s="9">
        <v>4937901</v>
      </c>
      <c r="BE87" s="9">
        <v>1645013</v>
      </c>
      <c r="BF87" s="9">
        <v>383</v>
      </c>
      <c r="BG87" s="9">
        <v>117</v>
      </c>
      <c r="BH87" s="9">
        <v>2017396</v>
      </c>
      <c r="BI87" s="9">
        <v>4565518</v>
      </c>
      <c r="BJ87" s="9">
        <v>142</v>
      </c>
      <c r="BK87" s="9">
        <v>358</v>
      </c>
      <c r="BL87" s="9">
        <v>1170634</v>
      </c>
      <c r="BM87" s="9">
        <v>5412280</v>
      </c>
      <c r="BN87" s="9">
        <v>80</v>
      </c>
      <c r="BO87" s="9">
        <v>420</v>
      </c>
      <c r="BP87" s="9">
        <v>521950</v>
      </c>
      <c r="BQ87" s="9">
        <v>6060964</v>
      </c>
      <c r="BR87" s="9">
        <v>23</v>
      </c>
      <c r="BS87" s="9">
        <v>477</v>
      </c>
      <c r="BT87" s="9">
        <v>270951</v>
      </c>
      <c r="BU87" s="9">
        <v>6311963</v>
      </c>
      <c r="BV87" s="9">
        <v>7</v>
      </c>
      <c r="BW87" s="9">
        <v>493</v>
      </c>
      <c r="BX87">
        <v>2545490.6592804282</v>
      </c>
      <c r="BY87">
        <v>4037423.3407195718</v>
      </c>
      <c r="BZ87">
        <v>193.34071957194246</v>
      </c>
      <c r="CA87">
        <v>306.68257248993376</v>
      </c>
      <c r="CB87">
        <v>4937908.9450513059</v>
      </c>
      <c r="CC87">
        <v>1645005.0549486938</v>
      </c>
      <c r="CD87">
        <v>375.05494869379322</v>
      </c>
      <c r="CE87">
        <v>124.9545414082578</v>
      </c>
      <c r="CF87">
        <v>2017384.7711433612</v>
      </c>
      <c r="CG87">
        <v>4565529.228856639</v>
      </c>
      <c r="CH87">
        <v>153.22885663881991</v>
      </c>
      <c r="CI87">
        <v>346.7974820877198</v>
      </c>
      <c r="CJ87">
        <v>1170625.0861021348</v>
      </c>
      <c r="CK87">
        <v>5412288.9138978655</v>
      </c>
      <c r="CL87">
        <v>88.913897865150204</v>
      </c>
      <c r="CM87">
        <v>411.11732585295812</v>
      </c>
      <c r="CN87">
        <v>521933.35696676525</v>
      </c>
      <c r="CO87">
        <v>6060980.6430332344</v>
      </c>
      <c r="CP87">
        <v>39.643033234732009</v>
      </c>
      <c r="CQ87">
        <v>460.3919328127331</v>
      </c>
      <c r="CR87">
        <v>270937.42116354825</v>
      </c>
      <c r="CS87">
        <v>6311976.5788364513</v>
      </c>
      <c r="CT87">
        <v>20.578836451725504</v>
      </c>
      <c r="CU87">
        <v>479.45757760165179</v>
      </c>
    </row>
    <row r="88" spans="1:99">
      <c r="A88" s="7" t="s">
        <v>54</v>
      </c>
      <c r="B88" s="9">
        <v>15917</v>
      </c>
      <c r="C88" s="9">
        <v>500</v>
      </c>
      <c r="D88" s="9">
        <v>51</v>
      </c>
      <c r="E88" s="9">
        <v>118</v>
      </c>
      <c r="F88" s="9">
        <v>17</v>
      </c>
      <c r="G88" s="9">
        <v>7</v>
      </c>
      <c r="H88" s="9">
        <v>3</v>
      </c>
      <c r="I88" s="9">
        <v>2</v>
      </c>
      <c r="J88">
        <v>0.30366817538206547</v>
      </c>
      <c r="K88">
        <v>-3.3884471280474929E-3</v>
      </c>
      <c r="L88">
        <v>-0.5101892761597866</v>
      </c>
      <c r="M88">
        <v>-0.81574747690792226</v>
      </c>
      <c r="N88">
        <v>0</v>
      </c>
      <c r="O88">
        <v>0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10">
        <v>0.99996611713211792</v>
      </c>
      <c r="W88" s="10">
        <v>0.99705267532087549</v>
      </c>
      <c r="X88" s="10">
        <v>0.83084279875462508</v>
      </c>
      <c r="Y88" s="10">
        <v>0.66587810624097554</v>
      </c>
      <c r="Z88" s="10" t="b">
        <v>0</v>
      </c>
      <c r="AA88" s="10" t="b">
        <v>0</v>
      </c>
      <c r="AB88" s="11">
        <v>4.1845735490219351E-3</v>
      </c>
      <c r="AC88" s="11">
        <v>7.3378312499509787E-3</v>
      </c>
      <c r="AD88" s="11">
        <v>3.8703702618537888E-3</v>
      </c>
      <c r="AE88" s="11">
        <v>5.5696297381462121E-3</v>
      </c>
      <c r="AF88" s="12">
        <v>1.7864925718175325E-3</v>
      </c>
      <c r="AG88" s="12">
        <v>5.0135074281824673E-3</v>
      </c>
      <c r="AH88" s="12">
        <v>7.2863698439891997E-4</v>
      </c>
      <c r="AI88" s="12">
        <v>4.8713630156010795E-3</v>
      </c>
      <c r="AJ88" s="12">
        <v>-3.8972352854919423E-4</v>
      </c>
      <c r="AK88" s="12">
        <v>6.3897235285491939E-3</v>
      </c>
      <c r="AL88" s="12">
        <v>-1.5326186205087368E-3</v>
      </c>
      <c r="AM88" s="12">
        <v>9.5326186205087378E-3</v>
      </c>
      <c r="AN88" s="11">
        <v>5.2771891234971363E-2</v>
      </c>
      <c r="AO88" s="12">
        <v>9.9228108765028633E-2</v>
      </c>
      <c r="AP88" s="11">
        <v>0.13522917512176419</v>
      </c>
      <c r="AQ88" s="11">
        <v>0.20077082487823583</v>
      </c>
      <c r="AR88" s="11">
        <v>1.8114565766086221E-2</v>
      </c>
      <c r="AS88" s="11">
        <v>4.9885434233913784E-2</v>
      </c>
      <c r="AT88" s="11">
        <v>3.7015101689616657E-3</v>
      </c>
      <c r="AU88" s="11">
        <v>2.4298489831038335E-2</v>
      </c>
      <c r="AV88" s="11">
        <v>-7.6923960279143885E-4</v>
      </c>
      <c r="AW88" s="11">
        <v>1.276923960279144E-2</v>
      </c>
      <c r="AX88" s="11">
        <v>-1.5326186205087368E-3</v>
      </c>
      <c r="AY88" s="11">
        <v>9.5326186205087378E-3</v>
      </c>
      <c r="AZ88" s="9">
        <v>514258</v>
      </c>
      <c r="BA88" s="9">
        <v>6198973</v>
      </c>
      <c r="BB88" s="9">
        <v>38</v>
      </c>
      <c r="BC88" s="9">
        <v>462</v>
      </c>
      <c r="BD88" s="9">
        <v>1153269</v>
      </c>
      <c r="BE88" s="9">
        <v>5559962</v>
      </c>
      <c r="BF88" s="9">
        <v>84</v>
      </c>
      <c r="BG88" s="9">
        <v>416</v>
      </c>
      <c r="BH88" s="9">
        <v>284974</v>
      </c>
      <c r="BI88" s="9">
        <v>6428257</v>
      </c>
      <c r="BJ88" s="9">
        <v>17</v>
      </c>
      <c r="BK88" s="9">
        <v>483</v>
      </c>
      <c r="BL88" s="9">
        <v>149539</v>
      </c>
      <c r="BM88" s="9">
        <v>6563692</v>
      </c>
      <c r="BN88" s="9">
        <v>7</v>
      </c>
      <c r="BO88" s="9">
        <v>493</v>
      </c>
      <c r="BP88" s="9">
        <v>61763</v>
      </c>
      <c r="BQ88" s="9">
        <v>6651468</v>
      </c>
      <c r="BR88" s="9">
        <v>3</v>
      </c>
      <c r="BS88" s="9">
        <v>497</v>
      </c>
      <c r="BT88" s="9">
        <v>31211</v>
      </c>
      <c r="BU88" s="9">
        <v>6682020</v>
      </c>
      <c r="BV88" s="9">
        <v>2</v>
      </c>
      <c r="BW88" s="9">
        <v>498</v>
      </c>
      <c r="BX88">
        <v>514257.69819732127</v>
      </c>
      <c r="BY88">
        <v>6198973.301802679</v>
      </c>
      <c r="BZ88">
        <v>38.301802678719177</v>
      </c>
      <c r="CA88">
        <v>461.73258450364659</v>
      </c>
      <c r="CB88">
        <v>1153267.1049142422</v>
      </c>
      <c r="CC88">
        <v>5559963.8950857576</v>
      </c>
      <c r="CD88">
        <v>85.895085757829733</v>
      </c>
      <c r="CE88">
        <v>414.13575668705573</v>
      </c>
      <c r="CF88">
        <v>284969.77551245352</v>
      </c>
      <c r="CG88">
        <v>6428261.2244875468</v>
      </c>
      <c r="CH88">
        <v>21.224487546492405</v>
      </c>
      <c r="CI88">
        <v>478.8111715506289</v>
      </c>
      <c r="CJ88">
        <v>149534.86267561212</v>
      </c>
      <c r="CK88">
        <v>6563696.1373243881</v>
      </c>
      <c r="CL88">
        <v>11.137324387885068</v>
      </c>
      <c r="CM88">
        <v>488.89908599897723</v>
      </c>
      <c r="CN88">
        <v>61761.400024219023</v>
      </c>
      <c r="CO88">
        <v>6651469.5999757806</v>
      </c>
      <c r="CP88">
        <v>4.5999757809778199</v>
      </c>
      <c r="CQ88">
        <v>495.43692150620171</v>
      </c>
      <c r="CR88">
        <v>31210.675435610989</v>
      </c>
      <c r="CS88">
        <v>6682020.324564389</v>
      </c>
      <c r="CT88">
        <v>2.3245643890111176</v>
      </c>
      <c r="CU88">
        <v>497.71250237031916</v>
      </c>
    </row>
    <row r="89" spans="1:99">
      <c r="A89" s="7" t="s">
        <v>55</v>
      </c>
      <c r="B89" s="9">
        <v>38555</v>
      </c>
      <c r="C89" s="9">
        <v>500</v>
      </c>
      <c r="D89" s="9">
        <v>83</v>
      </c>
      <c r="E89" s="9">
        <v>248</v>
      </c>
      <c r="F89" s="9">
        <v>42</v>
      </c>
      <c r="G89" s="9">
        <v>21</v>
      </c>
      <c r="H89" s="9">
        <v>5</v>
      </c>
      <c r="I89" s="9">
        <v>1</v>
      </c>
      <c r="J89">
        <v>-0.48083065264023489</v>
      </c>
      <c r="K89">
        <v>-0.34534768023374063</v>
      </c>
      <c r="L89">
        <v>-0.74613699120929511</v>
      </c>
      <c r="M89">
        <v>-0.74613699120929511</v>
      </c>
      <c r="N89">
        <v>-2.0422784775607825</v>
      </c>
      <c r="O89">
        <v>0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1</v>
      </c>
      <c r="V89" s="10">
        <v>0.43314826080828706</v>
      </c>
      <c r="W89" s="10">
        <v>0.83889786122669463</v>
      </c>
      <c r="X89" s="10">
        <v>0.37500406853617319</v>
      </c>
      <c r="Y89" s="10">
        <v>0.82958924717599802</v>
      </c>
      <c r="Z89" s="10">
        <v>0.36180811348360337</v>
      </c>
      <c r="AA89" s="10">
        <v>0.29164758592102885</v>
      </c>
      <c r="AB89" s="11">
        <v>7.3684037940785468E-3</v>
      </c>
      <c r="AC89" s="11">
        <v>1.1383745192485214E-2</v>
      </c>
      <c r="AD89" s="11">
        <v>8.6914946646634381E-3</v>
      </c>
      <c r="AE89" s="11">
        <v>1.1148505335336562E-2</v>
      </c>
      <c r="AF89" s="12">
        <v>5.870242039087533E-3</v>
      </c>
      <c r="AG89" s="12">
        <v>1.0929757960912466E-2</v>
      </c>
      <c r="AH89" s="12">
        <v>4.8223819821562831E-3</v>
      </c>
      <c r="AI89" s="12">
        <v>1.1977618017843715E-2</v>
      </c>
      <c r="AJ89" s="12">
        <v>6.2827722745368957E-4</v>
      </c>
      <c r="AK89" s="12">
        <v>9.3717227725463106E-3</v>
      </c>
      <c r="AL89" s="12">
        <v>-1.9160780380375461E-3</v>
      </c>
      <c r="AM89" s="12">
        <v>5.9160780380375462E-3</v>
      </c>
      <c r="AN89" s="11">
        <v>9.1515865468650787E-2</v>
      </c>
      <c r="AO89" s="12">
        <v>0.1484841345313492</v>
      </c>
      <c r="AP89" s="11">
        <v>0.27524858799010765</v>
      </c>
      <c r="AQ89" s="11">
        <v>0.35675141200989235</v>
      </c>
      <c r="AR89" s="11">
        <v>4.9342535640544416E-2</v>
      </c>
      <c r="AS89" s="11">
        <v>9.4657464359455573E-2</v>
      </c>
      <c r="AT89" s="11">
        <v>2.4417587332791899E-2</v>
      </c>
      <c r="AU89" s="11">
        <v>5.9582412667208109E-2</v>
      </c>
      <c r="AV89" s="11">
        <v>1.2785505791755008E-3</v>
      </c>
      <c r="AW89" s="11">
        <v>1.8721449420824501E-2</v>
      </c>
      <c r="AX89" s="11">
        <v>-1.9160780380375461E-3</v>
      </c>
      <c r="AY89" s="11">
        <v>5.9160780380375462E-3</v>
      </c>
      <c r="AZ89" s="9">
        <v>977975</v>
      </c>
      <c r="BA89" s="9">
        <v>5712618</v>
      </c>
      <c r="BB89" s="9">
        <v>60</v>
      </c>
      <c r="BC89" s="9">
        <v>440</v>
      </c>
      <c r="BD89" s="9">
        <v>2244134</v>
      </c>
      <c r="BE89" s="9">
        <v>4446459</v>
      </c>
      <c r="BF89" s="9">
        <v>158</v>
      </c>
      <c r="BG89" s="9">
        <v>342</v>
      </c>
      <c r="BH89" s="9">
        <v>636593</v>
      </c>
      <c r="BI89" s="9">
        <v>6054000</v>
      </c>
      <c r="BJ89" s="9">
        <v>36</v>
      </c>
      <c r="BK89" s="9">
        <v>464</v>
      </c>
      <c r="BL89" s="9">
        <v>343033</v>
      </c>
      <c r="BM89" s="9">
        <v>6347560</v>
      </c>
      <c r="BN89" s="9">
        <v>21</v>
      </c>
      <c r="BO89" s="9">
        <v>479</v>
      </c>
      <c r="BP89" s="9">
        <v>144804</v>
      </c>
      <c r="BQ89" s="9">
        <v>6545789</v>
      </c>
      <c r="BR89" s="9">
        <v>5</v>
      </c>
      <c r="BS89" s="9">
        <v>495</v>
      </c>
      <c r="BT89" s="9">
        <v>73760</v>
      </c>
      <c r="BU89" s="9">
        <v>6616833</v>
      </c>
      <c r="BV89" s="9">
        <v>1</v>
      </c>
      <c r="BW89" s="9">
        <v>499</v>
      </c>
      <c r="BX89">
        <v>977961.91515422065</v>
      </c>
      <c r="BY89">
        <v>5712631.0848457795</v>
      </c>
      <c r="BZ89">
        <v>73.084845779306903</v>
      </c>
      <c r="CA89">
        <v>426.94705835491715</v>
      </c>
      <c r="CB89">
        <v>2244124.2925716322</v>
      </c>
      <c r="CC89">
        <v>4446468.7074283678</v>
      </c>
      <c r="CD89">
        <v>167.70742836783168</v>
      </c>
      <c r="CE89">
        <v>332.31740445129452</v>
      </c>
      <c r="CF89">
        <v>636581.42712961847</v>
      </c>
      <c r="CG89">
        <v>6054011.5728703812</v>
      </c>
      <c r="CH89">
        <v>47.572870381565465</v>
      </c>
      <c r="CI89">
        <v>452.46094030828061</v>
      </c>
      <c r="CJ89">
        <v>343028.36487581325</v>
      </c>
      <c r="CK89">
        <v>6347564.635124187</v>
      </c>
      <c r="CL89">
        <v>25.635124186736007</v>
      </c>
      <c r="CM89">
        <v>474.40032595018107</v>
      </c>
      <c r="CN89">
        <v>144798.17897270297</v>
      </c>
      <c r="CO89">
        <v>6545794.8210272966</v>
      </c>
      <c r="CP89">
        <v>10.821027297035029</v>
      </c>
      <c r="CQ89">
        <v>489.21552992387967</v>
      </c>
      <c r="CR89">
        <v>73755.488120251801</v>
      </c>
      <c r="CS89">
        <v>6616837.5118797477</v>
      </c>
      <c r="CT89">
        <v>5.5118797481965949</v>
      </c>
      <c r="CU89">
        <v>494.5250742348249</v>
      </c>
    </row>
    <row r="90" spans="1:99">
      <c r="A90" s="7" t="s">
        <v>56</v>
      </c>
      <c r="B90" s="9">
        <v>31719</v>
      </c>
      <c r="C90" s="9">
        <v>500</v>
      </c>
      <c r="D90" s="9">
        <v>68</v>
      </c>
      <c r="E90" s="9">
        <v>180</v>
      </c>
      <c r="F90" s="9">
        <v>25</v>
      </c>
      <c r="G90" s="9">
        <v>12</v>
      </c>
      <c r="H90" s="9">
        <v>6</v>
      </c>
      <c r="I90" s="9">
        <v>3</v>
      </c>
      <c r="J90">
        <v>-0.44520988984120152</v>
      </c>
      <c r="K90">
        <v>-0.58677237379459524</v>
      </c>
      <c r="L90">
        <v>-1.3998279337905577</v>
      </c>
      <c r="M90">
        <v>-1.4932431247206823</v>
      </c>
      <c r="N90">
        <v>-0.98918709201008159</v>
      </c>
      <c r="O90">
        <v>0</v>
      </c>
      <c r="P90" s="5">
        <v>1</v>
      </c>
      <c r="Q90" s="5">
        <v>1</v>
      </c>
      <c r="R90" s="5">
        <v>0.5561375826887669</v>
      </c>
      <c r="S90" s="5">
        <v>1</v>
      </c>
      <c r="T90" s="5">
        <v>1</v>
      </c>
      <c r="U90" s="5">
        <v>1</v>
      </c>
      <c r="V90" s="10">
        <v>0.34610263257359619</v>
      </c>
      <c r="W90" s="10">
        <v>0.92968759632111697</v>
      </c>
      <c r="X90" s="10">
        <v>4.5624271797273463E-2</v>
      </c>
      <c r="Y90" s="10">
        <v>0.25510126268450034</v>
      </c>
      <c r="Z90" s="10">
        <v>0.81687565435347032</v>
      </c>
      <c r="AA90" s="10" t="b">
        <v>0</v>
      </c>
      <c r="AB90" s="11">
        <v>5.8628280737240638E-3</v>
      </c>
      <c r="AC90" s="11">
        <v>9.5003783249064874E-3</v>
      </c>
      <c r="AD90" s="11">
        <v>6.1519471109528871E-3</v>
      </c>
      <c r="AE90" s="11">
        <v>8.2480528890471125E-3</v>
      </c>
      <c r="AF90" s="12">
        <v>3.0449061403605201E-3</v>
      </c>
      <c r="AG90" s="12">
        <v>6.9550938596394801E-3</v>
      </c>
      <c r="AH90" s="12">
        <v>2.0906702278238628E-3</v>
      </c>
      <c r="AI90" s="12">
        <v>7.5093297721761359E-3</v>
      </c>
      <c r="AJ90" s="12">
        <v>1.2134247733896417E-3</v>
      </c>
      <c r="AK90" s="12">
        <v>1.0786575226610359E-2</v>
      </c>
      <c r="AL90" s="12">
        <v>-7.6923960279143885E-4</v>
      </c>
      <c r="AM90" s="12">
        <v>1.276923960279144E-2</v>
      </c>
      <c r="AN90" s="11">
        <v>6.4915062686942984E-2</v>
      </c>
      <c r="AO90" s="12">
        <v>0.11508493731305701</v>
      </c>
      <c r="AP90" s="11">
        <v>0.2253622400649313</v>
      </c>
      <c r="AQ90" s="11">
        <v>0.3026377599350687</v>
      </c>
      <c r="AR90" s="11">
        <v>2.602262185968154E-2</v>
      </c>
      <c r="AS90" s="11">
        <v>6.1977378140318451E-2</v>
      </c>
      <c r="AT90" s="11">
        <v>1.0584662628170696E-2</v>
      </c>
      <c r="AU90" s="11">
        <v>3.7415337371829303E-2</v>
      </c>
      <c r="AV90" s="11">
        <v>2.4557860878959767E-3</v>
      </c>
      <c r="AW90" s="11">
        <v>2.1544213912104024E-2</v>
      </c>
      <c r="AX90" s="11">
        <v>-7.6923960279143885E-4</v>
      </c>
      <c r="AY90" s="11">
        <v>1.276923960279144E-2</v>
      </c>
      <c r="AZ90" s="9">
        <v>777402</v>
      </c>
      <c r="BA90" s="9">
        <v>5920027</v>
      </c>
      <c r="BB90" s="9">
        <v>45</v>
      </c>
      <c r="BC90" s="9">
        <v>455</v>
      </c>
      <c r="BD90" s="9">
        <v>1858207</v>
      </c>
      <c r="BE90" s="9">
        <v>4839222</v>
      </c>
      <c r="BF90" s="9">
        <v>132</v>
      </c>
      <c r="BG90" s="9">
        <v>368</v>
      </c>
      <c r="BH90" s="9">
        <v>522127</v>
      </c>
      <c r="BI90" s="9">
        <v>6175302</v>
      </c>
      <c r="BJ90" s="9">
        <v>22</v>
      </c>
      <c r="BK90" s="9">
        <v>478</v>
      </c>
      <c r="BL90" s="9">
        <v>281948</v>
      </c>
      <c r="BM90" s="9">
        <v>6415481</v>
      </c>
      <c r="BN90" s="9">
        <v>12</v>
      </c>
      <c r="BO90" s="9">
        <v>488</v>
      </c>
      <c r="BP90" s="9">
        <v>118582</v>
      </c>
      <c r="BQ90" s="9">
        <v>6578847</v>
      </c>
      <c r="BR90" s="9">
        <v>6</v>
      </c>
      <c r="BS90" s="9">
        <v>494</v>
      </c>
      <c r="BT90" s="9">
        <v>60002</v>
      </c>
      <c r="BU90" s="9">
        <v>6637427</v>
      </c>
      <c r="BV90" s="9">
        <v>3</v>
      </c>
      <c r="BW90" s="9">
        <v>497</v>
      </c>
      <c r="BX90">
        <v>777388.9636278617</v>
      </c>
      <c r="BY90">
        <v>5920040.0363721382</v>
      </c>
      <c r="BZ90">
        <v>58.036372138313205</v>
      </c>
      <c r="CA90">
        <v>441.99662288319894</v>
      </c>
      <c r="CB90">
        <v>1858200.2751045884</v>
      </c>
      <c r="CC90">
        <v>4839228.7248954121</v>
      </c>
      <c r="CD90">
        <v>138.72489541170114</v>
      </c>
      <c r="CE90">
        <v>361.30207576668602</v>
      </c>
      <c r="CF90">
        <v>522110.021608321</v>
      </c>
      <c r="CG90">
        <v>6175318.978391679</v>
      </c>
      <c r="CH90">
        <v>38.978391678980174</v>
      </c>
      <c r="CI90">
        <v>461.05602612584619</v>
      </c>
      <c r="CJ90">
        <v>281938.9517028323</v>
      </c>
      <c r="CK90">
        <v>6415490.0482971678</v>
      </c>
      <c r="CL90">
        <v>21.048297167676754</v>
      </c>
      <c r="CM90">
        <v>478.98745921755943</v>
      </c>
      <c r="CN90">
        <v>118579.14741287941</v>
      </c>
      <c r="CO90">
        <v>6578849.8525871206</v>
      </c>
      <c r="CP90">
        <v>8.8525871205860795</v>
      </c>
      <c r="CQ90">
        <v>491.18407974164415</v>
      </c>
      <c r="CR90">
        <v>60000.520630332154</v>
      </c>
      <c r="CS90">
        <v>6637428.4793696683</v>
      </c>
      <c r="CT90">
        <v>4.4793696678480766</v>
      </c>
      <c r="CU90">
        <v>495.557623679176</v>
      </c>
    </row>
    <row r="91" spans="1:99">
      <c r="A91" s="7" t="s">
        <v>57</v>
      </c>
      <c r="B91" s="9">
        <v>31050</v>
      </c>
      <c r="C91" s="9">
        <v>500</v>
      </c>
      <c r="D91" s="9">
        <v>64</v>
      </c>
      <c r="E91" s="9">
        <v>176</v>
      </c>
      <c r="F91" s="9">
        <v>25</v>
      </c>
      <c r="G91" s="9">
        <v>12</v>
      </c>
      <c r="H91" s="9">
        <v>6</v>
      </c>
      <c r="I91" s="9">
        <v>3</v>
      </c>
      <c r="J91">
        <v>-0.52545572975240229</v>
      </c>
      <c r="K91">
        <v>-0.58305676495985692</v>
      </c>
      <c r="L91">
        <v>-1.3369549943841386</v>
      </c>
      <c r="M91">
        <v>-1.4290736996479108</v>
      </c>
      <c r="N91">
        <v>-0.93179221339416285</v>
      </c>
      <c r="O91">
        <v>0</v>
      </c>
      <c r="P91" s="5">
        <v>1</v>
      </c>
      <c r="Q91" s="5">
        <v>1</v>
      </c>
      <c r="R91" s="5">
        <v>0.55618165780419659</v>
      </c>
      <c r="S91" s="5">
        <v>1</v>
      </c>
      <c r="T91" s="5">
        <v>1</v>
      </c>
      <c r="U91" s="5">
        <v>1</v>
      </c>
      <c r="V91" s="10">
        <v>0.34676090899580353</v>
      </c>
      <c r="W91" s="10">
        <v>0.93281095749771503</v>
      </c>
      <c r="X91" s="10">
        <v>4.5668437535996774E-2</v>
      </c>
      <c r="Y91" s="10">
        <v>0.25360501314413675</v>
      </c>
      <c r="Z91" s="10">
        <v>0.811562058071988</v>
      </c>
      <c r="AA91" s="10" t="b">
        <v>0</v>
      </c>
      <c r="AB91" s="11">
        <v>5.4648714537522671E-3</v>
      </c>
      <c r="AC91" s="11">
        <v>8.9946169214294297E-3</v>
      </c>
      <c r="AD91" s="11">
        <v>6.0035740613543099E-3</v>
      </c>
      <c r="AE91" s="11">
        <v>8.0764259386456906E-3</v>
      </c>
      <c r="AF91" s="12">
        <v>3.0449061403605201E-3</v>
      </c>
      <c r="AG91" s="12">
        <v>6.9550938596394801E-3</v>
      </c>
      <c r="AH91" s="12">
        <v>2.0906702278238628E-3</v>
      </c>
      <c r="AI91" s="12">
        <v>7.5093297721761359E-3</v>
      </c>
      <c r="AJ91" s="12">
        <v>1.2134247733896417E-3</v>
      </c>
      <c r="AK91" s="12">
        <v>1.0786575226610359E-2</v>
      </c>
      <c r="AL91" s="12">
        <v>-7.6923960279143885E-4</v>
      </c>
      <c r="AM91" s="12">
        <v>1.276923960279144E-2</v>
      </c>
      <c r="AN91" s="11">
        <v>6.4915062686942984E-2</v>
      </c>
      <c r="AO91" s="12">
        <v>0.11508493731305701</v>
      </c>
      <c r="AP91" s="11">
        <v>0.2253622400649313</v>
      </c>
      <c r="AQ91" s="11">
        <v>0.3026377599350687</v>
      </c>
      <c r="AR91" s="11">
        <v>2.602262185968154E-2</v>
      </c>
      <c r="AS91" s="11">
        <v>6.1977378140318451E-2</v>
      </c>
      <c r="AT91" s="11">
        <v>1.0584662628170696E-2</v>
      </c>
      <c r="AU91" s="11">
        <v>3.7415337371829303E-2</v>
      </c>
      <c r="AV91" s="11">
        <v>2.4557860878959767E-3</v>
      </c>
      <c r="AW91" s="11">
        <v>2.1544213912104024E-2</v>
      </c>
      <c r="AX91" s="11">
        <v>-7.6923960279143885E-4</v>
      </c>
      <c r="AY91" s="11">
        <v>1.276923960279144E-2</v>
      </c>
      <c r="AZ91" s="9">
        <v>777341</v>
      </c>
      <c r="BA91" s="9">
        <v>5920757</v>
      </c>
      <c r="BB91" s="9">
        <v>45</v>
      </c>
      <c r="BC91" s="9">
        <v>455</v>
      </c>
      <c r="BD91" s="9">
        <v>1856891</v>
      </c>
      <c r="BE91" s="9">
        <v>4841207</v>
      </c>
      <c r="BF91" s="9">
        <v>132</v>
      </c>
      <c r="BG91" s="9">
        <v>368</v>
      </c>
      <c r="BH91" s="9">
        <v>522141</v>
      </c>
      <c r="BI91" s="9">
        <v>6175957</v>
      </c>
      <c r="BJ91" s="9">
        <v>22</v>
      </c>
      <c r="BK91" s="9">
        <v>478</v>
      </c>
      <c r="BL91" s="9">
        <v>282243</v>
      </c>
      <c r="BM91" s="9">
        <v>6415855</v>
      </c>
      <c r="BN91" s="9">
        <v>12</v>
      </c>
      <c r="BO91" s="9">
        <v>488</v>
      </c>
      <c r="BP91" s="9">
        <v>119125</v>
      </c>
      <c r="BQ91" s="9">
        <v>6578973</v>
      </c>
      <c r="BR91" s="9">
        <v>6</v>
      </c>
      <c r="BS91" s="9">
        <v>494</v>
      </c>
      <c r="BT91" s="9">
        <v>60631</v>
      </c>
      <c r="BU91" s="9">
        <v>6637467</v>
      </c>
      <c r="BV91" s="9">
        <v>3</v>
      </c>
      <c r="BW91" s="9">
        <v>497</v>
      </c>
      <c r="BX91">
        <v>777327.9739772412</v>
      </c>
      <c r="BY91">
        <v>5920770.0260227583</v>
      </c>
      <c r="BZ91">
        <v>58.026022758792216</v>
      </c>
      <c r="CA91">
        <v>442.0069697397679</v>
      </c>
      <c r="CB91">
        <v>1856884.387188782</v>
      </c>
      <c r="CC91">
        <v>4841213.612811218</v>
      </c>
      <c r="CD91">
        <v>138.61281121810862</v>
      </c>
      <c r="CE91">
        <v>361.41416563328875</v>
      </c>
      <c r="CF91">
        <v>522124.0244561623</v>
      </c>
      <c r="CG91">
        <v>6175973.975543838</v>
      </c>
      <c r="CH91">
        <v>38.975543837680661</v>
      </c>
      <c r="CI91">
        <v>461.05887074211216</v>
      </c>
      <c r="CJ91">
        <v>282233.93178542732</v>
      </c>
      <c r="CK91">
        <v>6415864.068214573</v>
      </c>
      <c r="CL91">
        <v>21.068214572661326</v>
      </c>
      <c r="CM91">
        <v>478.96753675446371</v>
      </c>
      <c r="CN91">
        <v>119122.10776613255</v>
      </c>
      <c r="CO91">
        <v>6578975.8922338672</v>
      </c>
      <c r="CP91">
        <v>8.892233867445098</v>
      </c>
      <c r="CQ91">
        <v>491.1444263729793</v>
      </c>
      <c r="CR91">
        <v>60629.474127571171</v>
      </c>
      <c r="CS91">
        <v>6637468.5258724289</v>
      </c>
      <c r="CT91">
        <v>4.5258724288276442</v>
      </c>
      <c r="CU91">
        <v>495.51111375199349</v>
      </c>
    </row>
    <row r="92" spans="1:99">
      <c r="A92" s="7" t="s">
        <v>58</v>
      </c>
      <c r="B92" s="9">
        <v>8713</v>
      </c>
      <c r="C92" s="9">
        <v>500</v>
      </c>
      <c r="D92" s="9">
        <v>56</v>
      </c>
      <c r="E92" s="9">
        <v>125</v>
      </c>
      <c r="F92" s="9">
        <v>22</v>
      </c>
      <c r="G92" s="9">
        <v>10</v>
      </c>
      <c r="H92" s="9">
        <v>9</v>
      </c>
      <c r="I92" s="9">
        <v>5</v>
      </c>
      <c r="J92">
        <v>1.0504970862809546</v>
      </c>
      <c r="K92">
        <v>0.76228693016172444</v>
      </c>
      <c r="L92">
        <v>0.61034063915602177</v>
      </c>
      <c r="M92">
        <v>0.49870930650735157</v>
      </c>
      <c r="N92">
        <v>1.5109841729824804</v>
      </c>
      <c r="O92">
        <v>1.6570522462771264</v>
      </c>
      <c r="P92" s="5">
        <v>1.728074100382561</v>
      </c>
      <c r="Q92" s="5">
        <v>1.674616048720857</v>
      </c>
      <c r="R92" s="5">
        <v>1</v>
      </c>
      <c r="S92" s="5">
        <v>1</v>
      </c>
      <c r="T92" s="5">
        <v>1</v>
      </c>
      <c r="U92" s="5">
        <v>1</v>
      </c>
      <c r="V92" s="10">
        <v>2.9723074027947289E-2</v>
      </c>
      <c r="W92" s="10">
        <v>7.2237884626919499E-4</v>
      </c>
      <c r="X92" s="10">
        <v>0.18203152297431915</v>
      </c>
      <c r="Y92" s="10">
        <v>0.68815244249664675</v>
      </c>
      <c r="Z92" s="10" t="b">
        <v>0</v>
      </c>
      <c r="AA92" s="10" t="b">
        <v>0</v>
      </c>
      <c r="AB92" s="11">
        <v>4.6743876590155855E-3</v>
      </c>
      <c r="AC92" s="11">
        <v>7.9776646692683983E-3</v>
      </c>
      <c r="AD92" s="11">
        <v>4.1256554454907378E-3</v>
      </c>
      <c r="AE92" s="11">
        <v>5.8743445545092624E-3</v>
      </c>
      <c r="AF92" s="12">
        <v>2.5654064960324318E-3</v>
      </c>
      <c r="AG92" s="12">
        <v>6.2345935039675691E-3</v>
      </c>
      <c r="AH92" s="12">
        <v>1.5257377341922704E-3</v>
      </c>
      <c r="AI92" s="12">
        <v>6.4742622658077297E-3</v>
      </c>
      <c r="AJ92" s="12">
        <v>3.1465198044240373E-3</v>
      </c>
      <c r="AK92" s="12">
        <v>1.485348019557596E-2</v>
      </c>
      <c r="AL92" s="12">
        <v>1.2785505791755008E-3</v>
      </c>
      <c r="AM92" s="12">
        <v>1.8721449420824501E-2</v>
      </c>
      <c r="AN92" s="11">
        <v>4.4237114603067916E-2</v>
      </c>
      <c r="AO92" s="12">
        <v>8.7762885396932083E-2</v>
      </c>
      <c r="AP92" s="11">
        <v>0.11870130993156422</v>
      </c>
      <c r="AQ92" s="11">
        <v>0.18129869006843577</v>
      </c>
      <c r="AR92" s="11">
        <v>2.1240911146485322E-2</v>
      </c>
      <c r="AS92" s="11">
        <v>5.4759088853514673E-2</v>
      </c>
      <c r="AT92" s="11">
        <v>6.3463206153592834E-3</v>
      </c>
      <c r="AU92" s="11">
        <v>2.9653679384640714E-2</v>
      </c>
      <c r="AV92" s="11">
        <v>5.0016228106142847E-3</v>
      </c>
      <c r="AW92" s="11">
        <v>2.6998377189385716E-2</v>
      </c>
      <c r="AX92" s="11">
        <v>1.2785505791755008E-3</v>
      </c>
      <c r="AY92" s="11">
        <v>1.8721449420824501E-2</v>
      </c>
      <c r="AZ92" s="9">
        <v>267579</v>
      </c>
      <c r="BA92" s="9">
        <v>6452856</v>
      </c>
      <c r="BB92" s="9">
        <v>33</v>
      </c>
      <c r="BC92" s="9">
        <v>467</v>
      </c>
      <c r="BD92" s="9">
        <v>643859</v>
      </c>
      <c r="BE92" s="9">
        <v>6076576</v>
      </c>
      <c r="BF92" s="9">
        <v>75</v>
      </c>
      <c r="BG92" s="9">
        <v>425</v>
      </c>
      <c r="BH92" s="9">
        <v>155674</v>
      </c>
      <c r="BI92" s="9">
        <v>6564761</v>
      </c>
      <c r="BJ92" s="9">
        <v>19</v>
      </c>
      <c r="BK92" s="9">
        <v>481</v>
      </c>
      <c r="BL92" s="9">
        <v>81118</v>
      </c>
      <c r="BM92" s="9">
        <v>6639317</v>
      </c>
      <c r="BN92" s="9">
        <v>9</v>
      </c>
      <c r="BO92" s="9">
        <v>491</v>
      </c>
      <c r="BP92" s="9">
        <v>33236</v>
      </c>
      <c r="BQ92" s="9">
        <v>6687199</v>
      </c>
      <c r="BR92" s="9">
        <v>8</v>
      </c>
      <c r="BS92" s="9">
        <v>492</v>
      </c>
      <c r="BT92" s="9">
        <v>16719</v>
      </c>
      <c r="BU92" s="9">
        <v>6703716</v>
      </c>
      <c r="BV92" s="9">
        <v>5</v>
      </c>
      <c r="BW92" s="9">
        <v>495</v>
      </c>
      <c r="BX92">
        <v>267592.09116291109</v>
      </c>
      <c r="BY92">
        <v>6452842.9088370893</v>
      </c>
      <c r="BZ92">
        <v>19.908837088887186</v>
      </c>
      <c r="CA92">
        <v>480.12688166763013</v>
      </c>
      <c r="CB92">
        <v>643886.0949094136</v>
      </c>
      <c r="CC92">
        <v>6076548.9050905863</v>
      </c>
      <c r="CD92">
        <v>47.905090586354426</v>
      </c>
      <c r="CE92">
        <v>452.12854525041905</v>
      </c>
      <c r="CF92">
        <v>155681.41731098425</v>
      </c>
      <c r="CG92">
        <v>6564753.5826890161</v>
      </c>
      <c r="CH92">
        <v>11.582689015739625</v>
      </c>
      <c r="CI92">
        <v>488.45364920574337</v>
      </c>
      <c r="CJ92">
        <v>81120.964604627181</v>
      </c>
      <c r="CK92">
        <v>6639314.0353953727</v>
      </c>
      <c r="CL92">
        <v>6.0353953728164313</v>
      </c>
      <c r="CM92">
        <v>494.00135556701315</v>
      </c>
      <c r="CN92">
        <v>33241.526832204152</v>
      </c>
      <c r="CO92">
        <v>6687193.4731677957</v>
      </c>
      <c r="CP92">
        <v>2.4731677958498333</v>
      </c>
      <c r="CQ92">
        <v>497.56384817351852</v>
      </c>
      <c r="CR92">
        <v>16722.755827872163</v>
      </c>
      <c r="CS92">
        <v>6703712.2441721279</v>
      </c>
      <c r="CT92">
        <v>1.24417212783638</v>
      </c>
      <c r="CU92">
        <v>498.79293527874313</v>
      </c>
    </row>
    <row r="93" spans="1:99">
      <c r="A93" s="7" t="s">
        <v>159</v>
      </c>
      <c r="B93" s="9">
        <v>64928</v>
      </c>
      <c r="C93" s="9">
        <v>500</v>
      </c>
      <c r="D93" s="9">
        <v>208</v>
      </c>
      <c r="E93" s="9">
        <v>536</v>
      </c>
      <c r="F93" s="9">
        <v>76</v>
      </c>
      <c r="G93" s="9">
        <v>38</v>
      </c>
      <c r="H93" s="9">
        <v>11</v>
      </c>
      <c r="I93" s="9">
        <v>6</v>
      </c>
      <c r="J93">
        <v>0.6127584885435341</v>
      </c>
      <c r="K93">
        <v>0.32739794953538337</v>
      </c>
      <c r="L93">
        <v>-0.74290687422137502</v>
      </c>
      <c r="M93">
        <v>-0.74290687422137502</v>
      </c>
      <c r="N93">
        <v>-1.768735705707347</v>
      </c>
      <c r="O93">
        <v>-1.4893113658688195</v>
      </c>
      <c r="P93" s="5">
        <v>1</v>
      </c>
      <c r="Q93" s="5">
        <v>1</v>
      </c>
      <c r="R93" s="5">
        <v>1</v>
      </c>
      <c r="S93" s="5">
        <v>1</v>
      </c>
      <c r="T93" s="5">
        <v>1</v>
      </c>
      <c r="U93" s="5">
        <v>1</v>
      </c>
      <c r="V93" s="10">
        <v>0.93276094040953073</v>
      </c>
      <c r="W93" s="10">
        <v>0.97683517436894152</v>
      </c>
      <c r="X93" s="10">
        <v>0.29307879786461288</v>
      </c>
      <c r="Y93" s="10">
        <v>0.5980550129979989</v>
      </c>
      <c r="Z93" s="10">
        <v>0.38670467917949947</v>
      </c>
      <c r="AA93" s="10">
        <v>0.74455344580030158</v>
      </c>
      <c r="AB93" s="11">
        <v>2.0341173145365592E-2</v>
      </c>
      <c r="AC93" s="11">
        <v>2.6652164073974922E-2</v>
      </c>
      <c r="AD93" s="11">
        <v>1.9644471978517295E-2</v>
      </c>
      <c r="AE93" s="11">
        <v>2.3235528021482706E-2</v>
      </c>
      <c r="AF93" s="12">
        <v>1.1808694742846054E-2</v>
      </c>
      <c r="AG93" s="12">
        <v>1.8591305257153946E-2</v>
      </c>
      <c r="AH93" s="12">
        <v>1.0403970111185712E-2</v>
      </c>
      <c r="AI93" s="12">
        <v>1.9996029888814288E-2</v>
      </c>
      <c r="AJ93" s="12">
        <v>4.5352674919993787E-3</v>
      </c>
      <c r="AK93" s="12">
        <v>1.7464732508000621E-2</v>
      </c>
      <c r="AL93" s="12">
        <v>2.4557860878959767E-3</v>
      </c>
      <c r="AM93" s="12">
        <v>2.1544213912104024E-2</v>
      </c>
      <c r="AN93" s="11">
        <v>0.16680765555976701</v>
      </c>
      <c r="AO93" s="12">
        <v>0.23719234444023302</v>
      </c>
      <c r="AP93" s="11">
        <v>0.43820147670069226</v>
      </c>
      <c r="AQ93" s="11">
        <v>0.52579852329930765</v>
      </c>
      <c r="AR93" s="11">
        <v>9.3312134077279285E-2</v>
      </c>
      <c r="AS93" s="11">
        <v>0.15068786592272071</v>
      </c>
      <c r="AT93" s="11">
        <v>4.5933498618947327E-2</v>
      </c>
      <c r="AU93" s="11">
        <v>9.0066501381052683E-2</v>
      </c>
      <c r="AV93" s="11">
        <v>9.1426390266120313E-3</v>
      </c>
      <c r="AW93" s="11">
        <v>3.4857360973387964E-2</v>
      </c>
      <c r="AX93" s="11">
        <v>2.4557860878959767E-3</v>
      </c>
      <c r="AY93" s="11">
        <v>2.1544213912104024E-2</v>
      </c>
      <c r="AZ93" s="9">
        <v>1426964</v>
      </c>
      <c r="BA93" s="9">
        <v>5237256</v>
      </c>
      <c r="BB93" s="9">
        <v>101</v>
      </c>
      <c r="BC93" s="9">
        <v>399</v>
      </c>
      <c r="BD93" s="9">
        <v>3144969</v>
      </c>
      <c r="BE93" s="9">
        <v>3519251</v>
      </c>
      <c r="BF93" s="9">
        <v>241</v>
      </c>
      <c r="BG93" s="9">
        <v>259</v>
      </c>
      <c r="BH93" s="9">
        <v>1020138</v>
      </c>
      <c r="BI93" s="9">
        <v>5644082</v>
      </c>
      <c r="BJ93" s="9">
        <v>61</v>
      </c>
      <c r="BK93" s="9">
        <v>439</v>
      </c>
      <c r="BL93" s="9">
        <v>567186</v>
      </c>
      <c r="BM93" s="9">
        <v>6097034</v>
      </c>
      <c r="BN93" s="9">
        <v>34</v>
      </c>
      <c r="BO93" s="9">
        <v>466</v>
      </c>
      <c r="BP93" s="9">
        <v>244123</v>
      </c>
      <c r="BQ93" s="9">
        <v>6420097</v>
      </c>
      <c r="BR93" s="9">
        <v>11</v>
      </c>
      <c r="BS93" s="9">
        <v>489</v>
      </c>
      <c r="BT93" s="9">
        <v>124902</v>
      </c>
      <c r="BU93" s="9">
        <v>6539318</v>
      </c>
      <c r="BV93" s="9">
        <v>6</v>
      </c>
      <c r="BW93" s="9">
        <v>494</v>
      </c>
      <c r="BX93">
        <v>1426957.938863148</v>
      </c>
      <c r="BY93">
        <v>5237262.061136852</v>
      </c>
      <c r="BZ93">
        <v>107.06113685196077</v>
      </c>
      <c r="CA93">
        <v>392.96834438238835</v>
      </c>
      <c r="CB93">
        <v>3144974.040349782</v>
      </c>
      <c r="CC93">
        <v>3519245.959650218</v>
      </c>
      <c r="CD93">
        <v>235.95965021786361</v>
      </c>
      <c r="CE93">
        <v>264.06016007874888</v>
      </c>
      <c r="CF93">
        <v>1020122.4627261161</v>
      </c>
      <c r="CG93">
        <v>5644097.5372738838</v>
      </c>
      <c r="CH93">
        <v>76.537273883974123</v>
      </c>
      <c r="CI93">
        <v>423.49449748057538</v>
      </c>
      <c r="CJ93">
        <v>567177.44607425365</v>
      </c>
      <c r="CK93">
        <v>6097042.5539257461</v>
      </c>
      <c r="CL93">
        <v>42.553925746317923</v>
      </c>
      <c r="CM93">
        <v>457.48039530507697</v>
      </c>
      <c r="CN93">
        <v>244115.68460190375</v>
      </c>
      <c r="CO93">
        <v>6420104.3153980961</v>
      </c>
      <c r="CP93">
        <v>18.315398096244103</v>
      </c>
      <c r="CQ93">
        <v>481.72074151213496</v>
      </c>
      <c r="CR93">
        <v>124898.6291637158</v>
      </c>
      <c r="CS93">
        <v>6539321.370836284</v>
      </c>
      <c r="CT93">
        <v>9.3708362841949846</v>
      </c>
      <c r="CU93">
        <v>490.66597441260944</v>
      </c>
    </row>
    <row r="94" spans="1:99">
      <c r="A94" s="7" t="s">
        <v>60</v>
      </c>
      <c r="B94" s="9">
        <v>8807</v>
      </c>
      <c r="C94" s="9">
        <v>500</v>
      </c>
      <c r="D94" s="9">
        <v>56</v>
      </c>
      <c r="E94" s="9">
        <v>125</v>
      </c>
      <c r="F94" s="9">
        <v>22</v>
      </c>
      <c r="G94" s="9">
        <v>10</v>
      </c>
      <c r="H94" s="9">
        <v>9</v>
      </c>
      <c r="I94" s="9">
        <v>5</v>
      </c>
      <c r="J94">
        <v>1.0426431927270379</v>
      </c>
      <c r="K94">
        <v>0.75345276528249672</v>
      </c>
      <c r="L94">
        <v>0.60092338775274712</v>
      </c>
      <c r="M94">
        <v>0.48883240991015436</v>
      </c>
      <c r="N94">
        <v>1.5043995752510155</v>
      </c>
      <c r="O94">
        <v>1.6508055483849042</v>
      </c>
      <c r="P94" s="5">
        <v>1.728681381769537</v>
      </c>
      <c r="Q94" s="5">
        <v>1.6750130781237025</v>
      </c>
      <c r="R94" s="5">
        <v>1</v>
      </c>
      <c r="S94" s="5">
        <v>1</v>
      </c>
      <c r="T94" s="5">
        <v>1</v>
      </c>
      <c r="U94" s="5">
        <v>1</v>
      </c>
      <c r="V94" s="10">
        <v>2.9560267436968948E-2</v>
      </c>
      <c r="W94" s="10">
        <v>7.1689315601882093E-4</v>
      </c>
      <c r="X94" s="10">
        <v>0.18036464808437092</v>
      </c>
      <c r="Y94" s="10">
        <v>0.68441649046564712</v>
      </c>
      <c r="Z94" s="10" t="b">
        <v>0</v>
      </c>
      <c r="AA94" s="10" t="b">
        <v>0</v>
      </c>
      <c r="AB94" s="11">
        <v>4.6743876590155855E-3</v>
      </c>
      <c r="AC94" s="11">
        <v>7.9776646692683983E-3</v>
      </c>
      <c r="AD94" s="11">
        <v>4.1256554454907378E-3</v>
      </c>
      <c r="AE94" s="11">
        <v>5.8743445545092624E-3</v>
      </c>
      <c r="AF94" s="12">
        <v>2.5654064960324318E-3</v>
      </c>
      <c r="AG94" s="12">
        <v>6.2345935039675691E-3</v>
      </c>
      <c r="AH94" s="12">
        <v>1.5257377341922704E-3</v>
      </c>
      <c r="AI94" s="12">
        <v>6.4742622658077297E-3</v>
      </c>
      <c r="AJ94" s="12">
        <v>3.1465198044240373E-3</v>
      </c>
      <c r="AK94" s="12">
        <v>1.485348019557596E-2</v>
      </c>
      <c r="AL94" s="12">
        <v>1.2785505791755008E-3</v>
      </c>
      <c r="AM94" s="12">
        <v>1.8721449420824501E-2</v>
      </c>
      <c r="AN94" s="11">
        <v>4.4237114603067916E-2</v>
      </c>
      <c r="AO94" s="12">
        <v>8.7762885396932083E-2</v>
      </c>
      <c r="AP94" s="11">
        <v>0.11870130993156422</v>
      </c>
      <c r="AQ94" s="11">
        <v>0.18129869006843577</v>
      </c>
      <c r="AR94" s="11">
        <v>2.1240911146485322E-2</v>
      </c>
      <c r="AS94" s="11">
        <v>5.4759088853514673E-2</v>
      </c>
      <c r="AT94" s="11">
        <v>6.3463206153592834E-3</v>
      </c>
      <c r="AU94" s="11">
        <v>2.9653679384640714E-2</v>
      </c>
      <c r="AV94" s="11">
        <v>5.0016228106142847E-3</v>
      </c>
      <c r="AW94" s="11">
        <v>2.6998377189385716E-2</v>
      </c>
      <c r="AX94" s="11">
        <v>1.2785505791755008E-3</v>
      </c>
      <c r="AY94" s="11">
        <v>1.8721449420824501E-2</v>
      </c>
      <c r="AZ94" s="9">
        <v>267485</v>
      </c>
      <c r="BA94" s="9">
        <v>6452856</v>
      </c>
      <c r="BB94" s="9">
        <v>33</v>
      </c>
      <c r="BC94" s="9">
        <v>467</v>
      </c>
      <c r="BD94" s="9">
        <v>643712</v>
      </c>
      <c r="BE94" s="9">
        <v>6076629</v>
      </c>
      <c r="BF94" s="9">
        <v>75</v>
      </c>
      <c r="BG94" s="9">
        <v>425</v>
      </c>
      <c r="BH94" s="9">
        <v>155503</v>
      </c>
      <c r="BI94" s="9">
        <v>6564838</v>
      </c>
      <c r="BJ94" s="9">
        <v>19</v>
      </c>
      <c r="BK94" s="9">
        <v>481</v>
      </c>
      <c r="BL94" s="9">
        <v>80942</v>
      </c>
      <c r="BM94" s="9">
        <v>6639399</v>
      </c>
      <c r="BN94" s="9">
        <v>9</v>
      </c>
      <c r="BO94" s="9">
        <v>491</v>
      </c>
      <c r="BP94" s="9">
        <v>33056</v>
      </c>
      <c r="BQ94" s="9">
        <v>6687285</v>
      </c>
      <c r="BR94" s="9">
        <v>8</v>
      </c>
      <c r="BS94" s="9">
        <v>492</v>
      </c>
      <c r="BT94" s="9">
        <v>16538</v>
      </c>
      <c r="BU94" s="9">
        <v>6703803</v>
      </c>
      <c r="BV94" s="9">
        <v>5</v>
      </c>
      <c r="BW94" s="9">
        <v>495</v>
      </c>
      <c r="BX94">
        <v>267498.09787763166</v>
      </c>
      <c r="BY94">
        <v>6452842.9021223681</v>
      </c>
      <c r="BZ94">
        <v>19.902122368316704</v>
      </c>
      <c r="CA94">
        <v>480.1335973873945</v>
      </c>
      <c r="CB94">
        <v>643739.10517552786</v>
      </c>
      <c r="CC94">
        <v>6076601.8948244723</v>
      </c>
      <c r="CD94">
        <v>47.894824472115914</v>
      </c>
      <c r="CE94">
        <v>452.13881259894401</v>
      </c>
      <c r="CF94">
        <v>155510.42987060695</v>
      </c>
      <c r="CG94">
        <v>6564830.5701293927</v>
      </c>
      <c r="CH94">
        <v>11.570129393032806</v>
      </c>
      <c r="CI94">
        <v>488.46621027117521</v>
      </c>
      <c r="CJ94">
        <v>80944.977613813506</v>
      </c>
      <c r="CK94">
        <v>6639396.0223861868</v>
      </c>
      <c r="CL94">
        <v>6.0223861864906487</v>
      </c>
      <c r="CM94">
        <v>494.0143662352848</v>
      </c>
      <c r="CN94">
        <v>33061.540188794825</v>
      </c>
      <c r="CO94">
        <v>6687279.459811205</v>
      </c>
      <c r="CP94">
        <v>2.4598112051750665</v>
      </c>
      <c r="CQ94">
        <v>497.57720627569347</v>
      </c>
      <c r="CR94">
        <v>16541.769276047446</v>
      </c>
      <c r="CS94">
        <v>6703799.2307239529</v>
      </c>
      <c r="CT94">
        <v>1.2307239525529619</v>
      </c>
      <c r="CU94">
        <v>498.80638497361963</v>
      </c>
    </row>
    <row r="95" spans="1:99">
      <c r="A95" s="7" t="s">
        <v>61</v>
      </c>
      <c r="B95" s="9">
        <v>9375</v>
      </c>
      <c r="C95" s="9">
        <v>500</v>
      </c>
      <c r="D95" s="9">
        <v>22</v>
      </c>
      <c r="E95" s="9">
        <v>48</v>
      </c>
      <c r="F95" s="9">
        <v>8</v>
      </c>
      <c r="G95" s="9">
        <v>4</v>
      </c>
      <c r="H95" s="9">
        <v>2</v>
      </c>
      <c r="I95" s="9">
        <v>0</v>
      </c>
      <c r="J95">
        <v>-0.13499015250208382</v>
      </c>
      <c r="K95">
        <v>-0.44201982159100422</v>
      </c>
      <c r="L95">
        <v>-0.66309389249958728</v>
      </c>
      <c r="M95">
        <v>0</v>
      </c>
      <c r="N95">
        <v>0</v>
      </c>
      <c r="O95">
        <v>0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  <c r="V95" s="10">
        <v>0.99993094672089256</v>
      </c>
      <c r="W95" s="10">
        <v>0.91602605597092079</v>
      </c>
      <c r="X95" s="10">
        <v>0.61498588987064662</v>
      </c>
      <c r="Y95" s="10">
        <v>0.78342126876088103</v>
      </c>
      <c r="Z95" s="10" t="b">
        <v>0</v>
      </c>
      <c r="AA95" s="10" t="b">
        <v>0</v>
      </c>
      <c r="AB95" s="11">
        <v>1.4480065829960197E-3</v>
      </c>
      <c r="AC95" s="11">
        <v>3.5224425459726887E-3</v>
      </c>
      <c r="AD95" s="11">
        <v>1.3773505615681521E-3</v>
      </c>
      <c r="AE95" s="11">
        <v>2.462649438431848E-3</v>
      </c>
      <c r="AF95" s="12">
        <v>4.9214391692783488E-4</v>
      </c>
      <c r="AG95" s="12">
        <v>2.7078560830721653E-3</v>
      </c>
      <c r="AH95" s="12">
        <v>3.3254902161809806E-5</v>
      </c>
      <c r="AI95" s="12">
        <v>3.1667450978381901E-3</v>
      </c>
      <c r="AJ95" s="12">
        <v>-7.6908533635205957E-4</v>
      </c>
      <c r="AK95" s="12">
        <v>4.7690853363520601E-3</v>
      </c>
      <c r="AL95" s="12" t="b">
        <v>0</v>
      </c>
      <c r="AM95" s="12" t="b">
        <v>0</v>
      </c>
      <c r="AN95" s="11">
        <v>2.602262185968154E-2</v>
      </c>
      <c r="AO95" s="12">
        <v>6.1977378140318451E-2</v>
      </c>
      <c r="AP95" s="11">
        <v>6.8420085129148683E-2</v>
      </c>
      <c r="AQ95" s="11">
        <v>0.11957991487085132</v>
      </c>
      <c r="AR95" s="11">
        <v>5.0016228106142847E-3</v>
      </c>
      <c r="AS95" s="11">
        <v>2.6998377189385716E-2</v>
      </c>
      <c r="AT95" s="11">
        <v>1.914229721414664E-4</v>
      </c>
      <c r="AU95" s="11">
        <v>1.5808577027858532E-2</v>
      </c>
      <c r="AV95" s="11">
        <v>-1.5326186205087368E-3</v>
      </c>
      <c r="AW95" s="11">
        <v>9.5326186205087378E-3</v>
      </c>
      <c r="AX95" s="11" t="b">
        <v>0</v>
      </c>
      <c r="AY95" s="11" t="b">
        <v>0</v>
      </c>
      <c r="AZ95" s="9">
        <v>291783</v>
      </c>
      <c r="BA95" s="9">
        <v>6427990</v>
      </c>
      <c r="BB95" s="9">
        <v>22</v>
      </c>
      <c r="BC95" s="9">
        <v>478</v>
      </c>
      <c r="BD95" s="9">
        <v>697350</v>
      </c>
      <c r="BE95" s="9">
        <v>6022423</v>
      </c>
      <c r="BF95" s="9">
        <v>47</v>
      </c>
      <c r="BG95" s="9">
        <v>453</v>
      </c>
      <c r="BH95" s="9">
        <v>171024</v>
      </c>
      <c r="BI95" s="9">
        <v>6548749</v>
      </c>
      <c r="BJ95" s="9">
        <v>8</v>
      </c>
      <c r="BK95" s="9">
        <v>492</v>
      </c>
      <c r="BL95" s="9">
        <v>89454</v>
      </c>
      <c r="BM95" s="9">
        <v>6630319</v>
      </c>
      <c r="BN95" s="9">
        <v>4</v>
      </c>
      <c r="BO95" s="9">
        <v>496</v>
      </c>
      <c r="BP95" s="9">
        <v>36901</v>
      </c>
      <c r="BQ95" s="9">
        <v>6682872</v>
      </c>
      <c r="BR95" s="9">
        <v>2</v>
      </c>
      <c r="BS95" s="9">
        <v>498</v>
      </c>
      <c r="BT95" s="9">
        <v>18603</v>
      </c>
      <c r="BU95" s="9">
        <v>6701170</v>
      </c>
      <c r="BV95" s="9">
        <v>0</v>
      </c>
      <c r="BW95" s="9">
        <v>500</v>
      </c>
      <c r="BX95">
        <v>291783.28920045361</v>
      </c>
      <c r="BY95">
        <v>6427989.710799546</v>
      </c>
      <c r="BZ95">
        <v>21.710799546387477</v>
      </c>
      <c r="CA95">
        <v>478.32478864985467</v>
      </c>
      <c r="CB95">
        <v>697345.11245019361</v>
      </c>
      <c r="CC95">
        <v>6022427.8875498064</v>
      </c>
      <c r="CD95">
        <v>51.887549806384357</v>
      </c>
      <c r="CE95">
        <v>448.14579302009162</v>
      </c>
      <c r="CF95">
        <v>171019.2749217182</v>
      </c>
      <c r="CG95">
        <v>6548753.7250782819</v>
      </c>
      <c r="CH95">
        <v>12.72507828179004</v>
      </c>
      <c r="CI95">
        <v>487.3111785174886</v>
      </c>
      <c r="CJ95">
        <v>89451.344169202654</v>
      </c>
      <c r="CK95">
        <v>6630321.6558307977</v>
      </c>
      <c r="CL95">
        <v>6.6558307973500481</v>
      </c>
      <c r="CM95">
        <v>493.38087759809741</v>
      </c>
      <c r="CN95">
        <v>36900.254352613352</v>
      </c>
      <c r="CO95">
        <v>6682872.7456473866</v>
      </c>
      <c r="CP95">
        <v>2.745647386646346</v>
      </c>
      <c r="CQ95">
        <v>497.29135195489488</v>
      </c>
      <c r="CR95">
        <v>18601.615904443166</v>
      </c>
      <c r="CS95">
        <v>6701171.384095557</v>
      </c>
      <c r="CT95">
        <v>1.3840955568322895</v>
      </c>
      <c r="CU95">
        <v>498.65300509407086</v>
      </c>
    </row>
    <row r="96" spans="1:99">
      <c r="A96" s="7" t="s">
        <v>62</v>
      </c>
      <c r="B96" s="9">
        <v>6420</v>
      </c>
      <c r="C96" s="9">
        <v>500</v>
      </c>
      <c r="D96" s="9">
        <v>34</v>
      </c>
      <c r="E96" s="9">
        <v>84</v>
      </c>
      <c r="F96" s="9">
        <v>15</v>
      </c>
      <c r="G96" s="9">
        <v>6</v>
      </c>
      <c r="H96" s="9">
        <v>6</v>
      </c>
      <c r="I96" s="9">
        <v>2</v>
      </c>
      <c r="J96">
        <v>0.69737594637763489</v>
      </c>
      <c r="K96">
        <v>0.56013081250737951</v>
      </c>
      <c r="L96">
        <v>0.44581734805663886</v>
      </c>
      <c r="M96">
        <v>0.22457766914908101</v>
      </c>
      <c r="N96">
        <v>1.1812658737658914</v>
      </c>
      <c r="O96">
        <v>0</v>
      </c>
      <c r="P96" s="5">
        <v>1</v>
      </c>
      <c r="Q96" s="5">
        <v>1.6536471828293269</v>
      </c>
      <c r="R96" s="5">
        <v>1</v>
      </c>
      <c r="S96" s="5">
        <v>1</v>
      </c>
      <c r="T96" s="5">
        <v>1</v>
      </c>
      <c r="U96" s="5">
        <v>1</v>
      </c>
      <c r="V96" s="10">
        <v>0.19876717040723602</v>
      </c>
      <c r="W96" s="10">
        <v>6.5884122549660362E-3</v>
      </c>
      <c r="X96" s="10">
        <v>0.31067026084383931</v>
      </c>
      <c r="Y96" s="10" t="b">
        <v>0</v>
      </c>
      <c r="Z96" s="10" t="b">
        <v>0</v>
      </c>
      <c r="AA96" s="10" t="b">
        <v>0</v>
      </c>
      <c r="AB96" s="11">
        <v>2.5522468935024138E-3</v>
      </c>
      <c r="AC96" s="11">
        <v>5.1293563058128619E-3</v>
      </c>
      <c r="AD96" s="11">
        <v>2.642660307172676E-3</v>
      </c>
      <c r="AE96" s="11">
        <v>4.0773396928273243E-3</v>
      </c>
      <c r="AF96" s="12">
        <v>1.4840695530467106E-3</v>
      </c>
      <c r="AG96" s="12">
        <v>4.5159304469532899E-3</v>
      </c>
      <c r="AH96" s="12">
        <v>4.8190590595768748E-4</v>
      </c>
      <c r="AI96" s="12">
        <v>4.3180940940423119E-3</v>
      </c>
      <c r="AJ96" s="12">
        <v>1.2134247733896417E-3</v>
      </c>
      <c r="AK96" s="12">
        <v>1.0786575226610359E-2</v>
      </c>
      <c r="AL96" s="12">
        <v>-1.5326186205087368E-3</v>
      </c>
      <c r="AM96" s="12">
        <v>9.5326186205087378E-3</v>
      </c>
      <c r="AN96" s="11">
        <v>2.602262185968154E-2</v>
      </c>
      <c r="AO96" s="12">
        <v>6.1977378140318451E-2</v>
      </c>
      <c r="AP96" s="11">
        <v>8.2574003573251897E-2</v>
      </c>
      <c r="AQ96" s="11">
        <v>0.1374259964267481</v>
      </c>
      <c r="AR96" s="11">
        <v>1.3539503079077815E-2</v>
      </c>
      <c r="AS96" s="11">
        <v>4.2460496920922186E-2</v>
      </c>
      <c r="AT96" s="11">
        <v>2.4557860878959767E-3</v>
      </c>
      <c r="AU96" s="11">
        <v>2.1544213912104024E-2</v>
      </c>
      <c r="AV96" s="11">
        <v>2.4557860878959767E-3</v>
      </c>
      <c r="AW96" s="11">
        <v>2.1544213912104024E-2</v>
      </c>
      <c r="AX96" s="11">
        <v>-1.5326186205087368E-3</v>
      </c>
      <c r="AY96" s="11">
        <v>9.5326186205087378E-3</v>
      </c>
      <c r="AZ96" s="9">
        <v>188663</v>
      </c>
      <c r="BA96" s="9">
        <v>6534065</v>
      </c>
      <c r="BB96" s="9">
        <v>22</v>
      </c>
      <c r="BC96" s="9">
        <v>478</v>
      </c>
      <c r="BD96" s="9">
        <v>470981</v>
      </c>
      <c r="BE96" s="9">
        <v>6251747</v>
      </c>
      <c r="BF96" s="9">
        <v>55</v>
      </c>
      <c r="BG96" s="9">
        <v>445</v>
      </c>
      <c r="BH96" s="9">
        <v>114612</v>
      </c>
      <c r="BI96" s="9">
        <v>6608116</v>
      </c>
      <c r="BJ96" s="9">
        <v>14</v>
      </c>
      <c r="BK96" s="9">
        <v>486</v>
      </c>
      <c r="BL96" s="9">
        <v>59747</v>
      </c>
      <c r="BM96" s="9">
        <v>6662981</v>
      </c>
      <c r="BN96" s="9">
        <v>6</v>
      </c>
      <c r="BO96" s="9">
        <v>494</v>
      </c>
      <c r="BP96" s="9">
        <v>24401</v>
      </c>
      <c r="BQ96" s="9">
        <v>6698327</v>
      </c>
      <c r="BR96" s="9">
        <v>6</v>
      </c>
      <c r="BS96" s="9">
        <v>494</v>
      </c>
      <c r="BT96" s="9">
        <v>12243</v>
      </c>
      <c r="BU96" s="9">
        <v>6710485</v>
      </c>
      <c r="BV96" s="9">
        <v>2</v>
      </c>
      <c r="BW96" s="9">
        <v>498</v>
      </c>
      <c r="BX96">
        <v>188670.96767802609</v>
      </c>
      <c r="BY96">
        <v>6534057.0323219737</v>
      </c>
      <c r="BZ96">
        <v>14.032321973908962</v>
      </c>
      <c r="CA96">
        <v>486.00382166287255</v>
      </c>
      <c r="CB96">
        <v>471000.96950571955</v>
      </c>
      <c r="CC96">
        <v>6251727.0304942802</v>
      </c>
      <c r="CD96">
        <v>35.030494280426012</v>
      </c>
      <c r="CE96">
        <v>465.00408762633265</v>
      </c>
      <c r="CF96">
        <v>114617.47537462659</v>
      </c>
      <c r="CG96">
        <v>6608110.5246253731</v>
      </c>
      <c r="CH96">
        <v>8.5246253734069413</v>
      </c>
      <c r="CI96">
        <v>491.5119278959375</v>
      </c>
      <c r="CJ96">
        <v>59748.556226860077</v>
      </c>
      <c r="CK96">
        <v>6662979.4437731402</v>
      </c>
      <c r="CL96">
        <v>4.4437731399262379</v>
      </c>
      <c r="CM96">
        <v>495.59308364104572</v>
      </c>
      <c r="CN96">
        <v>24405.184874884504</v>
      </c>
      <c r="CO96">
        <v>6698322.8151251152</v>
      </c>
      <c r="CP96">
        <v>1.8151251154951162</v>
      </c>
      <c r="CQ96">
        <v>498.22192717004168</v>
      </c>
      <c r="CR96">
        <v>12244.089351127166</v>
      </c>
      <c r="CS96">
        <v>6710483.9106488731</v>
      </c>
      <c r="CT96">
        <v>0.91064887283310936</v>
      </c>
      <c r="CU96">
        <v>499.12647068273475</v>
      </c>
    </row>
    <row r="97" spans="1:99" ht="15.75">
      <c r="A97" s="4" t="s">
        <v>68</v>
      </c>
      <c r="B97" s="5"/>
      <c r="C97" s="5"/>
      <c r="D97" s="6"/>
      <c r="E97" s="6"/>
      <c r="F97" s="6"/>
      <c r="G97" s="6"/>
      <c r="H97" s="6"/>
      <c r="I97" s="6"/>
      <c r="J97" s="3" t="s">
        <v>44</v>
      </c>
      <c r="K97" s="3" t="s">
        <v>45</v>
      </c>
      <c r="L97" s="3" t="s">
        <v>46</v>
      </c>
      <c r="M97" s="3" t="s">
        <v>47</v>
      </c>
      <c r="N97" s="3" t="s">
        <v>48</v>
      </c>
      <c r="O97" s="3" t="s">
        <v>49</v>
      </c>
      <c r="P97" s="3" t="s">
        <v>108</v>
      </c>
      <c r="Q97" s="3" t="s">
        <v>109</v>
      </c>
      <c r="R97" s="3" t="s">
        <v>110</v>
      </c>
      <c r="S97" s="3" t="s">
        <v>111</v>
      </c>
      <c r="T97" s="3" t="s">
        <v>112</v>
      </c>
      <c r="U97" s="3" t="s">
        <v>113</v>
      </c>
      <c r="V97" s="3" t="s">
        <v>81</v>
      </c>
      <c r="W97" s="3" t="s">
        <v>82</v>
      </c>
      <c r="X97" s="3" t="s">
        <v>83</v>
      </c>
      <c r="Y97" s="3" t="s">
        <v>84</v>
      </c>
      <c r="Z97" s="3" t="s">
        <v>85</v>
      </c>
      <c r="AA97" s="3" t="s">
        <v>86</v>
      </c>
      <c r="AB97" s="13" t="s">
        <v>96</v>
      </c>
      <c r="AC97" s="13" t="s">
        <v>97</v>
      </c>
      <c r="AD97" s="13" t="s">
        <v>98</v>
      </c>
      <c r="AE97" s="13" t="s">
        <v>99</v>
      </c>
      <c r="AF97" s="13" t="s">
        <v>100</v>
      </c>
      <c r="AG97" s="13" t="s">
        <v>101</v>
      </c>
      <c r="AH97" s="13" t="s">
        <v>102</v>
      </c>
      <c r="AI97" s="13" t="s">
        <v>103</v>
      </c>
      <c r="AJ97" s="13" t="s">
        <v>104</v>
      </c>
      <c r="AK97" s="13" t="s">
        <v>105</v>
      </c>
      <c r="AL97" s="13" t="s">
        <v>106</v>
      </c>
      <c r="AM97" s="13" t="s">
        <v>107</v>
      </c>
      <c r="AN97" s="13" t="s">
        <v>96</v>
      </c>
      <c r="AO97" s="13" t="s">
        <v>97</v>
      </c>
      <c r="AP97" s="13" t="s">
        <v>98</v>
      </c>
      <c r="AQ97" s="13" t="s">
        <v>99</v>
      </c>
      <c r="AR97" s="13" t="s">
        <v>100</v>
      </c>
      <c r="AS97" s="13" t="s">
        <v>101</v>
      </c>
      <c r="AT97" s="13" t="s">
        <v>102</v>
      </c>
      <c r="AU97" s="13" t="s">
        <v>103</v>
      </c>
      <c r="AV97" s="13" t="s">
        <v>104</v>
      </c>
      <c r="AW97" s="13" t="s">
        <v>105</v>
      </c>
      <c r="AX97" s="13" t="s">
        <v>106</v>
      </c>
      <c r="AY97" s="13" t="s">
        <v>107</v>
      </c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</row>
    <row r="98" spans="1:99">
      <c r="A98" s="7" t="s">
        <v>51</v>
      </c>
      <c r="B98" s="9">
        <v>67073</v>
      </c>
      <c r="C98" s="9">
        <v>194</v>
      </c>
      <c r="D98" s="9">
        <v>48</v>
      </c>
      <c r="E98" s="9">
        <v>178</v>
      </c>
      <c r="F98" s="9">
        <v>23</v>
      </c>
      <c r="G98" s="9">
        <v>13</v>
      </c>
      <c r="H98" s="9">
        <v>1</v>
      </c>
      <c r="I98" s="9">
        <v>0</v>
      </c>
      <c r="J98">
        <v>-0.70204690243998547</v>
      </c>
      <c r="K98">
        <v>-0.16277072483179292</v>
      </c>
      <c r="L98">
        <v>-1.0333251554410003</v>
      </c>
      <c r="M98">
        <v>-0.78583148104528955</v>
      </c>
      <c r="N98">
        <v>0</v>
      </c>
      <c r="O98">
        <v>0</v>
      </c>
      <c r="P98" s="5">
        <v>1</v>
      </c>
      <c r="Q98" s="5">
        <v>1</v>
      </c>
      <c r="R98" s="5">
        <v>1</v>
      </c>
      <c r="S98" s="5">
        <v>1</v>
      </c>
      <c r="T98" s="5">
        <v>1</v>
      </c>
      <c r="U98" s="5">
        <v>1</v>
      </c>
      <c r="V98" s="10">
        <v>0.87869654166171096</v>
      </c>
      <c r="W98" s="10">
        <v>0.99783828126560126</v>
      </c>
      <c r="X98" s="10">
        <v>0.44453824418074339</v>
      </c>
      <c r="Y98" s="10">
        <v>0.76174645042272504</v>
      </c>
      <c r="Z98" s="10">
        <v>0.12323108247038592</v>
      </c>
      <c r="AA98" s="10" t="b">
        <v>0</v>
      </c>
      <c r="AB98" s="11">
        <v>1.004918745258155E-2</v>
      </c>
      <c r="AC98" s="11">
        <v>1.7900854509754201E-2</v>
      </c>
      <c r="AD98" s="11">
        <v>1.5679523633471568E-2</v>
      </c>
      <c r="AE98" s="11">
        <v>2.1021507294363487E-2</v>
      </c>
      <c r="AF98" s="12">
        <v>7.0392046352975024E-3</v>
      </c>
      <c r="AG98" s="12">
        <v>1.6672135570888064E-2</v>
      </c>
      <c r="AH98" s="12">
        <v>6.165602703135869E-3</v>
      </c>
      <c r="AI98" s="12">
        <v>2.0638521008204336E-2</v>
      </c>
      <c r="AJ98" s="12">
        <v>-2.4677128795679158E-3</v>
      </c>
      <c r="AK98" s="12">
        <v>7.6223520548256481E-3</v>
      </c>
      <c r="AL98" s="12" t="b">
        <v>0</v>
      </c>
      <c r="AM98" s="12" t="b">
        <v>0</v>
      </c>
      <c r="AN98" s="11">
        <v>0.1492552197971449</v>
      </c>
      <c r="AO98" s="12">
        <v>0.26311591422347363</v>
      </c>
      <c r="AP98" s="11">
        <v>0.45031850609835505</v>
      </c>
      <c r="AQ98" s="11">
        <v>0.59091860730370693</v>
      </c>
      <c r="AR98" s="11">
        <v>7.3066752058689732E-2</v>
      </c>
      <c r="AS98" s="11">
        <v>0.16404665000316593</v>
      </c>
      <c r="AT98" s="11">
        <v>3.1824751501087205E-2</v>
      </c>
      <c r="AU98" s="11">
        <v>0.10219586705561381</v>
      </c>
      <c r="AV98" s="11">
        <v>-4.9223810672764283E-3</v>
      </c>
      <c r="AW98" s="11">
        <v>1.5231659417791893E-2</v>
      </c>
      <c r="AX98" s="11" t="b">
        <v>0</v>
      </c>
      <c r="AY98" s="11" t="b">
        <v>0</v>
      </c>
      <c r="AZ98" s="9">
        <v>1539574</v>
      </c>
      <c r="BA98" s="9">
        <v>5122807</v>
      </c>
      <c r="BB98" s="9">
        <v>40</v>
      </c>
      <c r="BC98" s="9">
        <v>154</v>
      </c>
      <c r="BD98" s="9">
        <v>3420341</v>
      </c>
      <c r="BE98" s="9">
        <v>3242040</v>
      </c>
      <c r="BF98" s="9">
        <v>101</v>
      </c>
      <c r="BG98" s="9">
        <v>93</v>
      </c>
      <c r="BH98" s="9">
        <v>1077995</v>
      </c>
      <c r="BI98" s="9">
        <v>5584386</v>
      </c>
      <c r="BJ98" s="9">
        <v>23</v>
      </c>
      <c r="BK98" s="9">
        <v>171</v>
      </c>
      <c r="BL98" s="9">
        <v>593442</v>
      </c>
      <c r="BM98" s="9">
        <v>6068939</v>
      </c>
      <c r="BN98" s="9">
        <v>13</v>
      </c>
      <c r="BO98" s="9">
        <v>181</v>
      </c>
      <c r="BP98" s="9">
        <v>254721</v>
      </c>
      <c r="BQ98" s="9">
        <v>6407660</v>
      </c>
      <c r="BR98" s="9">
        <v>1</v>
      </c>
      <c r="BS98" s="9">
        <v>193</v>
      </c>
      <c r="BT98" s="9">
        <v>130167</v>
      </c>
      <c r="BU98" s="9">
        <v>6532214</v>
      </c>
      <c r="BV98" s="9">
        <v>0</v>
      </c>
      <c r="BW98" s="9">
        <v>194</v>
      </c>
      <c r="BX98">
        <v>1539569.1697180145</v>
      </c>
      <c r="BY98">
        <v>5122811.8302819859</v>
      </c>
      <c r="BZ98">
        <v>44.830281985568639</v>
      </c>
      <c r="CA98">
        <v>149.17406164552884</v>
      </c>
      <c r="CB98">
        <v>3420342.4040107615</v>
      </c>
      <c r="CC98">
        <v>3242038.5959892385</v>
      </c>
      <c r="CD98">
        <v>99.595989238395063</v>
      </c>
      <c r="CE98">
        <v>94.406759685463797</v>
      </c>
      <c r="CF98">
        <v>1077986.6104108396</v>
      </c>
      <c r="CG98">
        <v>5584394.3895891607</v>
      </c>
      <c r="CH98">
        <v>31.389589160347164</v>
      </c>
      <c r="CI98">
        <v>162.61514584650743</v>
      </c>
      <c r="CJ98">
        <v>593437.71985381027</v>
      </c>
      <c r="CK98">
        <v>6068943.28014619</v>
      </c>
      <c r="CL98">
        <v>17.280146189723943</v>
      </c>
      <c r="CM98">
        <v>176.7249996660353</v>
      </c>
      <c r="CN98">
        <v>254714.58303763936</v>
      </c>
      <c r="CO98">
        <v>6407666.416962361</v>
      </c>
      <c r="CP98">
        <v>7.4169623606488484</v>
      </c>
      <c r="CQ98">
        <v>186.58847069838845</v>
      </c>
      <c r="CR98">
        <v>130163.20981407339</v>
      </c>
      <c r="CS98">
        <v>6532217.7901859265</v>
      </c>
      <c r="CT98">
        <v>3.7901859266124585</v>
      </c>
      <c r="CU98">
        <v>190.2153527395086</v>
      </c>
    </row>
    <row r="99" spans="1:99">
      <c r="A99" s="7" t="s">
        <v>52</v>
      </c>
      <c r="B99" s="9">
        <v>88243</v>
      </c>
      <c r="C99" s="9">
        <v>194</v>
      </c>
      <c r="D99" s="9">
        <v>62</v>
      </c>
      <c r="E99" s="9">
        <v>225</v>
      </c>
      <c r="F99" s="9">
        <v>43</v>
      </c>
      <c r="G99" s="9">
        <v>20</v>
      </c>
      <c r="H99" s="9">
        <v>6</v>
      </c>
      <c r="I99" s="9">
        <v>0</v>
      </c>
      <c r="J99">
        <v>-0.8473993585983044</v>
      </c>
      <c r="K99">
        <v>-0.27703420064939288</v>
      </c>
      <c r="L99">
        <v>-0.37985219945800247</v>
      </c>
      <c r="M99">
        <v>-0.5438391428496705</v>
      </c>
      <c r="N99">
        <v>-1.2053216202298511</v>
      </c>
      <c r="O99">
        <v>0</v>
      </c>
      <c r="P99" s="5">
        <v>1</v>
      </c>
      <c r="Q99" s="5">
        <v>1</v>
      </c>
      <c r="R99" s="5">
        <v>1</v>
      </c>
      <c r="S99" s="5">
        <v>1</v>
      </c>
      <c r="T99" s="5">
        <v>1</v>
      </c>
      <c r="U99" s="5">
        <v>1</v>
      </c>
      <c r="V99" s="10">
        <v>0.4020354344859004</v>
      </c>
      <c r="W99" s="10">
        <v>0.68251566355410243</v>
      </c>
      <c r="X99" s="10">
        <v>0.99859639761908092</v>
      </c>
      <c r="Y99" s="10">
        <v>0.86850915110908455</v>
      </c>
      <c r="Z99" s="10">
        <v>0.72807874372392622</v>
      </c>
      <c r="AA99" s="10" t="b">
        <v>0</v>
      </c>
      <c r="AB99" s="11">
        <v>1.3598531140735445E-2</v>
      </c>
      <c r="AC99" s="11">
        <v>2.2503606393948234E-2</v>
      </c>
      <c r="AD99" s="11">
        <v>2.0200307214559912E-2</v>
      </c>
      <c r="AE99" s="11">
        <v>2.6191445362759677E-2</v>
      </c>
      <c r="AF99" s="12">
        <v>1.5613740736428013E-2</v>
      </c>
      <c r="AG99" s="12">
        <v>2.8716156170788484E-2</v>
      </c>
      <c r="AH99" s="12">
        <v>1.1675720618559945E-2</v>
      </c>
      <c r="AI99" s="12">
        <v>2.9561392783501908E-2</v>
      </c>
      <c r="AJ99" s="12">
        <v>3.1862522354318447E-3</v>
      </c>
      <c r="AK99" s="12">
        <v>2.7741582816114548E-2</v>
      </c>
      <c r="AL99" s="12" t="b">
        <v>0</v>
      </c>
      <c r="AM99" s="12" t="b">
        <v>0</v>
      </c>
      <c r="AN99" s="11">
        <v>0.16320060665041394</v>
      </c>
      <c r="AO99" s="12">
        <v>0.28009836242175101</v>
      </c>
      <c r="AP99" s="11">
        <v>0.48156138777636504</v>
      </c>
      <c r="AQ99" s="11">
        <v>0.62153139572878968</v>
      </c>
      <c r="AR99" s="11">
        <v>0.14002829522475757</v>
      </c>
      <c r="AS99" s="11">
        <v>0.25172428209483005</v>
      </c>
      <c r="AT99" s="11">
        <v>5.1956637317530405E-2</v>
      </c>
      <c r="AU99" s="11">
        <v>0.13361037299174794</v>
      </c>
      <c r="AV99" s="11">
        <v>6.566110623654621E-3</v>
      </c>
      <c r="AW99" s="11">
        <v>5.5289559479438165E-2</v>
      </c>
      <c r="AX99" s="11" t="b">
        <v>0</v>
      </c>
      <c r="AY99" s="11" t="b">
        <v>0</v>
      </c>
      <c r="AZ99" s="9">
        <v>1837379</v>
      </c>
      <c r="BA99" s="9">
        <v>4803832</v>
      </c>
      <c r="BB99" s="9">
        <v>43</v>
      </c>
      <c r="BC99" s="9">
        <v>151</v>
      </c>
      <c r="BD99" s="9">
        <v>3949588</v>
      </c>
      <c r="BE99" s="9">
        <v>2691623</v>
      </c>
      <c r="BF99" s="9">
        <v>107</v>
      </c>
      <c r="BG99" s="9">
        <v>87</v>
      </c>
      <c r="BH99" s="9">
        <v>1334251</v>
      </c>
      <c r="BI99" s="9">
        <v>5306960</v>
      </c>
      <c r="BJ99" s="9">
        <v>38</v>
      </c>
      <c r="BK99" s="9">
        <v>156</v>
      </c>
      <c r="BL99" s="9">
        <v>743801</v>
      </c>
      <c r="BM99" s="9">
        <v>5897410</v>
      </c>
      <c r="BN99" s="9">
        <v>18</v>
      </c>
      <c r="BO99" s="9">
        <v>176</v>
      </c>
      <c r="BP99" s="9">
        <v>322456</v>
      </c>
      <c r="BQ99" s="9">
        <v>6318755</v>
      </c>
      <c r="BR99" s="9">
        <v>6</v>
      </c>
      <c r="BS99" s="9">
        <v>188</v>
      </c>
      <c r="BT99" s="9">
        <v>165732</v>
      </c>
      <c r="BU99" s="9">
        <v>6475479</v>
      </c>
      <c r="BV99" s="9">
        <v>0</v>
      </c>
      <c r="BW99" s="9">
        <v>194</v>
      </c>
      <c r="BX99">
        <v>1837368.3276418168</v>
      </c>
      <c r="BY99">
        <v>4803842.6723581832</v>
      </c>
      <c r="BZ99">
        <v>53.672358183245862</v>
      </c>
      <c r="CA99">
        <v>140.33174100325979</v>
      </c>
      <c r="CB99">
        <v>3949579.6266972125</v>
      </c>
      <c r="CC99">
        <v>2691631.3733027875</v>
      </c>
      <c r="CD99">
        <v>115.37330278758786</v>
      </c>
      <c r="CE99">
        <v>78.628994019313652</v>
      </c>
      <c r="CF99">
        <v>1334250.024502195</v>
      </c>
      <c r="CG99">
        <v>5306960.9754978055</v>
      </c>
      <c r="CH99">
        <v>38.975497805057813</v>
      </c>
      <c r="CI99">
        <v>155.02903069937094</v>
      </c>
      <c r="CJ99">
        <v>743797.27253630816</v>
      </c>
      <c r="CK99">
        <v>5897413.7274636915</v>
      </c>
      <c r="CL99">
        <v>21.727463691794132</v>
      </c>
      <c r="CM99">
        <v>172.27756865427102</v>
      </c>
      <c r="CN99">
        <v>322452.58066357946</v>
      </c>
      <c r="CO99">
        <v>6318758.4193364205</v>
      </c>
      <c r="CP99">
        <v>9.4193364205314989</v>
      </c>
      <c r="CQ99">
        <v>184.58605546488434</v>
      </c>
      <c r="CR99">
        <v>165727.15885448936</v>
      </c>
      <c r="CS99">
        <v>6475483.8411455108</v>
      </c>
      <c r="CT99">
        <v>4.8411455106261405</v>
      </c>
      <c r="CU99">
        <v>189.16438011079606</v>
      </c>
    </row>
    <row r="100" spans="1:99">
      <c r="A100" s="7" t="s">
        <v>53</v>
      </c>
      <c r="B100" s="9">
        <v>146234</v>
      </c>
      <c r="C100" s="9">
        <v>194</v>
      </c>
      <c r="D100" s="9">
        <v>91</v>
      </c>
      <c r="E100" s="9">
        <v>408</v>
      </c>
      <c r="F100" s="9">
        <v>63</v>
      </c>
      <c r="G100" s="9">
        <v>30</v>
      </c>
      <c r="H100" s="9">
        <v>8</v>
      </c>
      <c r="I100" s="9">
        <v>2</v>
      </c>
      <c r="J100">
        <v>-1.4517323252913659</v>
      </c>
      <c r="K100">
        <v>-9.4927742258930678E-2</v>
      </c>
      <c r="L100">
        <v>-0.84907760352738226</v>
      </c>
      <c r="M100">
        <v>-0.9925201271215639</v>
      </c>
      <c r="N100">
        <v>-2.2155839354450633</v>
      </c>
      <c r="O100">
        <v>0</v>
      </c>
      <c r="P100" s="5">
        <v>1</v>
      </c>
      <c r="Q100" s="5">
        <v>1</v>
      </c>
      <c r="R100" s="5">
        <v>1</v>
      </c>
      <c r="S100" s="5">
        <v>1</v>
      </c>
      <c r="T100" s="5">
        <v>1</v>
      </c>
      <c r="U100" s="5">
        <v>1</v>
      </c>
      <c r="V100" s="10">
        <v>0.62227915319590865</v>
      </c>
      <c r="W100" s="10">
        <v>0.8432982703141908</v>
      </c>
      <c r="X100" s="10">
        <v>0.79895903958599912</v>
      </c>
      <c r="Y100" s="10">
        <v>0.5761459237087071</v>
      </c>
      <c r="Z100" s="10">
        <v>0.27846022276964477</v>
      </c>
      <c r="AA100" s="10">
        <v>0.19696267855525473</v>
      </c>
      <c r="AB100" s="11">
        <v>2.1123284721400348E-2</v>
      </c>
      <c r="AC100" s="11">
        <v>3.1865336498861183E-2</v>
      </c>
      <c r="AD100" s="11">
        <v>3.8067165029261323E-2</v>
      </c>
      <c r="AE100" s="11">
        <v>4.6056546310944864E-2</v>
      </c>
      <c r="AF100" s="12">
        <v>2.4586426854462034E-2</v>
      </c>
      <c r="AG100" s="12">
        <v>4.0362026753785391E-2</v>
      </c>
      <c r="AH100" s="12">
        <v>2.0032940677569756E-2</v>
      </c>
      <c r="AI100" s="12">
        <v>4.1822729425523029E-2</v>
      </c>
      <c r="AJ100" s="12">
        <v>6.4786913199580826E-3</v>
      </c>
      <c r="AK100" s="12">
        <v>3.4758422082103772E-2</v>
      </c>
      <c r="AL100" s="12">
        <v>-3.9048125556784708E-3</v>
      </c>
      <c r="AM100" s="12">
        <v>2.45233692567094E-2</v>
      </c>
      <c r="AN100" s="11">
        <v>0.27353618956903536</v>
      </c>
      <c r="AO100" s="12">
        <v>0.40687618156498528</v>
      </c>
      <c r="AP100" s="11">
        <v>0.71990163757824899</v>
      </c>
      <c r="AQ100" s="11">
        <v>0.83679939334958608</v>
      </c>
      <c r="AR100" s="11">
        <v>0.21049105021210432</v>
      </c>
      <c r="AS100" s="11">
        <v>0.33590070236521519</v>
      </c>
      <c r="AT100" s="11">
        <v>9.0468009524621668E-2</v>
      </c>
      <c r="AU100" s="11">
        <v>0.18788250593929587</v>
      </c>
      <c r="AV100" s="11">
        <v>1.3256647472739178E-2</v>
      </c>
      <c r="AW100" s="11">
        <v>6.9217579331384532E-2</v>
      </c>
      <c r="AX100" s="11">
        <v>-3.9048125556784708E-3</v>
      </c>
      <c r="AY100" s="11">
        <v>2.45233692567094E-2</v>
      </c>
      <c r="AZ100" s="9">
        <v>2545618</v>
      </c>
      <c r="BA100" s="9">
        <v>4037602</v>
      </c>
      <c r="BB100" s="9">
        <v>66</v>
      </c>
      <c r="BC100" s="9">
        <v>128</v>
      </c>
      <c r="BD100" s="9">
        <v>4938133</v>
      </c>
      <c r="BE100" s="9">
        <v>1645087</v>
      </c>
      <c r="BF100" s="9">
        <v>151</v>
      </c>
      <c r="BG100" s="9">
        <v>43</v>
      </c>
      <c r="BH100" s="9">
        <v>2017485</v>
      </c>
      <c r="BI100" s="9">
        <v>4565735</v>
      </c>
      <c r="BJ100" s="9">
        <v>53</v>
      </c>
      <c r="BK100" s="9">
        <v>141</v>
      </c>
      <c r="BL100" s="9">
        <v>1170687</v>
      </c>
      <c r="BM100" s="9">
        <v>5412533</v>
      </c>
      <c r="BN100" s="9">
        <v>27</v>
      </c>
      <c r="BO100" s="9">
        <v>167</v>
      </c>
      <c r="BP100" s="9">
        <v>521965</v>
      </c>
      <c r="BQ100" s="9">
        <v>6061255</v>
      </c>
      <c r="BR100" s="9">
        <v>8</v>
      </c>
      <c r="BS100" s="9">
        <v>186</v>
      </c>
      <c r="BT100" s="9">
        <v>270956</v>
      </c>
      <c r="BU100" s="9">
        <v>6312264</v>
      </c>
      <c r="BV100" s="9">
        <v>2</v>
      </c>
      <c r="BW100" s="9">
        <v>192</v>
      </c>
      <c r="BX100">
        <v>2545608.9838008061</v>
      </c>
      <c r="BY100">
        <v>4037611.0161991939</v>
      </c>
      <c r="BZ100">
        <v>75.016199193913678</v>
      </c>
      <c r="CA100">
        <v>118.98730712326187</v>
      </c>
      <c r="CB100">
        <v>4938138.4786799066</v>
      </c>
      <c r="CC100">
        <v>1645081.5213200932</v>
      </c>
      <c r="CD100">
        <v>145.52132009319178</v>
      </c>
      <c r="CE100">
        <v>48.48010851832386</v>
      </c>
      <c r="CF100">
        <v>2017478.5472036242</v>
      </c>
      <c r="CG100">
        <v>4565741.4527963763</v>
      </c>
      <c r="CH100">
        <v>59.452796375862128</v>
      </c>
      <c r="CI100">
        <v>134.5511685770793</v>
      </c>
      <c r="CJ100">
        <v>1170679.5014076284</v>
      </c>
      <c r="CK100">
        <v>5412540.4985923721</v>
      </c>
      <c r="CL100">
        <v>34.498592371678278</v>
      </c>
      <c r="CM100">
        <v>159.50610795325085</v>
      </c>
      <c r="CN100">
        <v>521957.6185031049</v>
      </c>
      <c r="CO100">
        <v>6061262.3814968951</v>
      </c>
      <c r="CP100">
        <v>15.381496895076021</v>
      </c>
      <c r="CQ100">
        <v>178.62376678889663</v>
      </c>
      <c r="CR100">
        <v>270950.01541145676</v>
      </c>
      <c r="CS100">
        <v>6312269.984588543</v>
      </c>
      <c r="CT100">
        <v>7.9845885432694947</v>
      </c>
      <c r="CU100">
        <v>186.02089311917268</v>
      </c>
    </row>
    <row r="101" spans="1:99">
      <c r="A101" s="7" t="s">
        <v>54</v>
      </c>
      <c r="B101" s="9">
        <v>15917</v>
      </c>
      <c r="C101" s="9">
        <v>194</v>
      </c>
      <c r="D101" s="9">
        <v>4</v>
      </c>
      <c r="E101" s="9">
        <v>29</v>
      </c>
      <c r="F101" s="9">
        <v>3</v>
      </c>
      <c r="G101" s="9">
        <v>1</v>
      </c>
      <c r="H101" s="9">
        <v>0</v>
      </c>
      <c r="I101" s="9">
        <v>0</v>
      </c>
      <c r="J101">
        <v>0</v>
      </c>
      <c r="K101">
        <v>-0.44342143946612778</v>
      </c>
      <c r="L101">
        <v>0</v>
      </c>
      <c r="M101">
        <v>0</v>
      </c>
      <c r="N101">
        <v>0</v>
      </c>
      <c r="O101">
        <v>0</v>
      </c>
      <c r="P101" s="5">
        <v>0.28473849040913518</v>
      </c>
      <c r="Q101" s="5">
        <v>1</v>
      </c>
      <c r="R101" s="5">
        <v>1</v>
      </c>
      <c r="S101" s="5">
        <v>1</v>
      </c>
      <c r="T101" s="5">
        <v>1</v>
      </c>
      <c r="U101" s="5">
        <v>1</v>
      </c>
      <c r="V101" s="10">
        <v>3.5176205068566543E-2</v>
      </c>
      <c r="W101" s="10">
        <v>0.47315248186584058</v>
      </c>
      <c r="X101" s="10">
        <v>0.32397850552841923</v>
      </c>
      <c r="Y101" s="10" t="b">
        <v>0</v>
      </c>
      <c r="Z101" s="10" t="b">
        <v>0</v>
      </c>
      <c r="AA101" s="10" t="b">
        <v>0</v>
      </c>
      <c r="AB101" s="11">
        <v>2.3956461856327813E-5</v>
      </c>
      <c r="AC101" s="11">
        <v>2.3052137016716513E-3</v>
      </c>
      <c r="AD101" s="11">
        <v>1.9031821408463392E-3</v>
      </c>
      <c r="AE101" s="11">
        <v>4.0761993024526297E-3</v>
      </c>
      <c r="AF101" s="12">
        <v>-2.0216170452668956E-4</v>
      </c>
      <c r="AG101" s="12">
        <v>3.2949452096813284E-3</v>
      </c>
      <c r="AH101" s="12">
        <v>-9.8864889711170367E-4</v>
      </c>
      <c r="AI101" s="12">
        <v>3.0505045672147967E-3</v>
      </c>
      <c r="AJ101" s="12" t="b">
        <v>0</v>
      </c>
      <c r="AK101" s="12" t="b">
        <v>0</v>
      </c>
      <c r="AL101" s="12" t="b">
        <v>0</v>
      </c>
      <c r="AM101" s="12" t="b">
        <v>0</v>
      </c>
      <c r="AN101" s="11">
        <v>6.2176730898789653E-4</v>
      </c>
      <c r="AO101" s="12">
        <v>4.0615346093073962E-2</v>
      </c>
      <c r="AP101" s="11">
        <v>8.1717593088711418E-2</v>
      </c>
      <c r="AQ101" s="11">
        <v>0.17601436567417517</v>
      </c>
      <c r="AR101" s="11">
        <v>-1.8993232421049486E-3</v>
      </c>
      <c r="AS101" s="11">
        <v>3.2827158293651341E-2</v>
      </c>
      <c r="AT101" s="11">
        <v>-4.9223810672764283E-3</v>
      </c>
      <c r="AU101" s="11">
        <v>1.5231659417791893E-2</v>
      </c>
      <c r="AV101" s="11" t="b">
        <v>0</v>
      </c>
      <c r="AW101" s="11" t="b">
        <v>0</v>
      </c>
      <c r="AX101" s="11" t="b">
        <v>0</v>
      </c>
      <c r="AY101" s="11" t="b">
        <v>0</v>
      </c>
      <c r="AZ101" s="9">
        <v>514292</v>
      </c>
      <c r="BA101" s="9">
        <v>6199245</v>
      </c>
      <c r="BB101" s="9">
        <v>4</v>
      </c>
      <c r="BC101" s="9">
        <v>190</v>
      </c>
      <c r="BD101" s="9">
        <v>1153328</v>
      </c>
      <c r="BE101" s="9">
        <v>5560209</v>
      </c>
      <c r="BF101" s="9">
        <v>25</v>
      </c>
      <c r="BG101" s="9">
        <v>169</v>
      </c>
      <c r="BH101" s="9">
        <v>284988</v>
      </c>
      <c r="BI101" s="9">
        <v>6428549</v>
      </c>
      <c r="BJ101" s="9">
        <v>3</v>
      </c>
      <c r="BK101" s="9">
        <v>191</v>
      </c>
      <c r="BL101" s="9">
        <v>149545</v>
      </c>
      <c r="BM101" s="9">
        <v>6563992</v>
      </c>
      <c r="BN101" s="9">
        <v>1</v>
      </c>
      <c r="BO101" s="9">
        <v>193</v>
      </c>
      <c r="BP101" s="9">
        <v>61766</v>
      </c>
      <c r="BQ101" s="9">
        <v>6651771</v>
      </c>
      <c r="BR101" s="9">
        <v>0</v>
      </c>
      <c r="BS101" s="9">
        <v>194</v>
      </c>
      <c r="BT101" s="9">
        <v>31213</v>
      </c>
      <c r="BU101" s="9">
        <v>6682324</v>
      </c>
      <c r="BV101" s="9">
        <v>0</v>
      </c>
      <c r="BW101" s="9">
        <v>194</v>
      </c>
      <c r="BX101">
        <v>514281.13890056068</v>
      </c>
      <c r="BY101">
        <v>6199255.8610994397</v>
      </c>
      <c r="BZ101">
        <v>14.861099439343041</v>
      </c>
      <c r="CA101">
        <v>179.14407710868355</v>
      </c>
      <c r="CB101">
        <v>1153319.672706726</v>
      </c>
      <c r="CC101">
        <v>5560217.327293274</v>
      </c>
      <c r="CD101">
        <v>33.327293274037935</v>
      </c>
      <c r="CE101">
        <v>160.67734965935244</v>
      </c>
      <c r="CF101">
        <v>284982.76489883196</v>
      </c>
      <c r="CG101">
        <v>6428554.235101168</v>
      </c>
      <c r="CH101">
        <v>8.2351011680390531</v>
      </c>
      <c r="CI101">
        <v>185.77026685039496</v>
      </c>
      <c r="CJ101">
        <v>149541.6787181375</v>
      </c>
      <c r="CK101">
        <v>6563995.3212818624</v>
      </c>
      <c r="CL101">
        <v>4.321281862499406</v>
      </c>
      <c r="CM101">
        <v>189.68419925294222</v>
      </c>
      <c r="CN101">
        <v>61764.215209396978</v>
      </c>
      <c r="CO101">
        <v>6651772.7847906034</v>
      </c>
      <c r="CP101">
        <v>1.7847906030193941</v>
      </c>
      <c r="CQ101">
        <v>192.22076380900262</v>
      </c>
      <c r="CR101">
        <v>31212.098069017065</v>
      </c>
      <c r="CS101">
        <v>6682324.9019309832</v>
      </c>
      <c r="CT101">
        <v>0.90193098293631369</v>
      </c>
      <c r="CU101">
        <v>193.10364894093829</v>
      </c>
    </row>
    <row r="102" spans="1:99">
      <c r="A102" s="7" t="s">
        <v>55</v>
      </c>
      <c r="B102" s="9">
        <v>38555</v>
      </c>
      <c r="C102" s="9">
        <v>194</v>
      </c>
      <c r="D102" s="9">
        <v>16</v>
      </c>
      <c r="E102" s="9">
        <v>104</v>
      </c>
      <c r="F102" s="9">
        <v>18</v>
      </c>
      <c r="G102" s="9">
        <v>7</v>
      </c>
      <c r="H102" s="9">
        <v>3</v>
      </c>
      <c r="I102" s="9">
        <v>1</v>
      </c>
      <c r="J102">
        <v>-1.3876773648428575</v>
      </c>
      <c r="K102">
        <v>-9.9083885192869703E-2</v>
      </c>
      <c r="L102">
        <v>-0.3152116540503454</v>
      </c>
      <c r="M102">
        <v>-0.69547812201992376</v>
      </c>
      <c r="N102">
        <v>0</v>
      </c>
      <c r="O102">
        <v>0</v>
      </c>
      <c r="P102" s="5">
        <v>0.40008538747678773</v>
      </c>
      <c r="Q102" s="5">
        <v>1</v>
      </c>
      <c r="R102" s="5">
        <v>1</v>
      </c>
      <c r="S102" s="5">
        <v>1</v>
      </c>
      <c r="T102" s="5">
        <v>1</v>
      </c>
      <c r="U102" s="5">
        <v>1</v>
      </c>
      <c r="V102" s="10">
        <v>1.1460756629741988E-2</v>
      </c>
      <c r="W102" s="10">
        <v>0.68095595746110504</v>
      </c>
      <c r="X102" s="10">
        <v>0.94803850090896191</v>
      </c>
      <c r="Y102" s="10">
        <v>0.82063694074485583</v>
      </c>
      <c r="Z102" s="10" t="b">
        <v>0</v>
      </c>
      <c r="AA102" s="10" t="b">
        <v>0</v>
      </c>
      <c r="AB102" s="11">
        <v>2.3810763057944958E-3</v>
      </c>
      <c r="AC102" s="11">
        <v>6.9356043483174206E-3</v>
      </c>
      <c r="AD102" s="11">
        <v>8.672091265457307E-3</v>
      </c>
      <c r="AE102" s="11">
        <v>1.2771207703614859E-2</v>
      </c>
      <c r="AF102" s="12">
        <v>5.0119028699734435E-3</v>
      </c>
      <c r="AG102" s="12">
        <v>1.3544798160954392E-2</v>
      </c>
      <c r="AH102" s="12">
        <v>1.8897654635625536E-3</v>
      </c>
      <c r="AI102" s="12">
        <v>1.2543224227159096E-2</v>
      </c>
      <c r="AJ102" s="12">
        <v>-9.8368508409659057E-4</v>
      </c>
      <c r="AK102" s="12">
        <v>1.6447602609869785E-2</v>
      </c>
      <c r="AL102" s="12">
        <v>-4.9223810672764283E-3</v>
      </c>
      <c r="AM102" s="12">
        <v>1.5231659417791893E-2</v>
      </c>
      <c r="AN102" s="11">
        <v>2.7957223783286508E-2</v>
      </c>
      <c r="AO102" s="12">
        <v>9.5754116422899063E-2</v>
      </c>
      <c r="AP102" s="11">
        <v>0.22971544277888928</v>
      </c>
      <c r="AQ102" s="11">
        <v>0.35791342320049219</v>
      </c>
      <c r="AR102" s="11">
        <v>4.3764200275921407E-2</v>
      </c>
      <c r="AS102" s="11">
        <v>0.12118425333232602</v>
      </c>
      <c r="AT102" s="11">
        <v>9.8388808717596588E-3</v>
      </c>
      <c r="AU102" s="11">
        <v>6.2326067581848582E-2</v>
      </c>
      <c r="AV102" s="11">
        <v>-1.8993232421049486E-3</v>
      </c>
      <c r="AW102" s="11">
        <v>3.2827158293651341E-2</v>
      </c>
      <c r="AX102" s="11">
        <v>-4.9223810672764283E-3</v>
      </c>
      <c r="AY102" s="11">
        <v>1.5231659417791893E-2</v>
      </c>
      <c r="AZ102" s="9">
        <v>978023</v>
      </c>
      <c r="BA102" s="9">
        <v>5712876</v>
      </c>
      <c r="BB102" s="9">
        <v>12</v>
      </c>
      <c r="BC102" s="9">
        <v>182</v>
      </c>
      <c r="BD102" s="9">
        <v>2244235</v>
      </c>
      <c r="BE102" s="9">
        <v>4446664</v>
      </c>
      <c r="BF102" s="9">
        <v>57</v>
      </c>
      <c r="BG102" s="9">
        <v>137</v>
      </c>
      <c r="BH102" s="9">
        <v>636613</v>
      </c>
      <c r="BI102" s="9">
        <v>6054286</v>
      </c>
      <c r="BJ102" s="9">
        <v>16</v>
      </c>
      <c r="BK102" s="9">
        <v>178</v>
      </c>
      <c r="BL102" s="9">
        <v>343047</v>
      </c>
      <c r="BM102" s="9">
        <v>6347852</v>
      </c>
      <c r="BN102" s="9">
        <v>7</v>
      </c>
      <c r="BO102" s="9">
        <v>187</v>
      </c>
      <c r="BP102" s="9">
        <v>144806</v>
      </c>
      <c r="BQ102" s="9">
        <v>6546093</v>
      </c>
      <c r="BR102" s="9">
        <v>3</v>
      </c>
      <c r="BS102" s="9">
        <v>191</v>
      </c>
      <c r="BT102" s="9">
        <v>73760</v>
      </c>
      <c r="BU102" s="9">
        <v>6617139</v>
      </c>
      <c r="BV102" s="9">
        <v>1</v>
      </c>
      <c r="BW102" s="9">
        <v>193</v>
      </c>
      <c r="BX102">
        <v>978006.64307983767</v>
      </c>
      <c r="BY102">
        <v>5712892.3569201622</v>
      </c>
      <c r="BZ102">
        <v>28.356920162371079</v>
      </c>
      <c r="CA102">
        <v>165.64788259395337</v>
      </c>
      <c r="CB102">
        <v>2244226.9295177935</v>
      </c>
      <c r="CC102">
        <v>4446672.0704822065</v>
      </c>
      <c r="CD102">
        <v>65.070482206718694</v>
      </c>
      <c r="CE102">
        <v>128.93325605423126</v>
      </c>
      <c r="CF102">
        <v>636610.54172629199</v>
      </c>
      <c r="CG102">
        <v>6054288.4582737079</v>
      </c>
      <c r="CH102">
        <v>18.4582737080474</v>
      </c>
      <c r="CI102">
        <v>175.54681605566009</v>
      </c>
      <c r="CJ102">
        <v>343044.05357181554</v>
      </c>
      <c r="CK102">
        <v>6347854.9464281844</v>
      </c>
      <c r="CL102">
        <v>9.9464281844535716</v>
      </c>
      <c r="CM102">
        <v>184.05890837688628</v>
      </c>
      <c r="CN102">
        <v>144804.80144140875</v>
      </c>
      <c r="CO102">
        <v>6546094.1985585913</v>
      </c>
      <c r="CP102">
        <v>4.1985585912495909</v>
      </c>
      <c r="CQ102">
        <v>189.80694462732137</v>
      </c>
      <c r="CR102">
        <v>73758.861390657694</v>
      </c>
      <c r="CS102">
        <v>6617140.1386093423</v>
      </c>
      <c r="CT102">
        <v>2.138609342300279</v>
      </c>
      <c r="CU102">
        <v>191.86695360369362</v>
      </c>
    </row>
    <row r="103" spans="1:99">
      <c r="A103" s="7" t="s">
        <v>56</v>
      </c>
      <c r="B103" s="9">
        <v>31719</v>
      </c>
      <c r="C103" s="9">
        <v>194</v>
      </c>
      <c r="D103" s="9">
        <v>21</v>
      </c>
      <c r="E103" s="9">
        <v>74</v>
      </c>
      <c r="F103" s="9">
        <v>8</v>
      </c>
      <c r="G103" s="9">
        <v>0</v>
      </c>
      <c r="H103" s="9">
        <v>0</v>
      </c>
      <c r="I103" s="9">
        <v>0</v>
      </c>
      <c r="J103">
        <v>-0.59006662322356285</v>
      </c>
      <c r="K103">
        <v>-0.28668639558527687</v>
      </c>
      <c r="L103">
        <v>-1.150198767830809</v>
      </c>
      <c r="M103">
        <v>0</v>
      </c>
      <c r="N103">
        <v>0</v>
      </c>
      <c r="O103">
        <v>0</v>
      </c>
      <c r="P103" s="5">
        <v>1</v>
      </c>
      <c r="Q103" s="5">
        <v>1</v>
      </c>
      <c r="R103" s="5">
        <v>1</v>
      </c>
      <c r="S103" s="5">
        <v>5.8493995236775606E-2</v>
      </c>
      <c r="T103" s="5">
        <v>1</v>
      </c>
      <c r="U103" s="5">
        <v>1</v>
      </c>
      <c r="V103" s="10">
        <v>0.20778163672082067</v>
      </c>
      <c r="W103" s="10">
        <v>0.89679794549893255</v>
      </c>
      <c r="X103" s="10">
        <v>0.30320316009996734</v>
      </c>
      <c r="Y103" s="10">
        <v>3.631400593101812E-2</v>
      </c>
      <c r="Z103" s="10" t="b">
        <v>0</v>
      </c>
      <c r="AA103" s="10" t="b">
        <v>0</v>
      </c>
      <c r="AB103" s="11">
        <v>3.5070465292936885E-3</v>
      </c>
      <c r="AC103" s="11">
        <v>8.7210968292282028E-3</v>
      </c>
      <c r="AD103" s="11">
        <v>5.8973071209549657E-3</v>
      </c>
      <c r="AE103" s="11">
        <v>9.3604248378079211E-3</v>
      </c>
      <c r="AF103" s="12">
        <v>1.2720231898899225E-3</v>
      </c>
      <c r="AG103" s="12">
        <v>6.9753994905224492E-3</v>
      </c>
      <c r="AH103" s="12" t="b">
        <v>0</v>
      </c>
      <c r="AI103" s="12" t="b">
        <v>0</v>
      </c>
      <c r="AJ103" s="12" t="b">
        <v>0</v>
      </c>
      <c r="AK103" s="12" t="b">
        <v>0</v>
      </c>
      <c r="AL103" s="12" t="b">
        <v>0</v>
      </c>
      <c r="AM103" s="12" t="b">
        <v>0</v>
      </c>
      <c r="AN103" s="11">
        <v>3.1824751501087205E-2</v>
      </c>
      <c r="AO103" s="12">
        <v>0.10219586705561381</v>
      </c>
      <c r="AP103" s="11">
        <v>0.191435900057328</v>
      </c>
      <c r="AQ103" s="11">
        <v>0.31371873911792969</v>
      </c>
      <c r="AR103" s="11">
        <v>1.3256647472739178E-2</v>
      </c>
      <c r="AS103" s="11">
        <v>6.9217579331384532E-2</v>
      </c>
      <c r="AT103" s="11" t="b">
        <v>0</v>
      </c>
      <c r="AU103" s="11" t="b">
        <v>0</v>
      </c>
      <c r="AV103" s="11" t="b">
        <v>0</v>
      </c>
      <c r="AW103" s="11" t="b">
        <v>0</v>
      </c>
      <c r="AX103" s="11" t="b">
        <v>0</v>
      </c>
      <c r="AY103" s="11" t="b">
        <v>0</v>
      </c>
      <c r="AZ103" s="9">
        <v>777434</v>
      </c>
      <c r="BA103" s="9">
        <v>5920301</v>
      </c>
      <c r="BB103" s="9">
        <v>13</v>
      </c>
      <c r="BC103" s="9">
        <v>181</v>
      </c>
      <c r="BD103" s="9">
        <v>1858290</v>
      </c>
      <c r="BE103" s="9">
        <v>4839445</v>
      </c>
      <c r="BF103" s="9">
        <v>49</v>
      </c>
      <c r="BG103" s="9">
        <v>145</v>
      </c>
      <c r="BH103" s="9">
        <v>522141</v>
      </c>
      <c r="BI103" s="9">
        <v>6175594</v>
      </c>
      <c r="BJ103" s="9">
        <v>8</v>
      </c>
      <c r="BK103" s="9">
        <v>186</v>
      </c>
      <c r="BL103" s="9">
        <v>281960</v>
      </c>
      <c r="BM103" s="9">
        <v>6415775</v>
      </c>
      <c r="BN103" s="9">
        <v>0</v>
      </c>
      <c r="BO103" s="9">
        <v>194</v>
      </c>
      <c r="BP103" s="9">
        <v>118588</v>
      </c>
      <c r="BQ103" s="9">
        <v>6579147</v>
      </c>
      <c r="BR103" s="9">
        <v>0</v>
      </c>
      <c r="BS103" s="9">
        <v>194</v>
      </c>
      <c r="BT103" s="9">
        <v>60005</v>
      </c>
      <c r="BU103" s="9">
        <v>6637730</v>
      </c>
      <c r="BV103" s="9">
        <v>0</v>
      </c>
      <c r="BW103" s="9">
        <v>194</v>
      </c>
      <c r="BX103">
        <v>777424.48188761028</v>
      </c>
      <c r="BY103">
        <v>5920310.5181123894</v>
      </c>
      <c r="BZ103">
        <v>22.518112389665522</v>
      </c>
      <c r="CA103">
        <v>171.48685458591598</v>
      </c>
      <c r="CB103">
        <v>1858285.1747405804</v>
      </c>
      <c r="CC103">
        <v>4839449.8252594201</v>
      </c>
      <c r="CD103">
        <v>53.825259419740043</v>
      </c>
      <c r="CE103">
        <v>140.17880074383356</v>
      </c>
      <c r="CF103">
        <v>522133.87638402858</v>
      </c>
      <c r="CG103">
        <v>6175601.1236159718</v>
      </c>
      <c r="CH103">
        <v>15.123615971444307</v>
      </c>
      <c r="CI103">
        <v>178.88156518584267</v>
      </c>
      <c r="CJ103">
        <v>281951.83326069894</v>
      </c>
      <c r="CK103">
        <v>6415783.1667393008</v>
      </c>
      <c r="CL103">
        <v>8.1667393010585805</v>
      </c>
      <c r="CM103">
        <v>185.83864336227097</v>
      </c>
      <c r="CN103">
        <v>118584.56519619722</v>
      </c>
      <c r="CO103">
        <v>6579150.4348038025</v>
      </c>
      <c r="CP103">
        <v>3.4348038027873988</v>
      </c>
      <c r="CQ103">
        <v>190.57071592112857</v>
      </c>
      <c r="CR103">
        <v>60003.262004568875</v>
      </c>
      <c r="CS103">
        <v>6637731.7379954308</v>
      </c>
      <c r="CT103">
        <v>1.7379954311250538</v>
      </c>
      <c r="CU103">
        <v>192.26757344087218</v>
      </c>
    </row>
    <row r="104" spans="1:99">
      <c r="A104" s="7" t="s">
        <v>57</v>
      </c>
      <c r="B104" s="9">
        <v>31050</v>
      </c>
      <c r="C104" s="9">
        <v>194</v>
      </c>
      <c r="D104" s="9">
        <v>21</v>
      </c>
      <c r="E104" s="9">
        <v>72</v>
      </c>
      <c r="F104" s="9">
        <v>8</v>
      </c>
      <c r="G104" s="9">
        <v>0</v>
      </c>
      <c r="H104" s="9">
        <v>0</v>
      </c>
      <c r="I104" s="9">
        <v>0</v>
      </c>
      <c r="J104">
        <v>-0.55465063482106791</v>
      </c>
      <c r="K104">
        <v>-0.29183137067495962</v>
      </c>
      <c r="L104">
        <v>-1.1070746224776216</v>
      </c>
      <c r="M104">
        <v>0</v>
      </c>
      <c r="N104">
        <v>0</v>
      </c>
      <c r="O104">
        <v>0</v>
      </c>
      <c r="P104" s="5">
        <v>1</v>
      </c>
      <c r="Q104" s="5">
        <v>1</v>
      </c>
      <c r="R104" s="5">
        <v>1</v>
      </c>
      <c r="S104" s="5">
        <v>5.8436266374074404E-2</v>
      </c>
      <c r="T104" s="5">
        <v>1</v>
      </c>
      <c r="U104" s="5">
        <v>1</v>
      </c>
      <c r="V104" s="10">
        <v>0.20805591693664341</v>
      </c>
      <c r="W104" s="10">
        <v>0.89918411523897557</v>
      </c>
      <c r="X104" s="10">
        <v>0.3033124207432551</v>
      </c>
      <c r="Y104" s="10">
        <v>3.6176087742233139E-2</v>
      </c>
      <c r="Z104" s="10" t="b">
        <v>0</v>
      </c>
      <c r="AA104" s="10" t="b">
        <v>0</v>
      </c>
      <c r="AB104" s="11">
        <v>3.5070465292936885E-3</v>
      </c>
      <c r="AC104" s="11">
        <v>8.7210968292282028E-3</v>
      </c>
      <c r="AD104" s="11">
        <v>5.7145038488562233E-3</v>
      </c>
      <c r="AE104" s="11">
        <v>9.1308569758860453E-3</v>
      </c>
      <c r="AF104" s="12">
        <v>1.2720231898899225E-3</v>
      </c>
      <c r="AG104" s="12">
        <v>6.9753994905224492E-3</v>
      </c>
      <c r="AH104" s="12" t="b">
        <v>0</v>
      </c>
      <c r="AI104" s="12" t="b">
        <v>0</v>
      </c>
      <c r="AJ104" s="12" t="b">
        <v>0</v>
      </c>
      <c r="AK104" s="12" t="b">
        <v>0</v>
      </c>
      <c r="AL104" s="12" t="b">
        <v>0</v>
      </c>
      <c r="AM104" s="12" t="b">
        <v>0</v>
      </c>
      <c r="AN104" s="11">
        <v>3.1824751501087205E-2</v>
      </c>
      <c r="AO104" s="12">
        <v>0.10219586705561381</v>
      </c>
      <c r="AP104" s="11">
        <v>0.191435900057328</v>
      </c>
      <c r="AQ104" s="11">
        <v>0.31371873911792969</v>
      </c>
      <c r="AR104" s="11">
        <v>1.3256647472739178E-2</v>
      </c>
      <c r="AS104" s="11">
        <v>6.9217579331384532E-2</v>
      </c>
      <c r="AT104" s="11" t="b">
        <v>0</v>
      </c>
      <c r="AU104" s="11" t="b">
        <v>0</v>
      </c>
      <c r="AV104" s="11" t="b">
        <v>0</v>
      </c>
      <c r="AW104" s="11" t="b">
        <v>0</v>
      </c>
      <c r="AX104" s="11" t="b">
        <v>0</v>
      </c>
      <c r="AY104" s="11" t="b">
        <v>0</v>
      </c>
      <c r="AZ104" s="9">
        <v>777373</v>
      </c>
      <c r="BA104" s="9">
        <v>5921031</v>
      </c>
      <c r="BB104" s="9">
        <v>13</v>
      </c>
      <c r="BC104" s="9">
        <v>181</v>
      </c>
      <c r="BD104" s="9">
        <v>1856974</v>
      </c>
      <c r="BE104" s="9">
        <v>4841430</v>
      </c>
      <c r="BF104" s="9">
        <v>49</v>
      </c>
      <c r="BG104" s="9">
        <v>145</v>
      </c>
      <c r="BH104" s="9">
        <v>522155</v>
      </c>
      <c r="BI104" s="9">
        <v>6176249</v>
      </c>
      <c r="BJ104" s="9">
        <v>8</v>
      </c>
      <c r="BK104" s="9">
        <v>186</v>
      </c>
      <c r="BL104" s="9">
        <v>282255</v>
      </c>
      <c r="BM104" s="9">
        <v>6416149</v>
      </c>
      <c r="BN104" s="9">
        <v>0</v>
      </c>
      <c r="BO104" s="9">
        <v>194</v>
      </c>
      <c r="BP104" s="9">
        <v>119131</v>
      </c>
      <c r="BQ104" s="9">
        <v>6579273</v>
      </c>
      <c r="BR104" s="9">
        <v>0</v>
      </c>
      <c r="BS104" s="9">
        <v>194</v>
      </c>
      <c r="BT104" s="9">
        <v>60634</v>
      </c>
      <c r="BU104" s="9">
        <v>6637770</v>
      </c>
      <c r="BV104" s="9">
        <v>0</v>
      </c>
      <c r="BW104" s="9">
        <v>194</v>
      </c>
      <c r="BX104">
        <v>777363.48590316961</v>
      </c>
      <c r="BY104">
        <v>5921040.51409683</v>
      </c>
      <c r="BZ104">
        <v>22.514096830411379</v>
      </c>
      <c r="CA104">
        <v>171.49086976539485</v>
      </c>
      <c r="CB104">
        <v>1856969.2182292475</v>
      </c>
      <c r="CC104">
        <v>4841434.7817707527</v>
      </c>
      <c r="CD104">
        <v>53.781770752626144</v>
      </c>
      <c r="CE104">
        <v>140.22229026496461</v>
      </c>
      <c r="CF104">
        <v>522147.87748899095</v>
      </c>
      <c r="CG104">
        <v>6176256.1225110088</v>
      </c>
      <c r="CH104">
        <v>15.122511009020096</v>
      </c>
      <c r="CI104">
        <v>178.88266966280327</v>
      </c>
      <c r="CJ104">
        <v>282246.8255327458</v>
      </c>
      <c r="CK104">
        <v>6416157.1744672544</v>
      </c>
      <c r="CL104">
        <v>8.174467254192594</v>
      </c>
      <c r="CM104">
        <v>185.83091464772804</v>
      </c>
      <c r="CN104">
        <v>119127.54981325944</v>
      </c>
      <c r="CO104">
        <v>6579276.4501867406</v>
      </c>
      <c r="CP104">
        <v>3.4501867405686979</v>
      </c>
      <c r="CQ104">
        <v>190.55533198654484</v>
      </c>
      <c r="CR104">
        <v>60632.243961497617</v>
      </c>
      <c r="CS104">
        <v>6637771.7560385028</v>
      </c>
      <c r="CT104">
        <v>1.7560385023851259</v>
      </c>
      <c r="CU104">
        <v>192.24952929085794</v>
      </c>
    </row>
    <row r="105" spans="1:99">
      <c r="A105" s="7" t="s">
        <v>58</v>
      </c>
      <c r="B105" s="9">
        <v>8713</v>
      </c>
      <c r="C105" s="9">
        <v>194</v>
      </c>
      <c r="D105" s="9">
        <v>12</v>
      </c>
      <c r="E105" s="9">
        <v>39</v>
      </c>
      <c r="F105" s="9">
        <v>8</v>
      </c>
      <c r="G105" s="9">
        <v>3</v>
      </c>
      <c r="H105" s="9">
        <v>1</v>
      </c>
      <c r="I105" s="9">
        <v>0</v>
      </c>
      <c r="J105">
        <v>0.21309628856999549</v>
      </c>
      <c r="K105">
        <v>0.31437582221795601</v>
      </c>
      <c r="L105">
        <v>0.3327819317139325</v>
      </c>
      <c r="M105">
        <v>0</v>
      </c>
      <c r="N105">
        <v>0</v>
      </c>
      <c r="O105">
        <v>0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  <c r="V105" s="10">
        <v>0.9744014299830045</v>
      </c>
      <c r="W105" s="10">
        <v>0.76286404636230953</v>
      </c>
      <c r="X105" s="10" t="b">
        <v>0</v>
      </c>
      <c r="Y105" s="10" t="b">
        <v>0</v>
      </c>
      <c r="Z105" s="10" t="b">
        <v>0</v>
      </c>
      <c r="AA105" s="10" t="b">
        <v>0</v>
      </c>
      <c r="AB105" s="11">
        <v>1.5204333354611323E-3</v>
      </c>
      <c r="AC105" s="11">
        <v>5.467077155122806E-3</v>
      </c>
      <c r="AD105" s="11">
        <v>2.7612819882624927E-3</v>
      </c>
      <c r="AE105" s="11">
        <v>5.2799551251395691E-3</v>
      </c>
      <c r="AF105" s="12">
        <v>1.2720231898899225E-3</v>
      </c>
      <c r="AG105" s="12">
        <v>6.9753994905224492E-3</v>
      </c>
      <c r="AH105" s="12">
        <v>-4.0161422317414736E-4</v>
      </c>
      <c r="AI105" s="12">
        <v>6.5871812334834254E-3</v>
      </c>
      <c r="AJ105" s="12">
        <v>-2.4677128795679158E-3</v>
      </c>
      <c r="AK105" s="12">
        <v>7.6223520548256481E-3</v>
      </c>
      <c r="AL105" s="12" t="b">
        <v>0</v>
      </c>
      <c r="AM105" s="12" t="b">
        <v>0</v>
      </c>
      <c r="AN105" s="11">
        <v>1.6793873237547635E-2</v>
      </c>
      <c r="AO105" s="12">
        <v>7.5989631917091544E-2</v>
      </c>
      <c r="AP105" s="11">
        <v>7.3066752058689732E-2</v>
      </c>
      <c r="AQ105" s="11">
        <v>0.16404665000316593</v>
      </c>
      <c r="AR105" s="11">
        <v>9.8388808717596588E-3</v>
      </c>
      <c r="AS105" s="11">
        <v>6.2326067581848582E-2</v>
      </c>
      <c r="AT105" s="11">
        <v>-1.8993232421049486E-3</v>
      </c>
      <c r="AU105" s="11">
        <v>3.2827158293651341E-2</v>
      </c>
      <c r="AV105" s="11">
        <v>-4.9223810672764283E-3</v>
      </c>
      <c r="AW105" s="11">
        <v>1.5231659417791893E-2</v>
      </c>
      <c r="AX105" s="11" t="b">
        <v>0</v>
      </c>
      <c r="AY105" s="11" t="b">
        <v>0</v>
      </c>
      <c r="AZ105" s="9">
        <v>267603</v>
      </c>
      <c r="BA105" s="9">
        <v>6453138</v>
      </c>
      <c r="BB105" s="9">
        <v>9</v>
      </c>
      <c r="BC105" s="9">
        <v>185</v>
      </c>
      <c r="BD105" s="9">
        <v>643911</v>
      </c>
      <c r="BE105" s="9">
        <v>6076830</v>
      </c>
      <c r="BF105" s="9">
        <v>23</v>
      </c>
      <c r="BG105" s="9">
        <v>171</v>
      </c>
      <c r="BH105" s="9">
        <v>155686</v>
      </c>
      <c r="BI105" s="9">
        <v>6565055</v>
      </c>
      <c r="BJ105" s="9">
        <v>7</v>
      </c>
      <c r="BK105" s="9">
        <v>187</v>
      </c>
      <c r="BL105" s="9">
        <v>81124</v>
      </c>
      <c r="BM105" s="9">
        <v>6639617</v>
      </c>
      <c r="BN105" s="9">
        <v>3</v>
      </c>
      <c r="BO105" s="9">
        <v>191</v>
      </c>
      <c r="BP105" s="9">
        <v>33243</v>
      </c>
      <c r="BQ105" s="9">
        <v>6687498</v>
      </c>
      <c r="BR105" s="9">
        <v>1</v>
      </c>
      <c r="BS105" s="9">
        <v>193</v>
      </c>
      <c r="BT105" s="9">
        <v>16724</v>
      </c>
      <c r="BU105" s="9">
        <v>6704017</v>
      </c>
      <c r="BV105" s="9">
        <v>0</v>
      </c>
      <c r="BW105" s="9">
        <v>194</v>
      </c>
      <c r="BX105">
        <v>267604.27537120949</v>
      </c>
      <c r="BY105">
        <v>6453136.7246287903</v>
      </c>
      <c r="BZ105">
        <v>7.7246287904882278</v>
      </c>
      <c r="CA105">
        <v>186.28074820916325</v>
      </c>
      <c r="CB105">
        <v>643915.41282485251</v>
      </c>
      <c r="CC105">
        <v>6076825.5871751476</v>
      </c>
      <c r="CD105">
        <v>18.587175147505519</v>
      </c>
      <c r="CE105">
        <v>175.41788829535315</v>
      </c>
      <c r="CF105">
        <v>155688.5059166619</v>
      </c>
      <c r="CG105">
        <v>6565052.4940833384</v>
      </c>
      <c r="CH105">
        <v>4.4940833381069751</v>
      </c>
      <c r="CI105">
        <v>189.51138691403224</v>
      </c>
      <c r="CJ105">
        <v>81124.658266595347</v>
      </c>
      <c r="CK105">
        <v>6639616.3417334044</v>
      </c>
      <c r="CL105">
        <v>2.3417334046527754</v>
      </c>
      <c r="CM105">
        <v>191.66379897692829</v>
      </c>
      <c r="CN105">
        <v>33243.040410895213</v>
      </c>
      <c r="CO105">
        <v>6687497.9595891051</v>
      </c>
      <c r="CP105">
        <v>0.95958910478973536</v>
      </c>
      <c r="CQ105">
        <v>193.04598317358159</v>
      </c>
      <c r="CR105">
        <v>16723.517261214398</v>
      </c>
      <c r="CS105">
        <v>6704017.4827387854</v>
      </c>
      <c r="CT105">
        <v>0.48273878560051542</v>
      </c>
      <c r="CU105">
        <v>193.52284725746759</v>
      </c>
    </row>
    <row r="106" spans="1:99">
      <c r="A106" s="7" t="s">
        <v>159</v>
      </c>
      <c r="B106" s="9">
        <v>64928</v>
      </c>
      <c r="C106" s="9">
        <v>194</v>
      </c>
      <c r="D106" s="9">
        <v>41</v>
      </c>
      <c r="E106" s="9">
        <v>167</v>
      </c>
      <c r="F106" s="9">
        <v>28</v>
      </c>
      <c r="G106" s="9">
        <v>13</v>
      </c>
      <c r="H106" s="9">
        <v>4</v>
      </c>
      <c r="I106" s="9">
        <v>1</v>
      </c>
      <c r="J106">
        <v>-0.93816351924161023</v>
      </c>
      <c r="K106">
        <v>-0.22075502547857478</v>
      </c>
      <c r="L106">
        <v>-0.56381594728305917</v>
      </c>
      <c r="M106">
        <v>-0.70913419449388693</v>
      </c>
      <c r="N106">
        <v>0</v>
      </c>
      <c r="O106">
        <v>0</v>
      </c>
      <c r="P106" s="5">
        <v>0.55215002440551253</v>
      </c>
      <c r="Q106" s="5">
        <v>1</v>
      </c>
      <c r="R106" s="5">
        <v>1</v>
      </c>
      <c r="S106" s="5">
        <v>1</v>
      </c>
      <c r="T106" s="5">
        <v>1</v>
      </c>
      <c r="U106" s="5">
        <v>1</v>
      </c>
      <c r="V106" s="10">
        <v>3.8793208436773204E-2</v>
      </c>
      <c r="W106" s="10">
        <v>0.98738449328784972</v>
      </c>
      <c r="X106" s="10">
        <v>0.50209742779877531</v>
      </c>
      <c r="Y106" s="10">
        <v>0.84567501726356975</v>
      </c>
      <c r="Z106" s="10">
        <v>0.70334115921884233</v>
      </c>
      <c r="AA106" s="10" t="b">
        <v>0</v>
      </c>
      <c r="AB106" s="11">
        <v>8.3049493351225051E-3</v>
      </c>
      <c r="AC106" s="11">
        <v>1.5569044841039284E-2</v>
      </c>
      <c r="AD106" s="11">
        <v>1.4627855772954168E-2</v>
      </c>
      <c r="AE106" s="11">
        <v>1.9805133917767483E-2</v>
      </c>
      <c r="AF106" s="12">
        <v>9.1256554868077797E-3</v>
      </c>
      <c r="AG106" s="12">
        <v>1.9740323894635523E-2</v>
      </c>
      <c r="AH106" s="12">
        <v>6.165602703135869E-3</v>
      </c>
      <c r="AI106" s="12">
        <v>2.0638521008204336E-2</v>
      </c>
      <c r="AJ106" s="12">
        <v>2.5839828234369352E-4</v>
      </c>
      <c r="AK106" s="12">
        <v>2.0360158418687234E-2</v>
      </c>
      <c r="AL106" s="12">
        <v>-4.9223810672764283E-3</v>
      </c>
      <c r="AM106" s="12">
        <v>1.5231659417791893E-2</v>
      </c>
      <c r="AN106" s="11">
        <v>8.1717593088711418E-2</v>
      </c>
      <c r="AO106" s="12">
        <v>0.17601436567417517</v>
      </c>
      <c r="AP106" s="11">
        <v>0.38864268931354223</v>
      </c>
      <c r="AQ106" s="11">
        <v>0.52888308388233407</v>
      </c>
      <c r="AR106" s="11">
        <v>6.8782115858729537E-2</v>
      </c>
      <c r="AS106" s="11">
        <v>0.15802200785261067</v>
      </c>
      <c r="AT106" s="11">
        <v>3.1824751501087205E-2</v>
      </c>
      <c r="AU106" s="11">
        <v>0.10219586705561381</v>
      </c>
      <c r="AV106" s="11">
        <v>6.2176730898789653E-4</v>
      </c>
      <c r="AW106" s="11">
        <v>4.0615346093073962E-2</v>
      </c>
      <c r="AX106" s="11">
        <v>-4.9223810672764283E-3</v>
      </c>
      <c r="AY106" s="11">
        <v>1.5231659417791893E-2</v>
      </c>
      <c r="AZ106" s="9">
        <v>1427040</v>
      </c>
      <c r="BA106" s="9">
        <v>5237486</v>
      </c>
      <c r="BB106" s="9">
        <v>25</v>
      </c>
      <c r="BC106" s="9">
        <v>169</v>
      </c>
      <c r="BD106" s="9">
        <v>3145121</v>
      </c>
      <c r="BE106" s="9">
        <v>3519405</v>
      </c>
      <c r="BF106" s="9">
        <v>89</v>
      </c>
      <c r="BG106" s="9">
        <v>105</v>
      </c>
      <c r="BH106" s="9">
        <v>1020177</v>
      </c>
      <c r="BI106" s="9">
        <v>5644349</v>
      </c>
      <c r="BJ106" s="9">
        <v>22</v>
      </c>
      <c r="BK106" s="9">
        <v>172</v>
      </c>
      <c r="BL106" s="9">
        <v>567207</v>
      </c>
      <c r="BM106" s="9">
        <v>6097319</v>
      </c>
      <c r="BN106" s="9">
        <v>13</v>
      </c>
      <c r="BO106" s="9">
        <v>181</v>
      </c>
      <c r="BP106" s="9">
        <v>244130</v>
      </c>
      <c r="BQ106" s="9">
        <v>6420396</v>
      </c>
      <c r="BR106" s="9">
        <v>4</v>
      </c>
      <c r="BS106" s="9">
        <v>190</v>
      </c>
      <c r="BT106" s="9">
        <v>124907</v>
      </c>
      <c r="BU106" s="9">
        <v>6539619</v>
      </c>
      <c r="BV106" s="9">
        <v>1</v>
      </c>
      <c r="BW106" s="9">
        <v>193</v>
      </c>
      <c r="BX106">
        <v>1427023.4602789015</v>
      </c>
      <c r="BY106">
        <v>5237502.5397210987</v>
      </c>
      <c r="BZ106">
        <v>41.539721098560783</v>
      </c>
      <c r="CA106">
        <v>152.46471692060319</v>
      </c>
      <c r="CB106">
        <v>3145118.4476557155</v>
      </c>
      <c r="CC106">
        <v>3519407.5523442845</v>
      </c>
      <c r="CD106">
        <v>91.552344284531088</v>
      </c>
      <c r="CE106">
        <v>102.45063789982963</v>
      </c>
      <c r="CF106">
        <v>1020169.303537733</v>
      </c>
      <c r="CG106">
        <v>5644356.6964622671</v>
      </c>
      <c r="CH106">
        <v>29.69646226698196</v>
      </c>
      <c r="CI106">
        <v>164.3083205017131</v>
      </c>
      <c r="CJ106">
        <v>567203.48907681042</v>
      </c>
      <c r="CK106">
        <v>6097322.5109231891</v>
      </c>
      <c r="CL106">
        <v>16.510923189571354</v>
      </c>
      <c r="CM106">
        <v>177.49424340155625</v>
      </c>
      <c r="CN106">
        <v>244126.89362553865</v>
      </c>
      <c r="CO106">
        <v>6420399.1063744612</v>
      </c>
      <c r="CP106">
        <v>7.1063744613427122</v>
      </c>
      <c r="CQ106">
        <v>186.8990658900573</v>
      </c>
      <c r="CR106">
        <v>124904.36411552173</v>
      </c>
      <c r="CS106">
        <v>6539621.6358844787</v>
      </c>
      <c r="CT106">
        <v>3.6358844782676543</v>
      </c>
      <c r="CU106">
        <v>190.36965689682958</v>
      </c>
    </row>
    <row r="107" spans="1:99">
      <c r="A107" s="7" t="s">
        <v>60</v>
      </c>
      <c r="B107" s="9">
        <v>8807</v>
      </c>
      <c r="C107" s="9">
        <v>194</v>
      </c>
      <c r="D107" s="9">
        <v>12</v>
      </c>
      <c r="E107" s="9">
        <v>41</v>
      </c>
      <c r="F107" s="9">
        <v>8</v>
      </c>
      <c r="G107" s="9">
        <v>3</v>
      </c>
      <c r="H107" s="9">
        <v>1</v>
      </c>
      <c r="I107" s="9">
        <v>0</v>
      </c>
      <c r="J107">
        <v>0.20651334508093444</v>
      </c>
      <c r="K107">
        <v>0.34479992146125105</v>
      </c>
      <c r="L107">
        <v>0.32672263475847713</v>
      </c>
      <c r="M107">
        <v>0</v>
      </c>
      <c r="N107">
        <v>0</v>
      </c>
      <c r="O107">
        <v>0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  <c r="V107" s="10">
        <v>0.97423915727198784</v>
      </c>
      <c r="W107" s="10">
        <v>0.76230701662312739</v>
      </c>
      <c r="X107" s="10" t="b">
        <v>0</v>
      </c>
      <c r="Y107" s="10" t="b">
        <v>0</v>
      </c>
      <c r="Z107" s="10" t="b">
        <v>0</v>
      </c>
      <c r="AA107" s="10" t="b">
        <v>0</v>
      </c>
      <c r="AB107" s="11">
        <v>1.5204333354611323E-3</v>
      </c>
      <c r="AC107" s="11">
        <v>5.467077155122806E-3</v>
      </c>
      <c r="AD107" s="11">
        <v>2.9357142307503796E-3</v>
      </c>
      <c r="AE107" s="11">
        <v>5.5178940166723013E-3</v>
      </c>
      <c r="AF107" s="12">
        <v>1.2720231898899225E-3</v>
      </c>
      <c r="AG107" s="12">
        <v>6.9753994905224492E-3</v>
      </c>
      <c r="AH107" s="12">
        <v>-4.0161422317414736E-4</v>
      </c>
      <c r="AI107" s="12">
        <v>6.5871812334834254E-3</v>
      </c>
      <c r="AJ107" s="12">
        <v>-2.4677128795679158E-3</v>
      </c>
      <c r="AK107" s="12">
        <v>7.6223520548256481E-3</v>
      </c>
      <c r="AL107" s="12" t="b">
        <v>0</v>
      </c>
      <c r="AM107" s="12" t="b">
        <v>0</v>
      </c>
      <c r="AN107" s="11">
        <v>1.6793873237547635E-2</v>
      </c>
      <c r="AO107" s="12">
        <v>7.5989631917091544E-2</v>
      </c>
      <c r="AP107" s="11">
        <v>7.3066752058689732E-2</v>
      </c>
      <c r="AQ107" s="11">
        <v>0.16404665000316593</v>
      </c>
      <c r="AR107" s="11">
        <v>9.8388808717596588E-3</v>
      </c>
      <c r="AS107" s="11">
        <v>6.2326067581848582E-2</v>
      </c>
      <c r="AT107" s="11">
        <v>-1.8993232421049486E-3</v>
      </c>
      <c r="AU107" s="11">
        <v>3.2827158293651341E-2</v>
      </c>
      <c r="AV107" s="11">
        <v>-4.9223810672764283E-3</v>
      </c>
      <c r="AW107" s="11">
        <v>1.5231659417791893E-2</v>
      </c>
      <c r="AX107" s="11" t="b">
        <v>0</v>
      </c>
      <c r="AY107" s="11" t="b">
        <v>0</v>
      </c>
      <c r="AZ107" s="9">
        <v>267509</v>
      </c>
      <c r="BA107" s="9">
        <v>6453138</v>
      </c>
      <c r="BB107" s="9">
        <v>9</v>
      </c>
      <c r="BC107" s="9">
        <v>185</v>
      </c>
      <c r="BD107" s="9">
        <v>643764</v>
      </c>
      <c r="BE107" s="9">
        <v>6076883</v>
      </c>
      <c r="BF107" s="9">
        <v>23</v>
      </c>
      <c r="BG107" s="9">
        <v>171</v>
      </c>
      <c r="BH107" s="9">
        <v>155515</v>
      </c>
      <c r="BI107" s="9">
        <v>6565132</v>
      </c>
      <c r="BJ107" s="9">
        <v>7</v>
      </c>
      <c r="BK107" s="9">
        <v>187</v>
      </c>
      <c r="BL107" s="9">
        <v>80948</v>
      </c>
      <c r="BM107" s="9">
        <v>6639699</v>
      </c>
      <c r="BN107" s="9">
        <v>3</v>
      </c>
      <c r="BO107" s="9">
        <v>191</v>
      </c>
      <c r="BP107" s="9">
        <v>33063</v>
      </c>
      <c r="BQ107" s="9">
        <v>6687584</v>
      </c>
      <c r="BR107" s="9">
        <v>1</v>
      </c>
      <c r="BS107" s="9">
        <v>193</v>
      </c>
      <c r="BT107" s="9">
        <v>16543</v>
      </c>
      <c r="BU107" s="9">
        <v>6704104</v>
      </c>
      <c r="BV107" s="9">
        <v>0</v>
      </c>
      <c r="BW107" s="9">
        <v>194</v>
      </c>
      <c r="BX107">
        <v>267510.27797652112</v>
      </c>
      <c r="BY107">
        <v>6453136.7220234787</v>
      </c>
      <c r="BZ107">
        <v>7.7220234789068805</v>
      </c>
      <c r="CA107">
        <v>186.28335367115696</v>
      </c>
      <c r="CB107">
        <v>643768.41680810484</v>
      </c>
      <c r="CC107">
        <v>6076878.5831918949</v>
      </c>
      <c r="CD107">
        <v>18.583191895180974</v>
      </c>
      <c r="CE107">
        <v>175.42187173348043</v>
      </c>
      <c r="CF107">
        <v>155517.51078979552</v>
      </c>
      <c r="CG107">
        <v>6565129.4892102042</v>
      </c>
      <c r="CH107">
        <v>4.4892102044967288</v>
      </c>
      <c r="CI107">
        <v>189.51626026482271</v>
      </c>
      <c r="CJ107">
        <v>80948.663314159639</v>
      </c>
      <c r="CK107">
        <v>6639698.33668584</v>
      </c>
      <c r="CL107">
        <v>2.3366858403583719</v>
      </c>
      <c r="CM107">
        <v>191.66884676430706</v>
      </c>
      <c r="CN107">
        <v>33063.045593252391</v>
      </c>
      <c r="CO107">
        <v>6687583.9544067476</v>
      </c>
      <c r="CP107">
        <v>0.95440674760792588</v>
      </c>
      <c r="CQ107">
        <v>193.05116575829678</v>
      </c>
      <c r="CR107">
        <v>16542.52247910641</v>
      </c>
      <c r="CS107">
        <v>6704104.4775208933</v>
      </c>
      <c r="CT107">
        <v>0.47752089359054917</v>
      </c>
      <c r="CU107">
        <v>193.5280653782292</v>
      </c>
    </row>
    <row r="108" spans="1:99">
      <c r="A108" s="7" t="s">
        <v>61</v>
      </c>
      <c r="B108" s="9">
        <v>9375</v>
      </c>
      <c r="C108" s="9">
        <v>194</v>
      </c>
      <c r="D108" s="9">
        <v>2</v>
      </c>
      <c r="E108" s="9">
        <v>19</v>
      </c>
      <c r="F108" s="9">
        <v>1</v>
      </c>
      <c r="G108" s="9">
        <v>0</v>
      </c>
      <c r="H108" s="9">
        <v>0</v>
      </c>
      <c r="I108" s="9">
        <v>0</v>
      </c>
      <c r="J108">
        <v>0</v>
      </c>
      <c r="K108">
        <v>-0.2603955744797159</v>
      </c>
      <c r="L108">
        <v>0</v>
      </c>
      <c r="M108">
        <v>0</v>
      </c>
      <c r="N108">
        <v>0</v>
      </c>
      <c r="O108">
        <v>0</v>
      </c>
      <c r="P108" s="5">
        <v>1</v>
      </c>
      <c r="Q108" s="5">
        <v>1</v>
      </c>
      <c r="R108" s="5">
        <v>1</v>
      </c>
      <c r="S108" s="5">
        <v>1</v>
      </c>
      <c r="T108" s="5">
        <v>1</v>
      </c>
      <c r="U108" s="5">
        <v>1</v>
      </c>
      <c r="V108" s="10">
        <v>0.16316449321427878</v>
      </c>
      <c r="W108" s="10">
        <v>0.96880709851229785</v>
      </c>
      <c r="X108" s="10" t="b">
        <v>0</v>
      </c>
      <c r="Y108" s="10" t="b">
        <v>0</v>
      </c>
      <c r="Z108" s="10" t="b">
        <v>0</v>
      </c>
      <c r="AA108" s="10" t="b">
        <v>0</v>
      </c>
      <c r="AB108" s="11">
        <v>-2.2448875353398142E-4</v>
      </c>
      <c r="AC108" s="11">
        <v>1.389073835297971E-3</v>
      </c>
      <c r="AD108" s="11">
        <v>1.0788587072731066E-3</v>
      </c>
      <c r="AE108" s="11">
        <v>2.8386670659227694E-3</v>
      </c>
      <c r="AF108" s="12">
        <v>-4.9458493827154342E-4</v>
      </c>
      <c r="AG108" s="12">
        <v>1.5255127733230897E-3</v>
      </c>
      <c r="AH108" s="12" t="b">
        <v>0</v>
      </c>
      <c r="AI108" s="12" t="b">
        <v>0</v>
      </c>
      <c r="AJ108" s="12" t="b">
        <v>0</v>
      </c>
      <c r="AK108" s="12" t="b">
        <v>0</v>
      </c>
      <c r="AL108" s="12" t="b">
        <v>0</v>
      </c>
      <c r="AM108" s="12" t="b">
        <v>0</v>
      </c>
      <c r="AN108" s="11">
        <v>-3.9048125556784708E-3</v>
      </c>
      <c r="AO108" s="12">
        <v>2.45233692567094E-2</v>
      </c>
      <c r="AP108" s="11">
        <v>5.1956637317530405E-2</v>
      </c>
      <c r="AQ108" s="11">
        <v>0.13361037299174794</v>
      </c>
      <c r="AR108" s="11">
        <v>-4.9223810672764283E-3</v>
      </c>
      <c r="AS108" s="11">
        <v>1.5231659417791893E-2</v>
      </c>
      <c r="AT108" s="11" t="b">
        <v>0</v>
      </c>
      <c r="AU108" s="11" t="b">
        <v>0</v>
      </c>
      <c r="AV108" s="11" t="b">
        <v>0</v>
      </c>
      <c r="AW108" s="11" t="b">
        <v>0</v>
      </c>
      <c r="AX108" s="11" t="b">
        <v>0</v>
      </c>
      <c r="AY108" s="11" t="b">
        <v>0</v>
      </c>
      <c r="AZ108" s="9">
        <v>291803</v>
      </c>
      <c r="BA108" s="9">
        <v>6428276</v>
      </c>
      <c r="BB108" s="9">
        <v>2</v>
      </c>
      <c r="BC108" s="9">
        <v>192</v>
      </c>
      <c r="BD108" s="9">
        <v>697379</v>
      </c>
      <c r="BE108" s="9">
        <v>6022700</v>
      </c>
      <c r="BF108" s="9">
        <v>18</v>
      </c>
      <c r="BG108" s="9">
        <v>176</v>
      </c>
      <c r="BH108" s="9">
        <v>171031</v>
      </c>
      <c r="BI108" s="9">
        <v>6549048</v>
      </c>
      <c r="BJ108" s="9">
        <v>1</v>
      </c>
      <c r="BK108" s="9">
        <v>193</v>
      </c>
      <c r="BL108" s="9">
        <v>89458</v>
      </c>
      <c r="BM108" s="9">
        <v>6630621</v>
      </c>
      <c r="BN108" s="9">
        <v>0</v>
      </c>
      <c r="BO108" s="9">
        <v>194</v>
      </c>
      <c r="BP108" s="9">
        <v>36903</v>
      </c>
      <c r="BQ108" s="9">
        <v>6683176</v>
      </c>
      <c r="BR108" s="9">
        <v>0</v>
      </c>
      <c r="BS108" s="9">
        <v>194</v>
      </c>
      <c r="BT108" s="9">
        <v>18603</v>
      </c>
      <c r="BU108" s="9">
        <v>6701476</v>
      </c>
      <c r="BV108" s="9">
        <v>0</v>
      </c>
      <c r="BW108" s="9">
        <v>194</v>
      </c>
      <c r="BX108">
        <v>291796.57620977599</v>
      </c>
      <c r="BY108">
        <v>6428282.4237902239</v>
      </c>
      <c r="BZ108">
        <v>8.4237902239983402</v>
      </c>
      <c r="CA108">
        <v>185.58156712145794</v>
      </c>
      <c r="CB108">
        <v>697376.86763067509</v>
      </c>
      <c r="CC108">
        <v>6022702.1323693246</v>
      </c>
      <c r="CD108">
        <v>20.132369324877128</v>
      </c>
      <c r="CE108">
        <v>173.87265000902519</v>
      </c>
      <c r="CF108">
        <v>171027.06266962667</v>
      </c>
      <c r="CG108">
        <v>6549051.9373303736</v>
      </c>
      <c r="CH108">
        <v>4.9373303733345359</v>
      </c>
      <c r="CI108">
        <v>189.06812762171398</v>
      </c>
      <c r="CJ108">
        <v>89455.417537650632</v>
      </c>
      <c r="CK108">
        <v>6630623.582462349</v>
      </c>
      <c r="CL108">
        <v>2.5824623493718186</v>
      </c>
      <c r="CM108">
        <v>191.42306362767462</v>
      </c>
      <c r="CN108">
        <v>36901.934688813984</v>
      </c>
      <c r="CO108">
        <v>6683177.065311186</v>
      </c>
      <c r="CP108">
        <v>1.0653111860187823</v>
      </c>
      <c r="CQ108">
        <v>192.94025858922194</v>
      </c>
      <c r="CR108">
        <v>18602.462970923949</v>
      </c>
      <c r="CS108">
        <v>6701476.5370290764</v>
      </c>
      <c r="CT108">
        <v>0.53702907605092831</v>
      </c>
      <c r="CU108">
        <v>193.4685559500119</v>
      </c>
    </row>
    <row r="109" spans="1:99">
      <c r="A109" s="7" t="s">
        <v>62</v>
      </c>
      <c r="B109" s="9">
        <v>6420</v>
      </c>
      <c r="C109" s="9">
        <v>194</v>
      </c>
      <c r="D109" s="9">
        <v>10</v>
      </c>
      <c r="E109" s="9">
        <v>35</v>
      </c>
      <c r="F109" s="9">
        <v>7</v>
      </c>
      <c r="G109" s="9">
        <v>3</v>
      </c>
      <c r="H109" s="9">
        <v>1</v>
      </c>
      <c r="I109" s="9">
        <v>0</v>
      </c>
      <c r="J109">
        <v>0.25903432332541382</v>
      </c>
      <c r="K109">
        <v>0.39424956811075212</v>
      </c>
      <c r="L109">
        <v>0.39424956811075212</v>
      </c>
      <c r="M109">
        <v>0</v>
      </c>
      <c r="N109">
        <v>0</v>
      </c>
      <c r="O109">
        <v>0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  <c r="U109" s="5">
        <v>1</v>
      </c>
      <c r="V109" s="10">
        <v>0.74480186571689588</v>
      </c>
      <c r="W109" s="10">
        <v>0.13312530966256761</v>
      </c>
      <c r="X109" s="10" t="b">
        <v>0</v>
      </c>
      <c r="Y109" s="10" t="b">
        <v>0</v>
      </c>
      <c r="Z109" s="10" t="b">
        <v>0</v>
      </c>
      <c r="AA109" s="10" t="b">
        <v>0</v>
      </c>
      <c r="AB109" s="11">
        <v>1.1095482696401656E-3</v>
      </c>
      <c r="AC109" s="11">
        <v>4.7133771391797826E-3</v>
      </c>
      <c r="AD109" s="11">
        <v>2.4149919872360052E-3</v>
      </c>
      <c r="AE109" s="11">
        <v>4.8015028581248204E-3</v>
      </c>
      <c r="AF109" s="12">
        <v>9.4004715450560564E-4</v>
      </c>
      <c r="AG109" s="12">
        <v>6.2764476908552195E-3</v>
      </c>
      <c r="AH109" s="12">
        <v>-4.0161422317414736E-4</v>
      </c>
      <c r="AI109" s="12">
        <v>6.5871812334834254E-3</v>
      </c>
      <c r="AJ109" s="12">
        <v>-2.4677128795679158E-3</v>
      </c>
      <c r="AK109" s="12">
        <v>7.6223520548256481E-3</v>
      </c>
      <c r="AL109" s="12" t="b">
        <v>0</v>
      </c>
      <c r="AM109" s="12" t="b">
        <v>0</v>
      </c>
      <c r="AN109" s="11">
        <v>1.3256647472739178E-2</v>
      </c>
      <c r="AO109" s="12">
        <v>6.9217579331384532E-2</v>
      </c>
      <c r="AP109" s="11">
        <v>6.8782115858729537E-2</v>
      </c>
      <c r="AQ109" s="11">
        <v>0.15802200785261067</v>
      </c>
      <c r="AR109" s="11">
        <v>6.566110623654621E-3</v>
      </c>
      <c r="AS109" s="11">
        <v>5.5289559479438165E-2</v>
      </c>
      <c r="AT109" s="11">
        <v>-1.8993232421049486E-3</v>
      </c>
      <c r="AU109" s="11">
        <v>3.2827158293651341E-2</v>
      </c>
      <c r="AV109" s="11">
        <v>-4.9223810672764283E-3</v>
      </c>
      <c r="AW109" s="11">
        <v>1.5231659417791893E-2</v>
      </c>
      <c r="AX109" s="11" t="b">
        <v>0</v>
      </c>
      <c r="AY109" s="11" t="b">
        <v>0</v>
      </c>
      <c r="AZ109" s="9">
        <v>188677</v>
      </c>
      <c r="BA109" s="9">
        <v>6534357</v>
      </c>
      <c r="BB109" s="9">
        <v>8</v>
      </c>
      <c r="BC109" s="9">
        <v>186</v>
      </c>
      <c r="BD109" s="9">
        <v>471014</v>
      </c>
      <c r="BE109" s="9">
        <v>6252020</v>
      </c>
      <c r="BF109" s="9">
        <v>22</v>
      </c>
      <c r="BG109" s="9">
        <v>172</v>
      </c>
      <c r="BH109" s="9">
        <v>114620</v>
      </c>
      <c r="BI109" s="9">
        <v>6608414</v>
      </c>
      <c r="BJ109" s="9">
        <v>6</v>
      </c>
      <c r="BK109" s="9">
        <v>188</v>
      </c>
      <c r="BL109" s="9">
        <v>59750</v>
      </c>
      <c r="BM109" s="9">
        <v>6663284</v>
      </c>
      <c r="BN109" s="9">
        <v>3</v>
      </c>
      <c r="BO109" s="9">
        <v>191</v>
      </c>
      <c r="BP109" s="9">
        <v>24406</v>
      </c>
      <c r="BQ109" s="9">
        <v>6698628</v>
      </c>
      <c r="BR109" s="9">
        <v>1</v>
      </c>
      <c r="BS109" s="9">
        <v>193</v>
      </c>
      <c r="BT109" s="9">
        <v>12245</v>
      </c>
      <c r="BU109" s="9">
        <v>6710789</v>
      </c>
      <c r="BV109" s="9">
        <v>0</v>
      </c>
      <c r="BW109" s="9">
        <v>194</v>
      </c>
      <c r="BX109">
        <v>188679.55545907412</v>
      </c>
      <c r="BY109">
        <v>6534354.4445409263</v>
      </c>
      <c r="BZ109">
        <v>5.4445409258766775</v>
      </c>
      <c r="CA109">
        <v>188.56090003412149</v>
      </c>
      <c r="CB109">
        <v>471022.4081682192</v>
      </c>
      <c r="CC109">
        <v>6252011.591831781</v>
      </c>
      <c r="CD109">
        <v>13.591831780805292</v>
      </c>
      <c r="CE109">
        <v>180.41337408080935</v>
      </c>
      <c r="CF109">
        <v>114622.69244535512</v>
      </c>
      <c r="CG109">
        <v>6608411.3075546445</v>
      </c>
      <c r="CH109">
        <v>3.3075546448818929</v>
      </c>
      <c r="CI109">
        <v>190.697947980034</v>
      </c>
      <c r="CJ109">
        <v>59751.275816021705</v>
      </c>
      <c r="CK109">
        <v>6663282.7241839785</v>
      </c>
      <c r="CL109">
        <v>1.7241839782913804</v>
      </c>
      <c r="CM109">
        <v>192.28136433639932</v>
      </c>
      <c r="CN109">
        <v>24406.29573145519</v>
      </c>
      <c r="CO109">
        <v>6698627.7042685449</v>
      </c>
      <c r="CP109">
        <v>0.7042685448121051</v>
      </c>
      <c r="CQ109">
        <v>193.3013092005782</v>
      </c>
      <c r="CR109">
        <v>12244.646668237341</v>
      </c>
      <c r="CS109">
        <v>6710789.3533317624</v>
      </c>
      <c r="CT109">
        <v>0.35333176265924643</v>
      </c>
      <c r="CU109">
        <v>193.65225610936966</v>
      </c>
    </row>
    <row r="110" spans="1:99" ht="15.75">
      <c r="A110" s="4" t="s">
        <v>69</v>
      </c>
      <c r="B110" s="5"/>
      <c r="C110" s="5"/>
      <c r="D110" s="6"/>
      <c r="E110" s="6"/>
      <c r="F110" s="6"/>
      <c r="G110" s="6"/>
      <c r="H110" s="6"/>
      <c r="I110" s="6"/>
      <c r="J110" s="3" t="s">
        <v>44</v>
      </c>
      <c r="K110" s="3" t="s">
        <v>45</v>
      </c>
      <c r="L110" s="3" t="s">
        <v>46</v>
      </c>
      <c r="M110" s="3" t="s">
        <v>47</v>
      </c>
      <c r="N110" s="3" t="s">
        <v>48</v>
      </c>
      <c r="O110" s="3" t="s">
        <v>49</v>
      </c>
      <c r="P110" s="3" t="s">
        <v>108</v>
      </c>
      <c r="Q110" s="3" t="s">
        <v>109</v>
      </c>
      <c r="R110" s="3" t="s">
        <v>110</v>
      </c>
      <c r="S110" s="3" t="s">
        <v>111</v>
      </c>
      <c r="T110" s="3" t="s">
        <v>112</v>
      </c>
      <c r="U110" s="3" t="s">
        <v>113</v>
      </c>
      <c r="V110" s="3" t="s">
        <v>81</v>
      </c>
      <c r="W110" s="3" t="s">
        <v>82</v>
      </c>
      <c r="X110" s="3" t="s">
        <v>83</v>
      </c>
      <c r="Y110" s="3" t="s">
        <v>84</v>
      </c>
      <c r="Z110" s="3" t="s">
        <v>85</v>
      </c>
      <c r="AA110" s="3" t="s">
        <v>86</v>
      </c>
      <c r="AB110" s="13" t="s">
        <v>96</v>
      </c>
      <c r="AC110" s="13" t="s">
        <v>97</v>
      </c>
      <c r="AD110" s="13" t="s">
        <v>98</v>
      </c>
      <c r="AE110" s="13" t="s">
        <v>99</v>
      </c>
      <c r="AF110" s="13" t="s">
        <v>100</v>
      </c>
      <c r="AG110" s="13" t="s">
        <v>101</v>
      </c>
      <c r="AH110" s="13" t="s">
        <v>102</v>
      </c>
      <c r="AI110" s="13" t="s">
        <v>103</v>
      </c>
      <c r="AJ110" s="13" t="s">
        <v>104</v>
      </c>
      <c r="AK110" s="13" t="s">
        <v>105</v>
      </c>
      <c r="AL110" s="13" t="s">
        <v>106</v>
      </c>
      <c r="AM110" s="13" t="s">
        <v>107</v>
      </c>
      <c r="AN110" s="13" t="s">
        <v>96</v>
      </c>
      <c r="AO110" s="13" t="s">
        <v>97</v>
      </c>
      <c r="AP110" s="13" t="s">
        <v>98</v>
      </c>
      <c r="AQ110" s="13" t="s">
        <v>99</v>
      </c>
      <c r="AR110" s="13" t="s">
        <v>100</v>
      </c>
      <c r="AS110" s="13" t="s">
        <v>101</v>
      </c>
      <c r="AT110" s="13" t="s">
        <v>102</v>
      </c>
      <c r="AU110" s="13" t="s">
        <v>103</v>
      </c>
      <c r="AV110" s="13" t="s">
        <v>104</v>
      </c>
      <c r="AW110" s="13" t="s">
        <v>105</v>
      </c>
      <c r="AX110" s="13" t="s">
        <v>106</v>
      </c>
      <c r="AY110" s="13" t="s">
        <v>107</v>
      </c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</row>
    <row r="111" spans="1:99">
      <c r="A111" s="7" t="s">
        <v>51</v>
      </c>
      <c r="B111" s="9">
        <v>67066</v>
      </c>
      <c r="C111" s="9">
        <v>21851</v>
      </c>
      <c r="D111" s="9">
        <v>8037</v>
      </c>
      <c r="E111" s="9">
        <v>22167</v>
      </c>
      <c r="F111" s="9">
        <v>4337</v>
      </c>
      <c r="G111" s="9">
        <v>2179</v>
      </c>
      <c r="H111" s="9">
        <v>956</v>
      </c>
      <c r="I111" s="9">
        <v>535</v>
      </c>
      <c r="J111">
        <v>0.86480427613700617</v>
      </c>
      <c r="K111">
        <v>0.37124140913914799</v>
      </c>
      <c r="L111">
        <v>-8.7550232707001061E-2</v>
      </c>
      <c r="M111">
        <v>1.3255797039214746E-2</v>
      </c>
      <c r="N111">
        <v>1.9428402106747427</v>
      </c>
      <c r="O111">
        <v>4.3007538898905002</v>
      </c>
      <c r="P111" s="5">
        <v>0.94338747529569722</v>
      </c>
      <c r="Q111" s="5">
        <v>1.0872218089884078</v>
      </c>
      <c r="R111" s="5">
        <v>1</v>
      </c>
      <c r="S111" s="5">
        <v>1</v>
      </c>
      <c r="T111" s="5">
        <v>1.1193916416547871</v>
      </c>
      <c r="U111" s="5">
        <v>1.2473610991314947</v>
      </c>
      <c r="V111" s="10">
        <v>9.3872179743589804E-3</v>
      </c>
      <c r="W111" s="10">
        <v>6.6741442825537058E-9</v>
      </c>
      <c r="X111" s="10">
        <v>0.79485751460351661</v>
      </c>
      <c r="Y111" s="10">
        <v>0.8219401135394615</v>
      </c>
      <c r="Z111" s="10">
        <v>7.2425971690403337E-3</v>
      </c>
      <c r="AA111" s="10">
        <v>9.9680362246211252E-6</v>
      </c>
      <c r="AB111" s="11">
        <v>2.0325285948394622E-2</v>
      </c>
      <c r="AC111" s="11">
        <v>2.1224195508166028E-2</v>
      </c>
      <c r="AD111" s="11">
        <v>2.0024858582365006E-2</v>
      </c>
      <c r="AE111" s="11">
        <v>2.0553604645862537E-2</v>
      </c>
      <c r="AF111" s="12">
        <v>1.926323655389298E-2</v>
      </c>
      <c r="AG111" s="12">
        <v>2.0432887193303943E-2</v>
      </c>
      <c r="AH111" s="12">
        <v>1.911514012613965E-2</v>
      </c>
      <c r="AI111" s="12">
        <v>2.0773194503854397E-2</v>
      </c>
      <c r="AJ111" s="12">
        <v>2.0503976483183511E-2</v>
      </c>
      <c r="AK111" s="12">
        <v>2.3246881601114693E-2</v>
      </c>
      <c r="AL111" s="12">
        <v>2.2434831281721811E-2</v>
      </c>
      <c r="AM111" s="12">
        <v>2.6533179335641238E-2</v>
      </c>
      <c r="AN111" s="11">
        <v>0.21540451424715656</v>
      </c>
      <c r="AO111" s="12">
        <v>0.22640592921080877</v>
      </c>
      <c r="AP111" s="11">
        <v>0.52754904234637101</v>
      </c>
      <c r="AQ111" s="11">
        <v>0.54077735003841687</v>
      </c>
      <c r="AR111" s="11">
        <v>0.15874841344180482</v>
      </c>
      <c r="AS111" s="11">
        <v>0.16855926126415829</v>
      </c>
      <c r="AT111" s="11">
        <v>8.662790827006453E-2</v>
      </c>
      <c r="AU111" s="11">
        <v>9.4233379542850215E-2</v>
      </c>
      <c r="AV111" s="11">
        <v>3.9884391568192235E-2</v>
      </c>
      <c r="AW111" s="11">
        <v>4.5237570813392136E-2</v>
      </c>
      <c r="AX111" s="11">
        <v>2.2171480643119024E-2</v>
      </c>
      <c r="AY111" s="11">
        <v>2.6247356023395098E-2</v>
      </c>
      <c r="AZ111" s="9">
        <v>1534748</v>
      </c>
      <c r="BA111" s="9">
        <v>5105983</v>
      </c>
      <c r="BB111" s="9">
        <v>4827</v>
      </c>
      <c r="BC111" s="9">
        <v>17024</v>
      </c>
      <c r="BD111" s="9">
        <v>3408723</v>
      </c>
      <c r="BE111" s="9">
        <v>3232008</v>
      </c>
      <c r="BF111" s="9">
        <v>11672</v>
      </c>
      <c r="BG111" s="9">
        <v>10179</v>
      </c>
      <c r="BH111" s="9">
        <v>1074360</v>
      </c>
      <c r="BI111" s="9">
        <v>5566371</v>
      </c>
      <c r="BJ111" s="9">
        <v>3576</v>
      </c>
      <c r="BK111" s="9">
        <v>18275</v>
      </c>
      <c r="BL111" s="9">
        <v>591426</v>
      </c>
      <c r="BM111" s="9">
        <v>6049305</v>
      </c>
      <c r="BN111" s="9">
        <v>1976</v>
      </c>
      <c r="BO111" s="9">
        <v>19875</v>
      </c>
      <c r="BP111" s="9">
        <v>253767</v>
      </c>
      <c r="BQ111" s="9">
        <v>6386964</v>
      </c>
      <c r="BR111" s="9">
        <v>930</v>
      </c>
      <c r="BS111" s="9">
        <v>20921</v>
      </c>
      <c r="BT111" s="9">
        <v>129625</v>
      </c>
      <c r="BU111" s="9">
        <v>6511106</v>
      </c>
      <c r="BV111" s="9">
        <v>529</v>
      </c>
      <c r="BW111" s="9">
        <v>21322</v>
      </c>
      <c r="BX111">
        <v>1534525.7183063563</v>
      </c>
      <c r="BY111">
        <v>5106205.2816936439</v>
      </c>
      <c r="BZ111">
        <v>5049.2816936436957</v>
      </c>
      <c r="CA111">
        <v>16857.003537261186</v>
      </c>
      <c r="CB111">
        <v>3409177.2692246041</v>
      </c>
      <c r="CC111">
        <v>3231553.7307753959</v>
      </c>
      <c r="CD111">
        <v>11217.730775396085</v>
      </c>
      <c r="CE111">
        <v>10668.257476021841</v>
      </c>
      <c r="CF111">
        <v>1074400.7370139684</v>
      </c>
      <c r="CG111">
        <v>5566330.2629860314</v>
      </c>
      <c r="CH111">
        <v>3535.2629860315415</v>
      </c>
      <c r="CI111">
        <v>18376.00404925301</v>
      </c>
      <c r="CJ111">
        <v>591455.8435246275</v>
      </c>
      <c r="CK111">
        <v>6049275.1564753726</v>
      </c>
      <c r="CL111">
        <v>1946.1564753724608</v>
      </c>
      <c r="CM111">
        <v>19970.339437028844</v>
      </c>
      <c r="CN111">
        <v>253861.68057773999</v>
      </c>
      <c r="CO111">
        <v>6386869.3194222599</v>
      </c>
      <c r="CP111">
        <v>835.31942226001877</v>
      </c>
      <c r="CQ111">
        <v>21084.831645040282</v>
      </c>
      <c r="CR111">
        <v>129727.13920429046</v>
      </c>
      <c r="CS111">
        <v>6511003.8607957093</v>
      </c>
      <c r="CT111">
        <v>426.8607957095312</v>
      </c>
      <c r="CU111">
        <v>21494.63428468944</v>
      </c>
    </row>
    <row r="112" spans="1:99">
      <c r="A112" s="7" t="s">
        <v>52</v>
      </c>
      <c r="B112" s="9">
        <v>87849</v>
      </c>
      <c r="C112" s="9">
        <v>21851</v>
      </c>
      <c r="D112" s="9">
        <v>10295</v>
      </c>
      <c r="E112" s="9">
        <v>27061</v>
      </c>
      <c r="F112" s="9">
        <v>5311</v>
      </c>
      <c r="G112" s="9">
        <v>2645</v>
      </c>
      <c r="H112" s="9">
        <v>1089</v>
      </c>
      <c r="I112" s="9">
        <v>469</v>
      </c>
      <c r="J112">
        <v>0.45612553299330499</v>
      </c>
      <c r="K112">
        <v>-1.2580327564060296</v>
      </c>
      <c r="L112">
        <v>-1.7090912193099106</v>
      </c>
      <c r="M112">
        <v>-1.8037845431853601</v>
      </c>
      <c r="N112">
        <v>-1.1136736596474544</v>
      </c>
      <c r="O112">
        <v>-4.6862363001595488</v>
      </c>
      <c r="P112" s="5">
        <v>0.87163918402237428</v>
      </c>
      <c r="Q112" s="5">
        <v>0.92863903136614168</v>
      </c>
      <c r="R112" s="5">
        <v>0.93999208055079841</v>
      </c>
      <c r="S112" s="5">
        <v>1</v>
      </c>
      <c r="T112" s="5">
        <v>1</v>
      </c>
      <c r="U112" s="5">
        <v>0.85419715292603826</v>
      </c>
      <c r="V112" s="10">
        <v>8.0870097503163917E-16</v>
      </c>
      <c r="W112" s="10">
        <v>6.9972484331011327E-6</v>
      </c>
      <c r="X112" s="10">
        <v>8.5663016419709696E-3</v>
      </c>
      <c r="Y112" s="10">
        <v>7.9131862329478719E-2</v>
      </c>
      <c r="Z112" s="10">
        <v>0.95871678250436765</v>
      </c>
      <c r="AA112" s="10">
        <v>1.086905770259711E-2</v>
      </c>
      <c r="AB112" s="11">
        <v>2.6104246136943045E-2</v>
      </c>
      <c r="AC112" s="11">
        <v>2.711858720824694E-2</v>
      </c>
      <c r="AD112" s="11">
        <v>2.4477226286622904E-2</v>
      </c>
      <c r="AE112" s="11">
        <v>2.5060094659786869E-2</v>
      </c>
      <c r="AF112" s="12">
        <v>2.3659825199320229E-2</v>
      </c>
      <c r="AG112" s="12">
        <v>2.4951222349991017E-2</v>
      </c>
      <c r="AH112" s="12">
        <v>2.329802489144555E-2</v>
      </c>
      <c r="AI112" s="12">
        <v>2.5120811775068572E-2</v>
      </c>
      <c r="AJ112" s="12">
        <v>2.3457300737721828E-2</v>
      </c>
      <c r="AK112" s="12">
        <v>2.6380235301818697E-2</v>
      </c>
      <c r="AL112" s="12">
        <v>1.9541963225794275E-2</v>
      </c>
      <c r="AM112" s="12">
        <v>2.3385133932230531E-2</v>
      </c>
      <c r="AN112" s="11">
        <v>0.24331623179114525</v>
      </c>
      <c r="AO112" s="12">
        <v>0.25478454162883551</v>
      </c>
      <c r="AP112" s="11">
        <v>0.56810946291276943</v>
      </c>
      <c r="AQ112" s="11">
        <v>0.58122008722223595</v>
      </c>
      <c r="AR112" s="11">
        <v>0.18503883174777708</v>
      </c>
      <c r="AS112" s="11">
        <v>0.19544718719872423</v>
      </c>
      <c r="AT112" s="11">
        <v>0.10159411412888368</v>
      </c>
      <c r="AU112" s="11">
        <v>0.10974632795614676</v>
      </c>
      <c r="AV112" s="11">
        <v>4.4905495435200976E-2</v>
      </c>
      <c r="AW112" s="11">
        <v>5.0559243020704928E-2</v>
      </c>
      <c r="AX112" s="11">
        <v>1.9366938220859001E-2</v>
      </c>
      <c r="AY112" s="11">
        <v>2.3194042969933184E-2</v>
      </c>
      <c r="AZ112" s="9">
        <v>1824657</v>
      </c>
      <c r="BA112" s="9">
        <v>4795291</v>
      </c>
      <c r="BB112" s="9">
        <v>5442</v>
      </c>
      <c r="BC112" s="9">
        <v>16409</v>
      </c>
      <c r="BD112" s="9">
        <v>3923311</v>
      </c>
      <c r="BE112" s="9">
        <v>2696637</v>
      </c>
      <c r="BF112" s="9">
        <v>12557</v>
      </c>
      <c r="BG112" s="9">
        <v>9294</v>
      </c>
      <c r="BH112" s="9">
        <v>1323818</v>
      </c>
      <c r="BI112" s="9">
        <v>5296130</v>
      </c>
      <c r="BJ112" s="9">
        <v>4157</v>
      </c>
      <c r="BK112" s="9">
        <v>17694</v>
      </c>
      <c r="BL112" s="9">
        <v>737950</v>
      </c>
      <c r="BM112" s="9">
        <v>5881998</v>
      </c>
      <c r="BN112" s="9">
        <v>2309</v>
      </c>
      <c r="BO112" s="9">
        <v>19542</v>
      </c>
      <c r="BP112" s="9">
        <v>319905</v>
      </c>
      <c r="BQ112" s="9">
        <v>6300043</v>
      </c>
      <c r="BR112" s="9">
        <v>1043</v>
      </c>
      <c r="BS112" s="9">
        <v>20808</v>
      </c>
      <c r="BT112" s="9">
        <v>164493</v>
      </c>
      <c r="BU112" s="9">
        <v>6455455</v>
      </c>
      <c r="BV112" s="9">
        <v>465</v>
      </c>
      <c r="BW112" s="9">
        <v>21386</v>
      </c>
      <c r="BX112">
        <v>1824078.1172167361</v>
      </c>
      <c r="BY112">
        <v>4795869.8827832639</v>
      </c>
      <c r="BZ112">
        <v>6020.8827832639918</v>
      </c>
      <c r="CA112">
        <v>15882.368970269858</v>
      </c>
      <c r="CB112">
        <v>3922919.301662697</v>
      </c>
      <c r="CC112">
        <v>2697028.698337303</v>
      </c>
      <c r="CD112">
        <v>12948.698337302891</v>
      </c>
      <c r="CE112">
        <v>8931.6862127920031</v>
      </c>
      <c r="CF112">
        <v>1323606.0659619479</v>
      </c>
      <c r="CG112">
        <v>5296341.9340380523</v>
      </c>
      <c r="CH112">
        <v>4368.9340380520398</v>
      </c>
      <c r="CI112">
        <v>17539.770436867479</v>
      </c>
      <c r="CJ112">
        <v>737823.60570261162</v>
      </c>
      <c r="CK112">
        <v>5882124.3942973884</v>
      </c>
      <c r="CL112">
        <v>2435.3942973884032</v>
      </c>
      <c r="CM112">
        <v>19479.692369184773</v>
      </c>
      <c r="CN112">
        <v>319892.10614533804</v>
      </c>
      <c r="CO112">
        <v>6300055.8938546618</v>
      </c>
      <c r="CP112">
        <v>1055.8938546619672</v>
      </c>
      <c r="CQ112">
        <v>20863.746241058088</v>
      </c>
      <c r="CR112">
        <v>164415.30106285962</v>
      </c>
      <c r="CS112">
        <v>6455532.6989371404</v>
      </c>
      <c r="CT112">
        <v>542.69893714037414</v>
      </c>
      <c r="CU112">
        <v>21378.635102722863</v>
      </c>
    </row>
    <row r="113" spans="1:99">
      <c r="A113" s="7" t="s">
        <v>53</v>
      </c>
      <c r="B113" s="9">
        <v>146092</v>
      </c>
      <c r="C113" s="9">
        <v>21851</v>
      </c>
      <c r="D113" s="9">
        <v>18009</v>
      </c>
      <c r="E113" s="9">
        <v>50161</v>
      </c>
      <c r="F113" s="9">
        <v>10472</v>
      </c>
      <c r="G113" s="9">
        <v>5308</v>
      </c>
      <c r="H113" s="9">
        <v>1659</v>
      </c>
      <c r="I113" s="9">
        <v>610</v>
      </c>
      <c r="J113">
        <v>2.1470539484513855</v>
      </c>
      <c r="K113">
        <v>1.7208565471813675</v>
      </c>
      <c r="L113">
        <v>3.0433985049439527</v>
      </c>
      <c r="M113">
        <v>3.4646461016564354</v>
      </c>
      <c r="N113">
        <v>-4.1392320568141425</v>
      </c>
      <c r="O113">
        <v>-13.714136884594415</v>
      </c>
      <c r="P113" s="5">
        <v>1.0610589522772054</v>
      </c>
      <c r="Q113" s="5">
        <v>1.1734753870120362</v>
      </c>
      <c r="R113" s="5">
        <v>1.17105230770409</v>
      </c>
      <c r="S113" s="5">
        <v>1.2020681085630169</v>
      </c>
      <c r="T113" s="5">
        <v>0.91745017073262636</v>
      </c>
      <c r="U113" s="5">
        <v>0.66811042708457258</v>
      </c>
      <c r="V113" s="10">
        <v>1.3172540857417955E-4</v>
      </c>
      <c r="W113" s="10">
        <v>1.297367370075644E-21</v>
      </c>
      <c r="X113" s="10">
        <v>2.1828176128341012E-27</v>
      </c>
      <c r="Y113" s="10">
        <v>6.0311157156253644E-27</v>
      </c>
      <c r="Z113" s="10">
        <v>1.5547520971858624E-2</v>
      </c>
      <c r="AA113" s="10">
        <v>1.088840479729124E-20</v>
      </c>
      <c r="AB113" s="11">
        <v>4.5887356283792174E-2</v>
      </c>
      <c r="AC113" s="11">
        <v>4.7215121201737348E-2</v>
      </c>
      <c r="AD113" s="11">
        <v>4.5519400569655644E-2</v>
      </c>
      <c r="AE113" s="11">
        <v>4.6304314592121851E-2</v>
      </c>
      <c r="AF113" s="12">
        <v>4.7028936468139382E-2</v>
      </c>
      <c r="AG113" s="12">
        <v>4.8820223753360772E-2</v>
      </c>
      <c r="AH113" s="12">
        <v>4.7308719953266382E-2</v>
      </c>
      <c r="AI113" s="12">
        <v>4.9858457750271215E-2</v>
      </c>
      <c r="AJ113" s="12">
        <v>3.6169912838857773E-2</v>
      </c>
      <c r="AK113" s="12">
        <v>3.9753385866006991E-2</v>
      </c>
      <c r="AL113" s="12">
        <v>2.5732096784523671E-2</v>
      </c>
      <c r="AM113" s="12">
        <v>3.0100588218451019E-2</v>
      </c>
      <c r="AN113" s="11">
        <v>0.39412501694324564</v>
      </c>
      <c r="AO113" s="12">
        <v>0.40711977734534521</v>
      </c>
      <c r="AP113" s="11">
        <v>0.7731323484094339</v>
      </c>
      <c r="AQ113" s="11">
        <v>0.78414191821451928</v>
      </c>
      <c r="AR113" s="11">
        <v>0.33443242637197351</v>
      </c>
      <c r="AS113" s="11">
        <v>0.34700091763974222</v>
      </c>
      <c r="AT113" s="11">
        <v>0.20075963899179811</v>
      </c>
      <c r="AU113" s="11">
        <v>0.21148694011213304</v>
      </c>
      <c r="AV113" s="11">
        <v>6.9724343806607275E-2</v>
      </c>
      <c r="AW113" s="11">
        <v>7.6630514094632951E-2</v>
      </c>
      <c r="AX113" s="11">
        <v>2.5688072015292759E-2</v>
      </c>
      <c r="AY113" s="11">
        <v>3.0053083995873781E-2</v>
      </c>
      <c r="AZ113" s="9">
        <v>2535986</v>
      </c>
      <c r="BA113" s="9">
        <v>4025719</v>
      </c>
      <c r="BB113" s="9">
        <v>8754</v>
      </c>
      <c r="BC113" s="9">
        <v>13097</v>
      </c>
      <c r="BD113" s="9">
        <v>4920154</v>
      </c>
      <c r="BE113" s="9">
        <v>1641551</v>
      </c>
      <c r="BF113" s="9">
        <v>17014</v>
      </c>
      <c r="BG113" s="9">
        <v>4837</v>
      </c>
      <c r="BH113" s="9">
        <v>2009156</v>
      </c>
      <c r="BI113" s="9">
        <v>4552549</v>
      </c>
      <c r="BJ113" s="9">
        <v>7445</v>
      </c>
      <c r="BK113" s="9">
        <v>14406</v>
      </c>
      <c r="BL113" s="9">
        <v>1165625</v>
      </c>
      <c r="BM113" s="9">
        <v>5396080</v>
      </c>
      <c r="BN113" s="9">
        <v>4504</v>
      </c>
      <c r="BO113" s="9">
        <v>17347</v>
      </c>
      <c r="BP113" s="9">
        <v>520087</v>
      </c>
      <c r="BQ113" s="9">
        <v>6041618</v>
      </c>
      <c r="BR113" s="9">
        <v>1599</v>
      </c>
      <c r="BS113" s="9">
        <v>20252</v>
      </c>
      <c r="BT113" s="9">
        <v>270193</v>
      </c>
      <c r="BU113" s="9">
        <v>6291512</v>
      </c>
      <c r="BV113" s="9">
        <v>609</v>
      </c>
      <c r="BW113" s="9">
        <v>21242</v>
      </c>
      <c r="BX113">
        <v>2536293.9392784084</v>
      </c>
      <c r="BY113">
        <v>4025411.0607215916</v>
      </c>
      <c r="BZ113">
        <v>8446.0607215917971</v>
      </c>
      <c r="CA113">
        <v>13449.578793316676</v>
      </c>
      <c r="CB113">
        <v>4920781.4061944643</v>
      </c>
      <c r="CC113">
        <v>1640923.5938055362</v>
      </c>
      <c r="CD113">
        <v>16386.593805536097</v>
      </c>
      <c r="CE113">
        <v>5482.6031020900818</v>
      </c>
      <c r="CF113">
        <v>2009907.8468695336</v>
      </c>
      <c r="CG113">
        <v>4551797.1531304661</v>
      </c>
      <c r="CH113">
        <v>6693.1531304662713</v>
      </c>
      <c r="CI113">
        <v>15208.323706262321</v>
      </c>
      <c r="CJ113">
        <v>1166245.3102768473</v>
      </c>
      <c r="CK113">
        <v>5395459.6897231527</v>
      </c>
      <c r="CL113">
        <v>3883.689723152655</v>
      </c>
      <c r="CM113">
        <v>18027.142850371969</v>
      </c>
      <c r="CN113">
        <v>519954.51008998783</v>
      </c>
      <c r="CO113">
        <v>6041750.4899100121</v>
      </c>
      <c r="CP113">
        <v>1731.4899100121575</v>
      </c>
      <c r="CQ113">
        <v>20186.509660217886</v>
      </c>
      <c r="CR113">
        <v>269903.20085528248</v>
      </c>
      <c r="CS113">
        <v>6291801.7991447179</v>
      </c>
      <c r="CT113">
        <v>898.79914471753568</v>
      </c>
      <c r="CU113">
        <v>21021.973352047982</v>
      </c>
    </row>
    <row r="114" spans="1:99">
      <c r="A114" s="7" t="s">
        <v>54</v>
      </c>
      <c r="B114" s="9">
        <v>15917</v>
      </c>
      <c r="C114" s="9">
        <v>21851</v>
      </c>
      <c r="D114" s="9">
        <v>1833</v>
      </c>
      <c r="E114" s="9">
        <v>4641</v>
      </c>
      <c r="F114" s="9">
        <v>898</v>
      </c>
      <c r="G114" s="9">
        <v>444</v>
      </c>
      <c r="H114" s="9">
        <v>134</v>
      </c>
      <c r="I114" s="9">
        <v>43</v>
      </c>
      <c r="J114">
        <v>1.6509781846950733E-2</v>
      </c>
      <c r="K114">
        <v>-1.0944430616971745</v>
      </c>
      <c r="L114">
        <v>-1.4313843504834138</v>
      </c>
      <c r="M114">
        <v>-1.5455404736088423</v>
      </c>
      <c r="N114">
        <v>-4.4425950560667671</v>
      </c>
      <c r="O114">
        <v>-9.2054553821239757</v>
      </c>
      <c r="P114" s="5">
        <v>0.78472147996635533</v>
      </c>
      <c r="Q114" s="5">
        <v>0.91528289016436304</v>
      </c>
      <c r="R114" s="5">
        <v>0.88192660965688985</v>
      </c>
      <c r="S114" s="5">
        <v>0.87130262482107212</v>
      </c>
      <c r="T114" s="5">
        <v>0.66124796446040346</v>
      </c>
      <c r="U114" s="5">
        <v>0.42622630638000958</v>
      </c>
      <c r="V114" s="10">
        <v>1.5207612176455672E-15</v>
      </c>
      <c r="W114" s="10">
        <v>8.6462162034208655E-5</v>
      </c>
      <c r="X114" s="10">
        <v>6.9879249797605509E-3</v>
      </c>
      <c r="Y114" s="10">
        <v>4.907148707544727E-2</v>
      </c>
      <c r="Z114" s="10">
        <v>3.8546106209455496E-5</v>
      </c>
      <c r="AA114" s="10">
        <v>2.0728129036100061E-7</v>
      </c>
      <c r="AB114" s="11">
        <v>4.5217035553494558E-3</v>
      </c>
      <c r="AC114" s="11">
        <v>4.9544939698310444E-3</v>
      </c>
      <c r="AD114" s="11">
        <v>4.1259064792389744E-3</v>
      </c>
      <c r="AE114" s="11">
        <v>4.369814540393994E-3</v>
      </c>
      <c r="AF114" s="12">
        <v>3.841408555036346E-3</v>
      </c>
      <c r="AG114" s="12">
        <v>4.3778949093359939E-3</v>
      </c>
      <c r="AH114" s="12">
        <v>3.6866435541704832E-3</v>
      </c>
      <c r="AI114" s="12">
        <v>4.4411309183937011E-3</v>
      </c>
      <c r="AJ114" s="12">
        <v>2.5478506835105216E-3</v>
      </c>
      <c r="AK114" s="12">
        <v>3.5845917676358792E-3</v>
      </c>
      <c r="AL114" s="12">
        <v>1.3802605301435999E-3</v>
      </c>
      <c r="AM114" s="12">
        <v>2.5554861176070747E-3</v>
      </c>
      <c r="AN114" s="11">
        <v>5.796457961059541E-2</v>
      </c>
      <c r="AO114" s="12">
        <v>6.4318153445099988E-2</v>
      </c>
      <c r="AP114" s="11">
        <v>0.15472502046509559</v>
      </c>
      <c r="AQ114" s="11">
        <v>0.16443657396994169</v>
      </c>
      <c r="AR114" s="11">
        <v>3.5095548871237101E-2</v>
      </c>
      <c r="AS114" s="11">
        <v>4.0141282395066508E-2</v>
      </c>
      <c r="AT114" s="11">
        <v>1.7618802122221191E-2</v>
      </c>
      <c r="AU114" s="11">
        <v>2.1281019396244782E-2</v>
      </c>
      <c r="AV114" s="11">
        <v>5.0553783994399725E-3</v>
      </c>
      <c r="AW114" s="11">
        <v>7.1179775110446738E-3</v>
      </c>
      <c r="AX114" s="11">
        <v>1.3802605301435999E-3</v>
      </c>
      <c r="AY114" s="11">
        <v>2.5554861176070747E-3</v>
      </c>
      <c r="AZ114" s="9">
        <v>512960</v>
      </c>
      <c r="BA114" s="9">
        <v>6178920</v>
      </c>
      <c r="BB114" s="9">
        <v>1336</v>
      </c>
      <c r="BC114" s="9">
        <v>20515</v>
      </c>
      <c r="BD114" s="9">
        <v>1149866</v>
      </c>
      <c r="BE114" s="9">
        <v>5542014</v>
      </c>
      <c r="BF114" s="9">
        <v>3487</v>
      </c>
      <c r="BG114" s="9">
        <v>18364</v>
      </c>
      <c r="BH114" s="9">
        <v>284169</v>
      </c>
      <c r="BI114" s="9">
        <v>6407711</v>
      </c>
      <c r="BJ114" s="9">
        <v>822</v>
      </c>
      <c r="BK114" s="9">
        <v>21029</v>
      </c>
      <c r="BL114" s="9">
        <v>149121</v>
      </c>
      <c r="BM114" s="9">
        <v>6542759</v>
      </c>
      <c r="BN114" s="9">
        <v>425</v>
      </c>
      <c r="BO114" s="9">
        <v>21426</v>
      </c>
      <c r="BP114" s="9">
        <v>61633</v>
      </c>
      <c r="BQ114" s="9">
        <v>6630247</v>
      </c>
      <c r="BR114" s="9">
        <v>133</v>
      </c>
      <c r="BS114" s="9">
        <v>21718</v>
      </c>
      <c r="BT114" s="9">
        <v>31170</v>
      </c>
      <c r="BU114" s="9">
        <v>6660710</v>
      </c>
      <c r="BV114" s="9">
        <v>43</v>
      </c>
      <c r="BW114" s="9">
        <v>21808</v>
      </c>
      <c r="BX114">
        <v>512622.1346193346</v>
      </c>
      <c r="BY114">
        <v>6179257.8653806653</v>
      </c>
      <c r="BZ114">
        <v>1673.8653806653856</v>
      </c>
      <c r="CA114">
        <v>20243.019029779374</v>
      </c>
      <c r="CB114">
        <v>1149599.2129622113</v>
      </c>
      <c r="CC114">
        <v>5542280.7870377889</v>
      </c>
      <c r="CD114">
        <v>3753.7870377886752</v>
      </c>
      <c r="CE114">
        <v>18156.305803152478</v>
      </c>
      <c r="CF114">
        <v>284063.44744524319</v>
      </c>
      <c r="CG114">
        <v>6407816.5525547564</v>
      </c>
      <c r="CH114">
        <v>927.55255475681111</v>
      </c>
      <c r="CI114">
        <v>20991.768791430808</v>
      </c>
      <c r="CJ114">
        <v>149059.27664960065</v>
      </c>
      <c r="CK114">
        <v>6542820.7233503992</v>
      </c>
      <c r="CL114">
        <v>486.72335039935319</v>
      </c>
      <c r="CM114">
        <v>21434.037435668302</v>
      </c>
      <c r="CN114">
        <v>61564.971858419711</v>
      </c>
      <c r="CO114">
        <v>6630315.0281415805</v>
      </c>
      <c r="CP114">
        <v>201.0281415802927</v>
      </c>
      <c r="CQ114">
        <v>21720.665525233566</v>
      </c>
      <c r="CR114">
        <v>31111.411887071437</v>
      </c>
      <c r="CS114">
        <v>6660768.5881129289</v>
      </c>
      <c r="CT114">
        <v>101.58811292856386</v>
      </c>
      <c r="CU114">
        <v>21820.430255473799</v>
      </c>
    </row>
    <row r="115" spans="1:99">
      <c r="A115" s="7" t="s">
        <v>55</v>
      </c>
      <c r="B115" s="9">
        <v>38429</v>
      </c>
      <c r="C115" s="9">
        <v>21851</v>
      </c>
      <c r="D115" s="9">
        <v>5119</v>
      </c>
      <c r="E115" s="9">
        <v>14602</v>
      </c>
      <c r="F115" s="9">
        <v>2966</v>
      </c>
      <c r="G115" s="9">
        <v>1427</v>
      </c>
      <c r="H115" s="9">
        <v>496</v>
      </c>
      <c r="I115" s="9">
        <v>182</v>
      </c>
      <c r="J115">
        <v>2.3275378702096501</v>
      </c>
      <c r="K115">
        <v>2.4860167210537703</v>
      </c>
      <c r="L115">
        <v>2.7316087864369232</v>
      </c>
      <c r="M115">
        <v>2.1217258377741044</v>
      </c>
      <c r="N115">
        <v>-9.8807247264392592E-2</v>
      </c>
      <c r="O115">
        <v>-5.0075852242546919</v>
      </c>
      <c r="P115" s="5">
        <v>1.1003654127134774</v>
      </c>
      <c r="Q115" s="5">
        <v>1.256196811671606</v>
      </c>
      <c r="R115" s="5">
        <v>1.2620519696238772</v>
      </c>
      <c r="S115" s="5">
        <v>1.2006271655460723</v>
      </c>
      <c r="T115" s="5">
        <v>1</v>
      </c>
      <c r="U115" s="5">
        <v>0.75753122257237737</v>
      </c>
      <c r="V115" s="10">
        <v>2.9929566041739917E-6</v>
      </c>
      <c r="W115" s="10">
        <v>8.6982224203210478E-60</v>
      </c>
      <c r="X115" s="10">
        <v>5.8809757961059508E-27</v>
      </c>
      <c r="Y115" s="10">
        <v>2.4401164420021538E-9</v>
      </c>
      <c r="Z115" s="10">
        <v>0.88250898771614872</v>
      </c>
      <c r="AA115" s="10">
        <v>2.7721225860813737E-3</v>
      </c>
      <c r="AB115" s="11">
        <v>1.2871960037583006E-2</v>
      </c>
      <c r="AC115" s="11">
        <v>1.3592118048286595E-2</v>
      </c>
      <c r="AD115" s="11">
        <v>1.3149736048075714E-2</v>
      </c>
      <c r="AE115" s="11">
        <v>1.3580390719577942E-2</v>
      </c>
      <c r="AF115" s="12">
        <v>1.3088569766617391E-2</v>
      </c>
      <c r="AG115" s="12">
        <v>1.4058929203681453E-2</v>
      </c>
      <c r="AH115" s="12">
        <v>1.2387944124373813E-2</v>
      </c>
      <c r="AI115" s="12">
        <v>1.3734430137673689E-2</v>
      </c>
      <c r="AJ115" s="12">
        <v>1.0356440126376525E-2</v>
      </c>
      <c r="AK115" s="12">
        <v>1.2342749842045971E-2</v>
      </c>
      <c r="AL115" s="12">
        <v>7.1240905921387135E-3</v>
      </c>
      <c r="AM115" s="12">
        <v>9.5341859169455392E-3</v>
      </c>
      <c r="AN115" s="11">
        <v>0.15323348332385392</v>
      </c>
      <c r="AO115" s="12">
        <v>0.16290765438151425</v>
      </c>
      <c r="AP115" s="11">
        <v>0.3804808808170369</v>
      </c>
      <c r="AQ115" s="11">
        <v>0.39339674492091559</v>
      </c>
      <c r="AR115" s="11">
        <v>0.112442411219683</v>
      </c>
      <c r="AS115" s="11">
        <v>0.12095651789111285</v>
      </c>
      <c r="AT115" s="11">
        <v>5.7518074893057075E-2</v>
      </c>
      <c r="AU115" s="11">
        <v>6.3849368244556767E-2</v>
      </c>
      <c r="AV115" s="11">
        <v>2.0198628369579644E-2</v>
      </c>
      <c r="AW115" s="11">
        <v>2.4101403665567487E-2</v>
      </c>
      <c r="AX115" s="11">
        <v>7.1240905921387135E-3</v>
      </c>
      <c r="AY115" s="11">
        <v>9.5341859169455392E-3</v>
      </c>
      <c r="AZ115" s="9">
        <v>972186</v>
      </c>
      <c r="BA115" s="9">
        <v>5697182</v>
      </c>
      <c r="BB115" s="9">
        <v>3454</v>
      </c>
      <c r="BC115" s="9">
        <v>18397</v>
      </c>
      <c r="BD115" s="9">
        <v>2230364</v>
      </c>
      <c r="BE115" s="9">
        <v>4439004</v>
      </c>
      <c r="BF115" s="9">
        <v>8455</v>
      </c>
      <c r="BG115" s="9">
        <v>13396</v>
      </c>
      <c r="BH115" s="9">
        <v>632115</v>
      </c>
      <c r="BI115" s="9">
        <v>6037253</v>
      </c>
      <c r="BJ115" s="9">
        <v>2550</v>
      </c>
      <c r="BK115" s="9">
        <v>19301</v>
      </c>
      <c r="BL115" s="9">
        <v>340659</v>
      </c>
      <c r="BM115" s="9">
        <v>6328709</v>
      </c>
      <c r="BN115" s="9">
        <v>1326</v>
      </c>
      <c r="BO115" s="9">
        <v>20525</v>
      </c>
      <c r="BP115" s="9">
        <v>143849</v>
      </c>
      <c r="BQ115" s="9">
        <v>6525519</v>
      </c>
      <c r="BR115" s="9">
        <v>484</v>
      </c>
      <c r="BS115" s="9">
        <v>21367</v>
      </c>
      <c r="BT115" s="9">
        <v>73332</v>
      </c>
      <c r="BU115" s="9">
        <v>6596036</v>
      </c>
      <c r="BV115" s="9">
        <v>182</v>
      </c>
      <c r="BW115" s="9">
        <v>21669</v>
      </c>
      <c r="BX115">
        <v>972453.92738154286</v>
      </c>
      <c r="BY115">
        <v>5696914.0726184575</v>
      </c>
      <c r="BZ115">
        <v>3186.0726184571154</v>
      </c>
      <c r="CA115">
        <v>18726.079701854807</v>
      </c>
      <c r="CB115">
        <v>2231507.860733896</v>
      </c>
      <c r="CC115">
        <v>4437860.1392661035</v>
      </c>
      <c r="CD115">
        <v>7311.1392661038299</v>
      </c>
      <c r="CE115">
        <v>14587.498005808047</v>
      </c>
      <c r="CF115">
        <v>632592.42325202632</v>
      </c>
      <c r="CG115">
        <v>6036775.5767479734</v>
      </c>
      <c r="CH115">
        <v>2072.5767479737251</v>
      </c>
      <c r="CI115">
        <v>19843.223743838997</v>
      </c>
      <c r="CJ115">
        <v>340868.20585008501</v>
      </c>
      <c r="CK115">
        <v>6328499.7941499148</v>
      </c>
      <c r="CL115">
        <v>1116.7941499149856</v>
      </c>
      <c r="CM115">
        <v>20802.137793865924</v>
      </c>
      <c r="CN115">
        <v>143861.66280673223</v>
      </c>
      <c r="CO115">
        <v>6525506.3371932674</v>
      </c>
      <c r="CP115">
        <v>471.33719326777378</v>
      </c>
      <c r="CQ115">
        <v>21449.709475620479</v>
      </c>
      <c r="CR115">
        <v>73273.930976104646</v>
      </c>
      <c r="CS115">
        <v>6596094.0690238951</v>
      </c>
      <c r="CT115">
        <v>240.06902389534702</v>
      </c>
      <c r="CU115">
        <v>21681.735354084525</v>
      </c>
    </row>
    <row r="116" spans="1:99">
      <c r="A116" s="7" t="s">
        <v>56</v>
      </c>
      <c r="B116" s="9">
        <v>31717</v>
      </c>
      <c r="C116" s="9">
        <v>21851</v>
      </c>
      <c r="D116" s="9">
        <v>3081</v>
      </c>
      <c r="E116" s="9">
        <v>9843</v>
      </c>
      <c r="F116" s="9">
        <v>1945</v>
      </c>
      <c r="G116" s="9">
        <v>1019</v>
      </c>
      <c r="H116" s="9">
        <v>424</v>
      </c>
      <c r="I116" s="9">
        <v>227</v>
      </c>
      <c r="J116">
        <v>-2.4216974628244454</v>
      </c>
      <c r="K116">
        <v>-0.64919325993212984</v>
      </c>
      <c r="L116">
        <v>-0.82234013345855694</v>
      </c>
      <c r="M116">
        <v>-0.15190848556465639</v>
      </c>
      <c r="N116">
        <v>0.41423665095537221</v>
      </c>
      <c r="O116">
        <v>1.3959014976391384</v>
      </c>
      <c r="P116" s="5">
        <v>0.90670966086991411</v>
      </c>
      <c r="Q116" s="5">
        <v>1</v>
      </c>
      <c r="R116" s="5">
        <v>1</v>
      </c>
      <c r="S116" s="5">
        <v>1</v>
      </c>
      <c r="T116" s="5">
        <v>1</v>
      </c>
      <c r="U116" s="5">
        <v>1</v>
      </c>
      <c r="V116" s="10">
        <v>3.0367487307192257E-4</v>
      </c>
      <c r="W116" s="10">
        <v>0.93707214185627441</v>
      </c>
      <c r="X116" s="10">
        <v>0.75790913242311997</v>
      </c>
      <c r="Y116" s="10">
        <v>0.88986525819440843</v>
      </c>
      <c r="Z116" s="10">
        <v>0.55938736124578514</v>
      </c>
      <c r="AA116" s="10">
        <v>0.2083535987044095</v>
      </c>
      <c r="AB116" s="11">
        <v>7.6839421097631691E-3</v>
      </c>
      <c r="AC116" s="11">
        <v>8.2441345814976714E-3</v>
      </c>
      <c r="AD116" s="11">
        <v>8.8320192320527624E-3</v>
      </c>
      <c r="AE116" s="11">
        <v>9.1863780953006756E-3</v>
      </c>
      <c r="AF116" s="12">
        <v>8.5073696783725863E-3</v>
      </c>
      <c r="AG116" s="12">
        <v>9.2950192283136075E-3</v>
      </c>
      <c r="AH116" s="12">
        <v>8.7568145121279008E-3</v>
      </c>
      <c r="AI116" s="12">
        <v>9.896794018374136E-3</v>
      </c>
      <c r="AJ116" s="12">
        <v>8.7830623173669915E-3</v>
      </c>
      <c r="AK116" s="12">
        <v>1.0621083945961916E-2</v>
      </c>
      <c r="AL116" s="12">
        <v>9.0441358124201607E-3</v>
      </c>
      <c r="AM116" s="12">
        <v>1.1732945328031076E-2</v>
      </c>
      <c r="AN116" s="11">
        <v>0.10231392271212372</v>
      </c>
      <c r="AO116" s="12">
        <v>0.1104909832418372</v>
      </c>
      <c r="AP116" s="11">
        <v>0.272488021996519</v>
      </c>
      <c r="AQ116" s="11">
        <v>0.2843743641642974</v>
      </c>
      <c r="AR116" s="11">
        <v>7.2411238455576774E-2</v>
      </c>
      <c r="AS116" s="11">
        <v>7.9435358954152754E-2</v>
      </c>
      <c r="AT116" s="11">
        <v>4.015074334241301E-2</v>
      </c>
      <c r="AU116" s="11">
        <v>4.5520392990020288E-2</v>
      </c>
      <c r="AV116" s="11">
        <v>1.705153950496623E-2</v>
      </c>
      <c r="AW116" s="11">
        <v>2.0658405119993725E-2</v>
      </c>
      <c r="AX116" s="11">
        <v>8.9156629673765014E-3</v>
      </c>
      <c r="AY116" s="11">
        <v>1.1586831197650272E-2</v>
      </c>
      <c r="AZ116" s="9">
        <v>775084</v>
      </c>
      <c r="BA116" s="9">
        <v>5900996</v>
      </c>
      <c r="BB116" s="9">
        <v>2325</v>
      </c>
      <c r="BC116" s="9">
        <v>19526</v>
      </c>
      <c r="BD116" s="9">
        <v>1852227</v>
      </c>
      <c r="BE116" s="9">
        <v>4823853</v>
      </c>
      <c r="BF116" s="9">
        <v>6084</v>
      </c>
      <c r="BG116" s="9">
        <v>15767</v>
      </c>
      <c r="BH116" s="9">
        <v>520450</v>
      </c>
      <c r="BI116" s="9">
        <v>6155630</v>
      </c>
      <c r="BJ116" s="9">
        <v>1659</v>
      </c>
      <c r="BK116" s="9">
        <v>20192</v>
      </c>
      <c r="BL116" s="9">
        <v>281004</v>
      </c>
      <c r="BM116" s="9">
        <v>6395076</v>
      </c>
      <c r="BN116" s="9">
        <v>936</v>
      </c>
      <c r="BO116" s="9">
        <v>20915</v>
      </c>
      <c r="BP116" s="9">
        <v>118168</v>
      </c>
      <c r="BQ116" s="9">
        <v>6557912</v>
      </c>
      <c r="BR116" s="9">
        <v>412</v>
      </c>
      <c r="BS116" s="9">
        <v>21439</v>
      </c>
      <c r="BT116" s="9">
        <v>59777</v>
      </c>
      <c r="BU116" s="9">
        <v>6616303</v>
      </c>
      <c r="BV116" s="9">
        <v>224</v>
      </c>
      <c r="BW116" s="9">
        <v>21627</v>
      </c>
      <c r="BX116">
        <v>774872.81919147866</v>
      </c>
      <c r="BY116">
        <v>5901207.1808085209</v>
      </c>
      <c r="BZ116">
        <v>2536.1808085213179</v>
      </c>
      <c r="CA116">
        <v>19378.037144851471</v>
      </c>
      <c r="CB116">
        <v>1852248.537776815</v>
      </c>
      <c r="CC116">
        <v>4823831.4622231852</v>
      </c>
      <c r="CD116">
        <v>6062.4622231850399</v>
      </c>
      <c r="CE116">
        <v>15840.214110675726</v>
      </c>
      <c r="CF116">
        <v>520405.69732951862</v>
      </c>
      <c r="CG116">
        <v>6155674.3026704816</v>
      </c>
      <c r="CH116">
        <v>1703.3026704813769</v>
      </c>
      <c r="CI116">
        <v>20213.641316760735</v>
      </c>
      <c r="CJ116">
        <v>281020.21283886023</v>
      </c>
      <c r="CK116">
        <v>6395059.7871611398</v>
      </c>
      <c r="CL116">
        <v>919.78716113976088</v>
      </c>
      <c r="CM116">
        <v>20999.721294681909</v>
      </c>
      <c r="CN116">
        <v>118193.15045198286</v>
      </c>
      <c r="CO116">
        <v>6557886.8495480176</v>
      </c>
      <c r="CP116">
        <v>386.84954801714139</v>
      </c>
      <c r="CQ116">
        <v>21534.403227792358</v>
      </c>
      <c r="CR116">
        <v>59805.255694631669</v>
      </c>
      <c r="CS116">
        <v>6616274.7443053685</v>
      </c>
      <c r="CT116">
        <v>195.74430536832941</v>
      </c>
      <c r="CU116">
        <v>21726.13396334376</v>
      </c>
    </row>
    <row r="117" spans="1:99">
      <c r="A117" s="7" t="s">
        <v>57</v>
      </c>
      <c r="B117" s="9">
        <v>31048</v>
      </c>
      <c r="C117" s="9">
        <v>21851</v>
      </c>
      <c r="D117" s="9">
        <v>3011</v>
      </c>
      <c r="E117" s="9">
        <v>9640</v>
      </c>
      <c r="F117" s="9">
        <v>1912</v>
      </c>
      <c r="G117" s="9">
        <v>1002</v>
      </c>
      <c r="H117" s="9">
        <v>424</v>
      </c>
      <c r="I117" s="9">
        <v>227</v>
      </c>
      <c r="J117">
        <v>-2.4197273979784466</v>
      </c>
      <c r="K117">
        <v>-0.63550705753617476</v>
      </c>
      <c r="L117">
        <v>-0.75387191404941045</v>
      </c>
      <c r="M117">
        <v>-8.6475496439428298E-2</v>
      </c>
      <c r="N117">
        <v>0.7126148932975912</v>
      </c>
      <c r="O117">
        <v>1.6842529566368383</v>
      </c>
      <c r="P117" s="5">
        <v>0.90689320152498532</v>
      </c>
      <c r="Q117" s="5">
        <v>1</v>
      </c>
      <c r="R117" s="5">
        <v>1</v>
      </c>
      <c r="S117" s="5">
        <v>1</v>
      </c>
      <c r="T117" s="5">
        <v>1</v>
      </c>
      <c r="U117" s="5">
        <v>1</v>
      </c>
      <c r="V117" s="10">
        <v>3.1534238511394852E-4</v>
      </c>
      <c r="W117" s="10">
        <v>0.93031799526287173</v>
      </c>
      <c r="X117" s="10">
        <v>0.74726270679129003</v>
      </c>
      <c r="Y117" s="10">
        <v>0.94896741690857023</v>
      </c>
      <c r="Z117" s="10">
        <v>0.60986860205215854</v>
      </c>
      <c r="AA117" s="10">
        <v>0.26996878152251425</v>
      </c>
      <c r="AB117" s="11">
        <v>7.5061748946271484E-3</v>
      </c>
      <c r="AC117" s="11">
        <v>8.0600175485362364E-3</v>
      </c>
      <c r="AD117" s="11">
        <v>8.648035516299675E-3</v>
      </c>
      <c r="AE117" s="11">
        <v>8.9987541043126534E-3</v>
      </c>
      <c r="AF117" s="12">
        <v>8.3596723158191472E-3</v>
      </c>
      <c r="AG117" s="12">
        <v>9.1406709179001344E-3</v>
      </c>
      <c r="AH117" s="12">
        <v>8.6059454135553777E-3</v>
      </c>
      <c r="AI117" s="12">
        <v>9.7364645447989319E-3</v>
      </c>
      <c r="AJ117" s="12">
        <v>8.7830623173669915E-3</v>
      </c>
      <c r="AK117" s="12">
        <v>1.0621083945961916E-2</v>
      </c>
      <c r="AL117" s="12">
        <v>9.0441358124201607E-3</v>
      </c>
      <c r="AM117" s="12">
        <v>1.1732945328031076E-2</v>
      </c>
      <c r="AN117" s="11">
        <v>0.10231392271212372</v>
      </c>
      <c r="AO117" s="12">
        <v>0.1104909832418372</v>
      </c>
      <c r="AP117" s="11">
        <v>0.27235162872863794</v>
      </c>
      <c r="AQ117" s="11">
        <v>0.28423617045675398</v>
      </c>
      <c r="AR117" s="11">
        <v>7.2366445667007395E-2</v>
      </c>
      <c r="AS117" s="11">
        <v>7.938862275091399E-2</v>
      </c>
      <c r="AT117" s="11">
        <v>3.984000255220585E-2</v>
      </c>
      <c r="AU117" s="11">
        <v>4.5190430837570364E-2</v>
      </c>
      <c r="AV117" s="11">
        <v>1.705153950496623E-2</v>
      </c>
      <c r="AW117" s="11">
        <v>2.0658405119993725E-2</v>
      </c>
      <c r="AX117" s="11">
        <v>8.9156629673765014E-3</v>
      </c>
      <c r="AY117" s="11">
        <v>1.1586831197650272E-2</v>
      </c>
      <c r="AZ117" s="9">
        <v>775023</v>
      </c>
      <c r="BA117" s="9">
        <v>5901726</v>
      </c>
      <c r="BB117" s="9">
        <v>2325</v>
      </c>
      <c r="BC117" s="9">
        <v>19526</v>
      </c>
      <c r="BD117" s="9">
        <v>1850914</v>
      </c>
      <c r="BE117" s="9">
        <v>4825835</v>
      </c>
      <c r="BF117" s="9">
        <v>6081</v>
      </c>
      <c r="BG117" s="9">
        <v>15770</v>
      </c>
      <c r="BH117" s="9">
        <v>520465</v>
      </c>
      <c r="BI117" s="9">
        <v>6156284</v>
      </c>
      <c r="BJ117" s="9">
        <v>1658</v>
      </c>
      <c r="BK117" s="9">
        <v>20193</v>
      </c>
      <c r="BL117" s="9">
        <v>281306</v>
      </c>
      <c r="BM117" s="9">
        <v>6395443</v>
      </c>
      <c r="BN117" s="9">
        <v>929</v>
      </c>
      <c r="BO117" s="9">
        <v>20922</v>
      </c>
      <c r="BP117" s="9">
        <v>118711</v>
      </c>
      <c r="BQ117" s="9">
        <v>6558038</v>
      </c>
      <c r="BR117" s="9">
        <v>412</v>
      </c>
      <c r="BS117" s="9">
        <v>21439</v>
      </c>
      <c r="BT117" s="9">
        <v>60406</v>
      </c>
      <c r="BU117" s="9">
        <v>6616343</v>
      </c>
      <c r="BV117" s="9">
        <v>224</v>
      </c>
      <c r="BW117" s="9">
        <v>21627</v>
      </c>
      <c r="BX117">
        <v>774812.2714674708</v>
      </c>
      <c r="BY117">
        <v>5901936.7285325294</v>
      </c>
      <c r="BZ117">
        <v>2535.728532529185</v>
      </c>
      <c r="CA117">
        <v>19378.484566665604</v>
      </c>
      <c r="CB117">
        <v>1850937.4360694771</v>
      </c>
      <c r="CC117">
        <v>4825811.5639305227</v>
      </c>
      <c r="CD117">
        <v>6057.563930522796</v>
      </c>
      <c r="CE117">
        <v>15845.123256093646</v>
      </c>
      <c r="CF117">
        <v>520419.8217727585</v>
      </c>
      <c r="CG117">
        <v>6156329.1782272412</v>
      </c>
      <c r="CH117">
        <v>1703.1782272415132</v>
      </c>
      <c r="CI117">
        <v>20213.759559779766</v>
      </c>
      <c r="CJ117">
        <v>281314.34240214375</v>
      </c>
      <c r="CK117">
        <v>6395434.6575978566</v>
      </c>
      <c r="CL117">
        <v>920.65759785626847</v>
      </c>
      <c r="CM117">
        <v>20998.841144844595</v>
      </c>
      <c r="CN117">
        <v>118734.41780775087</v>
      </c>
      <c r="CO117">
        <v>6558014.5821922487</v>
      </c>
      <c r="CP117">
        <v>388.58219224912671</v>
      </c>
      <c r="CQ117">
        <v>21532.657873914384</v>
      </c>
      <c r="CR117">
        <v>60432.223430269012</v>
      </c>
      <c r="CS117">
        <v>6616316.7765697306</v>
      </c>
      <c r="CT117">
        <v>197.77656973098857</v>
      </c>
      <c r="CU117">
        <v>21724.087946094725</v>
      </c>
    </row>
    <row r="118" spans="1:99">
      <c r="A118" s="7" t="s">
        <v>58</v>
      </c>
      <c r="B118" s="9">
        <v>8713</v>
      </c>
      <c r="C118" s="9">
        <v>21851</v>
      </c>
      <c r="D118" s="9">
        <v>984</v>
      </c>
      <c r="E118" s="9">
        <v>2650</v>
      </c>
      <c r="F118" s="9">
        <v>493</v>
      </c>
      <c r="G118" s="9">
        <v>262</v>
      </c>
      <c r="H118" s="9">
        <v>99</v>
      </c>
      <c r="I118" s="9">
        <v>47</v>
      </c>
      <c r="J118">
        <v>-0.13455616846552912</v>
      </c>
      <c r="K118">
        <v>-0.49199661453939891</v>
      </c>
      <c r="L118">
        <v>-1.0370857235666713</v>
      </c>
      <c r="M118">
        <v>-0.57769221619974287</v>
      </c>
      <c r="N118">
        <v>-1.0065617181403703</v>
      </c>
      <c r="O118">
        <v>-1.3976476321371696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  <c r="V118" s="10">
        <v>0.1121757805923623</v>
      </c>
      <c r="W118" s="10">
        <v>0.47053603083531637</v>
      </c>
      <c r="X118" s="10">
        <v>0.17105967373019629</v>
      </c>
      <c r="Y118" s="10">
        <v>0.8953739417476323</v>
      </c>
      <c r="Z118" s="10">
        <v>0.81552069264691363</v>
      </c>
      <c r="AA118" s="10">
        <v>0.75571720247208074</v>
      </c>
      <c r="AB118" s="11">
        <v>2.384805417796215E-3</v>
      </c>
      <c r="AC118" s="11">
        <v>2.7022531554594382E-3</v>
      </c>
      <c r="AD118" s="11">
        <v>2.3332801820321754E-3</v>
      </c>
      <c r="AE118" s="11">
        <v>2.5177563838000515E-3</v>
      </c>
      <c r="AF118" s="12">
        <v>2.0572516537534051E-3</v>
      </c>
      <c r="AG118" s="12">
        <v>2.455127642388648E-3</v>
      </c>
      <c r="AH118" s="12">
        <v>2.1080288403109845E-3</v>
      </c>
      <c r="AI118" s="12">
        <v>2.6880903304363499E-3</v>
      </c>
      <c r="AJ118" s="12">
        <v>1.819604316347272E-3</v>
      </c>
      <c r="AK118" s="12">
        <v>2.711080778156412E-3</v>
      </c>
      <c r="AL118" s="12">
        <v>1.5366516810990738E-3</v>
      </c>
      <c r="AM118" s="12">
        <v>2.7652109338842223E-3</v>
      </c>
      <c r="AN118" s="11">
        <v>3.4032885899209532E-2</v>
      </c>
      <c r="AO118" s="12">
        <v>3.9007249563698339E-2</v>
      </c>
      <c r="AP118" s="11">
        <v>8.8648610154704391E-2</v>
      </c>
      <c r="AQ118" s="11">
        <v>9.6331482289577344E-2</v>
      </c>
      <c r="AR118" s="11">
        <v>1.8973267800343037E-2</v>
      </c>
      <c r="AS118" s="11">
        <v>2.276395246417575E-2</v>
      </c>
      <c r="AT118" s="11">
        <v>1.015996062715384E-2</v>
      </c>
      <c r="AU118" s="11">
        <v>1.2996874300309434E-2</v>
      </c>
      <c r="AV118" s="11">
        <v>3.6402212502067576E-3</v>
      </c>
      <c r="AW118" s="11">
        <v>5.4211489388006108E-3</v>
      </c>
      <c r="AX118" s="11">
        <v>1.5366516810990738E-3</v>
      </c>
      <c r="AY118" s="11">
        <v>2.7652109338842223E-3</v>
      </c>
      <c r="AZ118" s="9">
        <v>266814</v>
      </c>
      <c r="BA118" s="9">
        <v>6432270</v>
      </c>
      <c r="BB118" s="9">
        <v>798</v>
      </c>
      <c r="BC118" s="9">
        <v>21053</v>
      </c>
      <c r="BD118" s="9">
        <v>641913</v>
      </c>
      <c r="BE118" s="9">
        <v>6057171</v>
      </c>
      <c r="BF118" s="9">
        <v>2021</v>
      </c>
      <c r="BG118" s="9">
        <v>19830</v>
      </c>
      <c r="BH118" s="9">
        <v>155237</v>
      </c>
      <c r="BI118" s="9">
        <v>6543847</v>
      </c>
      <c r="BJ118" s="9">
        <v>456</v>
      </c>
      <c r="BK118" s="9">
        <v>21395</v>
      </c>
      <c r="BL118" s="9">
        <v>80874</v>
      </c>
      <c r="BM118" s="9">
        <v>6618210</v>
      </c>
      <c r="BN118" s="9">
        <v>253</v>
      </c>
      <c r="BO118" s="9">
        <v>21598</v>
      </c>
      <c r="BP118" s="9">
        <v>33145</v>
      </c>
      <c r="BQ118" s="9">
        <v>6665939</v>
      </c>
      <c r="BR118" s="9">
        <v>99</v>
      </c>
      <c r="BS118" s="9">
        <v>21752</v>
      </c>
      <c r="BT118" s="9">
        <v>16677</v>
      </c>
      <c r="BU118" s="9">
        <v>6682407</v>
      </c>
      <c r="BV118" s="9">
        <v>47</v>
      </c>
      <c r="BW118" s="9">
        <v>21804</v>
      </c>
      <c r="BX118">
        <v>266741.94400154147</v>
      </c>
      <c r="BY118">
        <v>6432342.0559984585</v>
      </c>
      <c r="BZ118">
        <v>870.05599845854783</v>
      </c>
      <c r="CA118">
        <v>21049.379418589167</v>
      </c>
      <c r="CB118">
        <v>641840.45173119509</v>
      </c>
      <c r="CC118">
        <v>6057243.5482688053</v>
      </c>
      <c r="CD118">
        <v>2093.5482688048614</v>
      </c>
      <c r="CE118">
        <v>19821.896374340133</v>
      </c>
      <c r="CF118">
        <v>155186.81332463416</v>
      </c>
      <c r="CG118">
        <v>6543897.186675366</v>
      </c>
      <c r="CH118">
        <v>506.18667536585309</v>
      </c>
      <c r="CI118">
        <v>21414.435606718769</v>
      </c>
      <c r="CJ118">
        <v>80863.241151417184</v>
      </c>
      <c r="CK118">
        <v>6618220.7588485824</v>
      </c>
      <c r="CL118">
        <v>263.75884858282365</v>
      </c>
      <c r="CM118">
        <v>21657.654181974729</v>
      </c>
      <c r="CN118">
        <v>33135.917620985769</v>
      </c>
      <c r="CO118">
        <v>6665948.0823790142</v>
      </c>
      <c r="CP118">
        <v>108.08237901422942</v>
      </c>
      <c r="CQ118">
        <v>21813.838435374149</v>
      </c>
      <c r="CR118">
        <v>16669.627189669296</v>
      </c>
      <c r="CS118">
        <v>6682414.3728103302</v>
      </c>
      <c r="CT118">
        <v>54.372810330705477</v>
      </c>
      <c r="CU118">
        <v>21867.723193350015</v>
      </c>
    </row>
    <row r="119" spans="1:99">
      <c r="A119" s="7" t="s">
        <v>159</v>
      </c>
      <c r="B119" s="9">
        <v>64914</v>
      </c>
      <c r="C119" s="9">
        <v>21851</v>
      </c>
      <c r="D119" s="9">
        <v>11809</v>
      </c>
      <c r="E119" s="9">
        <v>29644</v>
      </c>
      <c r="F119" s="9">
        <v>7438</v>
      </c>
      <c r="G119" s="9">
        <v>4425</v>
      </c>
      <c r="H119" s="9">
        <v>2367</v>
      </c>
      <c r="I119" s="9">
        <v>1383</v>
      </c>
      <c r="J119">
        <v>9.5039401663378769</v>
      </c>
      <c r="K119">
        <v>7.0364619135418103</v>
      </c>
      <c r="L119">
        <v>11.815909046085297</v>
      </c>
      <c r="M119">
        <v>15.578758701392488</v>
      </c>
      <c r="N119">
        <v>22.148448797971419</v>
      </c>
      <c r="O119">
        <v>25.853323750233997</v>
      </c>
      <c r="P119" s="5">
        <v>1.6389171887885112</v>
      </c>
      <c r="Q119" s="5">
        <v>1.5907131071860421</v>
      </c>
      <c r="R119" s="5">
        <v>1.9495421148516932</v>
      </c>
      <c r="S119" s="5">
        <v>2.3306794340404333</v>
      </c>
      <c r="T119" s="5">
        <v>3.1059023455096915</v>
      </c>
      <c r="U119" s="5">
        <v>3.5486078965959162</v>
      </c>
      <c r="V119" s="10">
        <v>5.7585176083479212E-253</v>
      </c>
      <c r="W119" s="10">
        <v>4.5969911813097661E-254</v>
      </c>
      <c r="X119" s="10">
        <v>0</v>
      </c>
      <c r="Y119" s="10">
        <v>0</v>
      </c>
      <c r="Z119" s="10">
        <v>0</v>
      </c>
      <c r="AA119" s="10">
        <v>0</v>
      </c>
      <c r="AB119" s="11">
        <v>2.9982844826267289E-2</v>
      </c>
      <c r="AC119" s="11">
        <v>3.1067027827773364E-2</v>
      </c>
      <c r="AD119" s="11">
        <v>2.6828198201677599E-2</v>
      </c>
      <c r="AE119" s="11">
        <v>2.7437510461541473E-2</v>
      </c>
      <c r="AF119" s="12">
        <v>3.3279318914699221E-2</v>
      </c>
      <c r="AG119" s="12">
        <v>3.4799945192206638E-2</v>
      </c>
      <c r="AH119" s="12">
        <v>3.9332635376858431E-2</v>
      </c>
      <c r="AI119" s="12">
        <v>4.1670522373358949E-2</v>
      </c>
      <c r="AJ119" s="12">
        <v>5.2040198703743448E-2</v>
      </c>
      <c r="AK119" s="12">
        <v>5.6284363101208268E-2</v>
      </c>
      <c r="AL119" s="12">
        <v>6.0063819398952355E-2</v>
      </c>
      <c r="AM119" s="12">
        <v>6.6520776271726353E-2</v>
      </c>
      <c r="AN119" s="11">
        <v>0.30214678608099987</v>
      </c>
      <c r="AO119" s="12">
        <v>0.31439250273873376</v>
      </c>
      <c r="AP119" s="11">
        <v>0.58012575028410329</v>
      </c>
      <c r="AQ119" s="11">
        <v>0.59318439570463855</v>
      </c>
      <c r="AR119" s="11">
        <v>0.2541722069914043</v>
      </c>
      <c r="AS119" s="11">
        <v>0.26580399547072553</v>
      </c>
      <c r="AT119" s="11">
        <v>0.1724992420495792</v>
      </c>
      <c r="AU119" s="11">
        <v>0.18263324616606311</v>
      </c>
      <c r="AV119" s="11">
        <v>0.10091934913256023</v>
      </c>
      <c r="AW119" s="11">
        <v>0.10904815807534787</v>
      </c>
      <c r="AX119" s="11">
        <v>5.9751098081189585E-2</v>
      </c>
      <c r="AY119" s="11">
        <v>6.6192794646832004E-2</v>
      </c>
      <c r="AZ119" s="9">
        <v>1420197</v>
      </c>
      <c r="BA119" s="9">
        <v>5222686</v>
      </c>
      <c r="BB119" s="9">
        <v>6736</v>
      </c>
      <c r="BC119" s="9">
        <v>15115</v>
      </c>
      <c r="BD119" s="9">
        <v>3132251</v>
      </c>
      <c r="BE119" s="9">
        <v>3510632</v>
      </c>
      <c r="BF119" s="9">
        <v>12819</v>
      </c>
      <c r="BG119" s="9">
        <v>9032</v>
      </c>
      <c r="BH119" s="9">
        <v>1014378</v>
      </c>
      <c r="BI119" s="9">
        <v>5628505</v>
      </c>
      <c r="BJ119" s="9">
        <v>5681</v>
      </c>
      <c r="BK119" s="9">
        <v>16170</v>
      </c>
      <c r="BL119" s="9">
        <v>563246</v>
      </c>
      <c r="BM119" s="9">
        <v>6079637</v>
      </c>
      <c r="BN119" s="9">
        <v>3880</v>
      </c>
      <c r="BO119" s="9">
        <v>17971</v>
      </c>
      <c r="BP119" s="9">
        <v>241791</v>
      </c>
      <c r="BQ119" s="9">
        <v>6401092</v>
      </c>
      <c r="BR119" s="9">
        <v>2294</v>
      </c>
      <c r="BS119" s="9">
        <v>19557</v>
      </c>
      <c r="BT119" s="9">
        <v>123506</v>
      </c>
      <c r="BU119" s="9">
        <v>6519377</v>
      </c>
      <c r="BV119" s="9">
        <v>1376</v>
      </c>
      <c r="BW119" s="9">
        <v>20475</v>
      </c>
      <c r="BX119">
        <v>1422254.6568008566</v>
      </c>
      <c r="BY119">
        <v>5220628.3431991432</v>
      </c>
      <c r="BZ119">
        <v>4678.3431991434318</v>
      </c>
      <c r="CA119">
        <v>17229.14428133086</v>
      </c>
      <c r="CB119">
        <v>3134758.5720315319</v>
      </c>
      <c r="CC119">
        <v>3508124.4279684681</v>
      </c>
      <c r="CD119">
        <v>10311.427968468059</v>
      </c>
      <c r="CE119">
        <v>11577.530127205311</v>
      </c>
      <c r="CF119">
        <v>1016714.6340869719</v>
      </c>
      <c r="CG119">
        <v>5626168.3659130279</v>
      </c>
      <c r="CH119">
        <v>3344.3659130281867</v>
      </c>
      <c r="CI119">
        <v>18567.50953238225</v>
      </c>
      <c r="CJ119">
        <v>565266.62043196324</v>
      </c>
      <c r="CK119">
        <v>6077616.3795680366</v>
      </c>
      <c r="CL119">
        <v>1859.3795680367739</v>
      </c>
      <c r="CM119">
        <v>20057.380569249828</v>
      </c>
      <c r="CN119">
        <v>243284.74280518922</v>
      </c>
      <c r="CO119">
        <v>6399598.2571948105</v>
      </c>
      <c r="CP119">
        <v>800.25719481077567</v>
      </c>
      <c r="CQ119">
        <v>21119.986803771797</v>
      </c>
      <c r="CR119">
        <v>124472.56181657063</v>
      </c>
      <c r="CS119">
        <v>6518410.4381834297</v>
      </c>
      <c r="CT119">
        <v>409.43818342937618</v>
      </c>
      <c r="CU119">
        <v>21512.091369364778</v>
      </c>
    </row>
    <row r="120" spans="1:99">
      <c r="A120" s="7" t="s">
        <v>60</v>
      </c>
      <c r="B120" s="9">
        <v>8807</v>
      </c>
      <c r="C120" s="9">
        <v>21851</v>
      </c>
      <c r="D120" s="9">
        <v>991</v>
      </c>
      <c r="E120" s="9">
        <v>2694</v>
      </c>
      <c r="F120" s="9">
        <v>498</v>
      </c>
      <c r="G120" s="9">
        <v>262</v>
      </c>
      <c r="H120" s="9">
        <v>99</v>
      </c>
      <c r="I120" s="9">
        <v>47</v>
      </c>
      <c r="J120">
        <v>-0.16282466011958024</v>
      </c>
      <c r="K120">
        <v>-0.45123780742272712</v>
      </c>
      <c r="L120">
        <v>-1.0475150136269193</v>
      </c>
      <c r="M120">
        <v>-0.66202009460980604</v>
      </c>
      <c r="N120">
        <v>-1.0933246498103231</v>
      </c>
      <c r="O120">
        <v>-1.4866881933512854</v>
      </c>
      <c r="P120" s="5">
        <v>1</v>
      </c>
      <c r="Q120" s="5">
        <v>1</v>
      </c>
      <c r="R120" s="5">
        <v>1</v>
      </c>
      <c r="S120" s="5">
        <v>1</v>
      </c>
      <c r="T120" s="5">
        <v>1</v>
      </c>
      <c r="U120" s="5">
        <v>1</v>
      </c>
      <c r="V120" s="10">
        <v>0.11448439819004329</v>
      </c>
      <c r="W120" s="10">
        <v>0.47610823617840925</v>
      </c>
      <c r="X120" s="10">
        <v>0.17867413072344845</v>
      </c>
      <c r="Y120" s="10">
        <v>0.90477410113097811</v>
      </c>
      <c r="Z120" s="10">
        <v>0.83681716186783284</v>
      </c>
      <c r="AA120" s="10">
        <v>0.78966445885668146</v>
      </c>
      <c r="AB120" s="11">
        <v>2.4023375088670922E-3</v>
      </c>
      <c r="AC120" s="11">
        <v>2.7209094891983061E-3</v>
      </c>
      <c r="AD120" s="11">
        <v>2.3727922178942368E-3</v>
      </c>
      <c r="AE120" s="11">
        <v>2.5587898607291673E-3</v>
      </c>
      <c r="AF120" s="12">
        <v>2.0791299260740134E-3</v>
      </c>
      <c r="AG120" s="12">
        <v>2.4790138659721173E-3</v>
      </c>
      <c r="AH120" s="12">
        <v>2.1080288403109845E-3</v>
      </c>
      <c r="AI120" s="12">
        <v>2.6880903304363499E-3</v>
      </c>
      <c r="AJ120" s="12">
        <v>1.819604316347272E-3</v>
      </c>
      <c r="AK120" s="12">
        <v>2.711080778156412E-3</v>
      </c>
      <c r="AL120" s="12">
        <v>1.5366516810990738E-3</v>
      </c>
      <c r="AM120" s="12">
        <v>2.7652109338842223E-3</v>
      </c>
      <c r="AN120" s="11">
        <v>3.4032885899209532E-2</v>
      </c>
      <c r="AO120" s="12">
        <v>3.9007249563698339E-2</v>
      </c>
      <c r="AP120" s="11">
        <v>8.8648610154704391E-2</v>
      </c>
      <c r="AQ120" s="11">
        <v>9.6331482289577344E-2</v>
      </c>
      <c r="AR120" s="11">
        <v>1.8973267800343037E-2</v>
      </c>
      <c r="AS120" s="11">
        <v>2.276395246417575E-2</v>
      </c>
      <c r="AT120" s="11">
        <v>1.015996062715384E-2</v>
      </c>
      <c r="AU120" s="11">
        <v>1.2996874300309434E-2</v>
      </c>
      <c r="AV120" s="11">
        <v>3.6402212502067576E-3</v>
      </c>
      <c r="AW120" s="11">
        <v>5.4211489388006108E-3</v>
      </c>
      <c r="AX120" s="11">
        <v>1.5366516810990738E-3</v>
      </c>
      <c r="AY120" s="11">
        <v>2.7652109338842223E-3</v>
      </c>
      <c r="AZ120" s="9">
        <v>266720</v>
      </c>
      <c r="BA120" s="9">
        <v>6432270</v>
      </c>
      <c r="BB120" s="9">
        <v>798</v>
      </c>
      <c r="BC120" s="9">
        <v>21053</v>
      </c>
      <c r="BD120" s="9">
        <v>641766</v>
      </c>
      <c r="BE120" s="9">
        <v>6057224</v>
      </c>
      <c r="BF120" s="9">
        <v>2021</v>
      </c>
      <c r="BG120" s="9">
        <v>19830</v>
      </c>
      <c r="BH120" s="9">
        <v>155066</v>
      </c>
      <c r="BI120" s="9">
        <v>6543924</v>
      </c>
      <c r="BJ120" s="9">
        <v>456</v>
      </c>
      <c r="BK120" s="9">
        <v>21395</v>
      </c>
      <c r="BL120" s="9">
        <v>80698</v>
      </c>
      <c r="BM120" s="9">
        <v>6618292</v>
      </c>
      <c r="BN120" s="9">
        <v>253</v>
      </c>
      <c r="BO120" s="9">
        <v>21598</v>
      </c>
      <c r="BP120" s="9">
        <v>32965</v>
      </c>
      <c r="BQ120" s="9">
        <v>6666025</v>
      </c>
      <c r="BR120" s="9">
        <v>99</v>
      </c>
      <c r="BS120" s="9">
        <v>21752</v>
      </c>
      <c r="BT120" s="9">
        <v>16496</v>
      </c>
      <c r="BU120" s="9">
        <v>6682494</v>
      </c>
      <c r="BV120" s="9">
        <v>47</v>
      </c>
      <c r="BW120" s="9">
        <v>21804</v>
      </c>
      <c r="BX120">
        <v>266648.23744825984</v>
      </c>
      <c r="BY120">
        <v>6432341.7625517398</v>
      </c>
      <c r="BZ120">
        <v>869.7625517401766</v>
      </c>
      <c r="CA120">
        <v>21049.67478276576</v>
      </c>
      <c r="CB120">
        <v>641693.90038091957</v>
      </c>
      <c r="CC120">
        <v>6057296.0996190803</v>
      </c>
      <c r="CD120">
        <v>2093.0996190804099</v>
      </c>
      <c r="CE120">
        <v>19822.347391771</v>
      </c>
      <c r="CF120">
        <v>155016.36220526567</v>
      </c>
      <c r="CG120">
        <v>6543973.637794734</v>
      </c>
      <c r="CH120">
        <v>505.6377947343197</v>
      </c>
      <c r="CI120">
        <v>21414.98725464585</v>
      </c>
      <c r="CJ120">
        <v>80687.80967887798</v>
      </c>
      <c r="CK120">
        <v>6618302.1903211223</v>
      </c>
      <c r="CL120">
        <v>263.19032112201432</v>
      </c>
      <c r="CM120">
        <v>21658.225551911557</v>
      </c>
      <c r="CN120">
        <v>32956.501330711442</v>
      </c>
      <c r="CO120">
        <v>6666033.4986692881</v>
      </c>
      <c r="CP120">
        <v>107.49866928856076</v>
      </c>
      <c r="CQ120">
        <v>21814.425044223084</v>
      </c>
      <c r="CR120">
        <v>16489.21490182553</v>
      </c>
      <c r="CS120">
        <v>6682500.7850981746</v>
      </c>
      <c r="CT120">
        <v>53.785098174469532</v>
      </c>
      <c r="CU120">
        <v>21868.313820143037</v>
      </c>
    </row>
    <row r="121" spans="1:99">
      <c r="A121" s="7" t="s">
        <v>61</v>
      </c>
      <c r="B121" s="9">
        <v>9375</v>
      </c>
      <c r="C121" s="9">
        <v>21851</v>
      </c>
      <c r="D121" s="9">
        <v>1121</v>
      </c>
      <c r="E121" s="9">
        <v>3283</v>
      </c>
      <c r="F121" s="9">
        <v>622</v>
      </c>
      <c r="G121" s="9">
        <v>318</v>
      </c>
      <c r="H121" s="9">
        <v>147</v>
      </c>
      <c r="I121" s="9">
        <v>76</v>
      </c>
      <c r="J121">
        <v>0.30613343919122005</v>
      </c>
      <c r="K121">
        <v>0.58980190348907613</v>
      </c>
      <c r="L121">
        <v>0.16727095477524562</v>
      </c>
      <c r="M121">
        <v>0.34096912961924469</v>
      </c>
      <c r="N121">
        <v>1.4719351810194952</v>
      </c>
      <c r="O121">
        <v>1.7342929537545333</v>
      </c>
      <c r="P121" s="5">
        <v>1</v>
      </c>
      <c r="Q121" s="5">
        <v>1.1077504434134864</v>
      </c>
      <c r="R121" s="5">
        <v>1</v>
      </c>
      <c r="S121" s="5">
        <v>1</v>
      </c>
      <c r="T121" s="5">
        <v>1</v>
      </c>
      <c r="U121" s="5">
        <v>1</v>
      </c>
      <c r="V121" s="10">
        <v>0.97066180689202697</v>
      </c>
      <c r="W121" s="10">
        <v>1.9568438920668552E-5</v>
      </c>
      <c r="X121" s="10">
        <v>0.78011813480276571</v>
      </c>
      <c r="Y121" s="10">
        <v>0.77058266529167874</v>
      </c>
      <c r="Z121" s="10">
        <v>0.10744575255213115</v>
      </c>
      <c r="AA121" s="10">
        <v>0.22756598538341963</v>
      </c>
      <c r="AB121" s="11">
        <v>2.7282756502678895E-3</v>
      </c>
      <c r="AC121" s="11">
        <v>3.0670420942642109E-3</v>
      </c>
      <c r="AD121" s="11">
        <v>2.9022615133744711E-3</v>
      </c>
      <c r="AE121" s="11">
        <v>3.1075320887490017E-3</v>
      </c>
      <c r="AF121" s="12">
        <v>2.6231630771029941E-3</v>
      </c>
      <c r="AG121" s="12">
        <v>3.0699402133642618E-3</v>
      </c>
      <c r="AH121" s="12">
        <v>2.5911774838161439E-3</v>
      </c>
      <c r="AI121" s="12">
        <v>3.2300663951825288E-3</v>
      </c>
      <c r="AJ121" s="12">
        <v>2.8208380283194384E-3</v>
      </c>
      <c r="AK121" s="12">
        <v>3.9065428695799712E-3</v>
      </c>
      <c r="AL121" s="12">
        <v>2.697490137021954E-3</v>
      </c>
      <c r="AM121" s="12">
        <v>4.2587132403978439E-3</v>
      </c>
      <c r="AN121" s="11">
        <v>4.0816753888501173E-2</v>
      </c>
      <c r="AO121" s="12">
        <v>4.6227317321054451E-2</v>
      </c>
      <c r="AP121" s="11">
        <v>0.10942520348092011</v>
      </c>
      <c r="AQ121" s="11">
        <v>0.11784128317872933</v>
      </c>
      <c r="AR121" s="11">
        <v>2.4236151022991335E-2</v>
      </c>
      <c r="AS121" s="11">
        <v>2.8484548258506076E-2</v>
      </c>
      <c r="AT121" s="11">
        <v>1.2445879764089427E-2</v>
      </c>
      <c r="AU121" s="11">
        <v>1.5561991729206075E-2</v>
      </c>
      <c r="AV121" s="11">
        <v>5.6014133032550404E-3</v>
      </c>
      <c r="AW121" s="11">
        <v>7.7618195007356245E-3</v>
      </c>
      <c r="AX121" s="11">
        <v>2.697490137021954E-3</v>
      </c>
      <c r="AY121" s="11">
        <v>4.2587132403978439E-3</v>
      </c>
      <c r="AZ121" s="9">
        <v>290854</v>
      </c>
      <c r="BA121" s="9">
        <v>6407568</v>
      </c>
      <c r="BB121" s="9">
        <v>951</v>
      </c>
      <c r="BC121" s="9">
        <v>20900</v>
      </c>
      <c r="BD121" s="9">
        <v>694914</v>
      </c>
      <c r="BE121" s="9">
        <v>6003508</v>
      </c>
      <c r="BF121" s="9">
        <v>2483</v>
      </c>
      <c r="BG121" s="9">
        <v>19368</v>
      </c>
      <c r="BH121" s="9">
        <v>170456</v>
      </c>
      <c r="BI121" s="9">
        <v>6527966</v>
      </c>
      <c r="BJ121" s="9">
        <v>576</v>
      </c>
      <c r="BK121" s="9">
        <v>21275</v>
      </c>
      <c r="BL121" s="9">
        <v>89152</v>
      </c>
      <c r="BM121" s="9">
        <v>6609270</v>
      </c>
      <c r="BN121" s="9">
        <v>306</v>
      </c>
      <c r="BO121" s="9">
        <v>21545</v>
      </c>
      <c r="BP121" s="9">
        <v>36757</v>
      </c>
      <c r="BQ121" s="9">
        <v>6661665</v>
      </c>
      <c r="BR121" s="9">
        <v>146</v>
      </c>
      <c r="BS121" s="9">
        <v>21705</v>
      </c>
      <c r="BT121" s="9">
        <v>18527</v>
      </c>
      <c r="BU121" s="9">
        <v>6679895</v>
      </c>
      <c r="BV121" s="9">
        <v>76</v>
      </c>
      <c r="BW121" s="9">
        <v>21775</v>
      </c>
      <c r="BX121">
        <v>290856.19463822379</v>
      </c>
      <c r="BY121">
        <v>6407565.8053617766</v>
      </c>
      <c r="BZ121">
        <v>948.80536177622548</v>
      </c>
      <c r="CA121">
        <v>20970.3799294819</v>
      </c>
      <c r="CB121">
        <v>695129.41029836144</v>
      </c>
      <c r="CC121">
        <v>6003292.5897016386</v>
      </c>
      <c r="CD121">
        <v>2267.5897016386089</v>
      </c>
      <c r="CE121">
        <v>19647.293567947796</v>
      </c>
      <c r="CF121">
        <v>170475.88862892921</v>
      </c>
      <c r="CG121">
        <v>6527946.1113710711</v>
      </c>
      <c r="CH121">
        <v>556.11137107078832</v>
      </c>
      <c r="CI121">
        <v>21364.35493180334</v>
      </c>
      <c r="CJ121">
        <v>89167.126882494209</v>
      </c>
      <c r="CK121">
        <v>6609254.8731175056</v>
      </c>
      <c r="CL121">
        <v>290.87311750579181</v>
      </c>
      <c r="CM121">
        <v>21630.458422147782</v>
      </c>
      <c r="CN121">
        <v>36783.009717908782</v>
      </c>
      <c r="CO121">
        <v>6661638.9902820913</v>
      </c>
      <c r="CP121">
        <v>119.99028209121862</v>
      </c>
      <c r="CQ121">
        <v>21801.89869643925</v>
      </c>
      <c r="CR121">
        <v>18542.512255975314</v>
      </c>
      <c r="CS121">
        <v>6679879.487744025</v>
      </c>
      <c r="CT121">
        <v>60.487744024684709</v>
      </c>
      <c r="CU121">
        <v>21861.595338424482</v>
      </c>
    </row>
    <row r="122" spans="1:99">
      <c r="A122" s="7" t="s">
        <v>62</v>
      </c>
      <c r="B122" s="9">
        <v>6420</v>
      </c>
      <c r="C122" s="9">
        <v>21851</v>
      </c>
      <c r="D122" s="9">
        <v>796</v>
      </c>
      <c r="E122" s="9">
        <v>2046</v>
      </c>
      <c r="F122" s="9">
        <v>388</v>
      </c>
      <c r="G122" s="9">
        <v>213</v>
      </c>
      <c r="H122" s="9">
        <v>82</v>
      </c>
      <c r="I122" s="9">
        <v>42</v>
      </c>
      <c r="J122">
        <v>0.48750235420412036</v>
      </c>
      <c r="K122">
        <v>-0.12055282514530667</v>
      </c>
      <c r="L122">
        <v>-0.4641479678479532</v>
      </c>
      <c r="M122">
        <v>0.13924577630362031</v>
      </c>
      <c r="N122">
        <v>-0.10794125425388335</v>
      </c>
      <c r="O122">
        <v>4.7654851974548398E-2</v>
      </c>
      <c r="P122" s="5">
        <v>1</v>
      </c>
      <c r="Q122" s="5">
        <v>1</v>
      </c>
      <c r="R122" s="5">
        <v>1</v>
      </c>
      <c r="S122" s="5">
        <v>1</v>
      </c>
      <c r="T122" s="5">
        <v>1</v>
      </c>
      <c r="U122" s="5">
        <v>1</v>
      </c>
      <c r="V122" s="10">
        <v>0.87610468494773142</v>
      </c>
      <c r="W122" s="10">
        <v>0.94980892902991965</v>
      </c>
      <c r="X122" s="10">
        <v>0.85223098731052804</v>
      </c>
      <c r="Y122" s="10">
        <v>0.82362870794152498</v>
      </c>
      <c r="Z122" s="10">
        <v>0.9525398362208326</v>
      </c>
      <c r="AA122" s="10">
        <v>0.94676853187740551</v>
      </c>
      <c r="AB122" s="11">
        <v>1.9147774144163184E-3</v>
      </c>
      <c r="AC122" s="11">
        <v>2.2003634639490271E-3</v>
      </c>
      <c r="AD122" s="11">
        <v>1.7916131047378602E-3</v>
      </c>
      <c r="AE122" s="11">
        <v>1.9537532400518516E-3</v>
      </c>
      <c r="AF122" s="12">
        <v>1.5991339966612962E-3</v>
      </c>
      <c r="AG122" s="12">
        <v>1.952190885495127E-3</v>
      </c>
      <c r="AH122" s="12">
        <v>1.6880018240544592E-3</v>
      </c>
      <c r="AI122" s="12">
        <v>2.211133226972954E-3</v>
      </c>
      <c r="AJ122" s="12">
        <v>1.4705986945128485E-3</v>
      </c>
      <c r="AK122" s="12">
        <v>2.2820899696215161E-3</v>
      </c>
      <c r="AL122" s="12">
        <v>1.3413556202442629E-3</v>
      </c>
      <c r="AM122" s="12">
        <v>2.5028620356982571E-3</v>
      </c>
      <c r="AN122" s="11">
        <v>2.6524804666180242E-2</v>
      </c>
      <c r="AO122" s="12">
        <v>3.0955402189341244E-2</v>
      </c>
      <c r="AP122" s="11">
        <v>6.7128357105460931E-2</v>
      </c>
      <c r="AQ122" s="11">
        <v>7.3917819270906279E-2</v>
      </c>
      <c r="AR122" s="11">
        <v>1.4657025235333019E-2</v>
      </c>
      <c r="AS122" s="11">
        <v>1.8018824840178398E-2</v>
      </c>
      <c r="AT122" s="11">
        <v>8.1034744505697736E-3</v>
      </c>
      <c r="AU122" s="11">
        <v>1.065996887010205E-2</v>
      </c>
      <c r="AV122" s="11">
        <v>2.9419604975392906E-3</v>
      </c>
      <c r="AW122" s="11">
        <v>4.5634168307294382E-3</v>
      </c>
      <c r="AX122" s="11">
        <v>1.3413556202442629E-3</v>
      </c>
      <c r="AY122" s="11">
        <v>2.5028620356982571E-3</v>
      </c>
      <c r="AZ122" s="9">
        <v>188057</v>
      </c>
      <c r="BA122" s="9">
        <v>6513320</v>
      </c>
      <c r="BB122" s="9">
        <v>628</v>
      </c>
      <c r="BC122" s="9">
        <v>21223</v>
      </c>
      <c r="BD122" s="9">
        <v>469495</v>
      </c>
      <c r="BE122" s="9">
        <v>6231882</v>
      </c>
      <c r="BF122" s="9">
        <v>1541</v>
      </c>
      <c r="BG122" s="9">
        <v>20310</v>
      </c>
      <c r="BH122" s="9">
        <v>114269</v>
      </c>
      <c r="BI122" s="9">
        <v>6587108</v>
      </c>
      <c r="BJ122" s="9">
        <v>357</v>
      </c>
      <c r="BK122" s="9">
        <v>21494</v>
      </c>
      <c r="BL122" s="9">
        <v>59548</v>
      </c>
      <c r="BM122" s="9">
        <v>6641829</v>
      </c>
      <c r="BN122" s="9">
        <v>205</v>
      </c>
      <c r="BO122" s="9">
        <v>21646</v>
      </c>
      <c r="BP122" s="9">
        <v>24325</v>
      </c>
      <c r="BQ122" s="9">
        <v>6677052</v>
      </c>
      <c r="BR122" s="9">
        <v>82</v>
      </c>
      <c r="BS122" s="9">
        <v>21769</v>
      </c>
      <c r="BT122" s="9">
        <v>12203</v>
      </c>
      <c r="BU122" s="9">
        <v>6689174</v>
      </c>
      <c r="BV122" s="9">
        <v>42</v>
      </c>
      <c r="BW122" s="9">
        <v>21809</v>
      </c>
      <c r="BX122">
        <v>188071.75946509623</v>
      </c>
      <c r="BY122">
        <v>6513305.2405349035</v>
      </c>
      <c r="BZ122">
        <v>613.24053490376946</v>
      </c>
      <c r="CA122">
        <v>21307.00885698566</v>
      </c>
      <c r="CB122">
        <v>469505.09733895684</v>
      </c>
      <c r="CC122">
        <v>6231871.9026610432</v>
      </c>
      <c r="CD122">
        <v>1530.9026610431774</v>
      </c>
      <c r="CE122">
        <v>20386.354534597889</v>
      </c>
      <c r="CF122">
        <v>114253.45682193137</v>
      </c>
      <c r="CG122">
        <v>6587123.5431780685</v>
      </c>
      <c r="CH122">
        <v>372.54317806863014</v>
      </c>
      <c r="CI122">
        <v>21548.491049227643</v>
      </c>
      <c r="CJ122">
        <v>59558.798226238941</v>
      </c>
      <c r="CK122">
        <v>6641818.2017737608</v>
      </c>
      <c r="CL122">
        <v>194.20177376105644</v>
      </c>
      <c r="CM122">
        <v>21727.413966562395</v>
      </c>
      <c r="CN122">
        <v>24327.675402202633</v>
      </c>
      <c r="CO122">
        <v>6677049.3245977974</v>
      </c>
      <c r="CP122">
        <v>79.324597797367574</v>
      </c>
      <c r="CQ122">
        <v>21842.665719448407</v>
      </c>
      <c r="CR122">
        <v>12205.202822959447</v>
      </c>
      <c r="CS122">
        <v>6689171.7971770409</v>
      </c>
      <c r="CT122">
        <v>39.797177040552548</v>
      </c>
      <c r="CU122">
        <v>21882.322026204463</v>
      </c>
    </row>
    <row r="123" spans="1:99" ht="15.75">
      <c r="A123" s="4" t="s">
        <v>91</v>
      </c>
      <c r="B123" s="5"/>
      <c r="C123" s="5"/>
      <c r="D123" s="6"/>
      <c r="E123" s="6"/>
      <c r="F123" s="6"/>
      <c r="G123" s="6"/>
      <c r="H123" s="6"/>
      <c r="I123" s="6"/>
      <c r="J123" s="3" t="s">
        <v>44</v>
      </c>
      <c r="K123" s="3" t="s">
        <v>45</v>
      </c>
      <c r="L123" s="3" t="s">
        <v>46</v>
      </c>
      <c r="M123" s="3" t="s">
        <v>47</v>
      </c>
      <c r="N123" s="3" t="s">
        <v>48</v>
      </c>
      <c r="O123" s="3" t="s">
        <v>49</v>
      </c>
      <c r="P123" s="3" t="s">
        <v>108</v>
      </c>
      <c r="Q123" s="3" t="s">
        <v>109</v>
      </c>
      <c r="R123" s="3" t="s">
        <v>110</v>
      </c>
      <c r="S123" s="3" t="s">
        <v>111</v>
      </c>
      <c r="T123" s="3" t="s">
        <v>112</v>
      </c>
      <c r="U123" s="3" t="s">
        <v>113</v>
      </c>
      <c r="V123" s="3" t="s">
        <v>81</v>
      </c>
      <c r="W123" s="3" t="s">
        <v>82</v>
      </c>
      <c r="X123" s="3" t="s">
        <v>83</v>
      </c>
      <c r="Y123" s="3" t="s">
        <v>84</v>
      </c>
      <c r="Z123" s="3" t="s">
        <v>85</v>
      </c>
      <c r="AA123" s="3" t="s">
        <v>86</v>
      </c>
      <c r="AB123" s="13" t="s">
        <v>96</v>
      </c>
      <c r="AC123" s="13" t="s">
        <v>97</v>
      </c>
      <c r="AD123" s="13" t="s">
        <v>98</v>
      </c>
      <c r="AE123" s="13" t="s">
        <v>99</v>
      </c>
      <c r="AF123" s="13" t="s">
        <v>100</v>
      </c>
      <c r="AG123" s="13" t="s">
        <v>101</v>
      </c>
      <c r="AH123" s="13" t="s">
        <v>102</v>
      </c>
      <c r="AI123" s="13" t="s">
        <v>103</v>
      </c>
      <c r="AJ123" s="13" t="s">
        <v>104</v>
      </c>
      <c r="AK123" s="13" t="s">
        <v>105</v>
      </c>
      <c r="AL123" s="13" t="s">
        <v>106</v>
      </c>
      <c r="AM123" s="13" t="s">
        <v>107</v>
      </c>
      <c r="AN123" s="13" t="s">
        <v>96</v>
      </c>
      <c r="AO123" s="13" t="s">
        <v>97</v>
      </c>
      <c r="AP123" s="13" t="s">
        <v>98</v>
      </c>
      <c r="AQ123" s="13" t="s">
        <v>99</v>
      </c>
      <c r="AR123" s="13" t="s">
        <v>100</v>
      </c>
      <c r="AS123" s="13" t="s">
        <v>101</v>
      </c>
      <c r="AT123" s="13" t="s">
        <v>102</v>
      </c>
      <c r="AU123" s="13" t="s">
        <v>103</v>
      </c>
      <c r="AV123" s="13" t="s">
        <v>104</v>
      </c>
      <c r="AW123" s="13" t="s">
        <v>105</v>
      </c>
      <c r="AX123" s="13" t="s">
        <v>106</v>
      </c>
      <c r="AY123" s="13" t="s">
        <v>107</v>
      </c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</row>
    <row r="124" spans="1:99">
      <c r="A124" s="7" t="s">
        <v>51</v>
      </c>
      <c r="B124" s="9">
        <v>67073</v>
      </c>
      <c r="C124" s="9">
        <v>5521</v>
      </c>
      <c r="D124" s="9">
        <v>2080</v>
      </c>
      <c r="E124" s="9">
        <v>5644</v>
      </c>
      <c r="F124" s="9">
        <v>904</v>
      </c>
      <c r="G124" s="9">
        <v>409</v>
      </c>
      <c r="H124" s="9">
        <v>156</v>
      </c>
      <c r="I124" s="9">
        <v>75</v>
      </c>
      <c r="J124">
        <v>0.68549193599888292</v>
      </c>
      <c r="K124">
        <v>0.26605353412603255</v>
      </c>
      <c r="L124">
        <v>-2.0670528596309823</v>
      </c>
      <c r="M124">
        <v>-3.1238685285978827</v>
      </c>
      <c r="N124">
        <v>-3.6293231570631939</v>
      </c>
      <c r="O124">
        <v>-4.0476080813136548</v>
      </c>
      <c r="P124" s="5">
        <v>1</v>
      </c>
      <c r="Q124" s="5">
        <v>1</v>
      </c>
      <c r="R124" s="5">
        <v>0.82854528412734896</v>
      </c>
      <c r="S124" s="5">
        <v>0.73747946570946465</v>
      </c>
      <c r="T124" s="5">
        <v>0.68059912557475488</v>
      </c>
      <c r="U124" s="5">
        <v>0.69548585486369141</v>
      </c>
      <c r="V124" s="10">
        <v>0.20514324006300261</v>
      </c>
      <c r="W124" s="10">
        <v>6.9518425458325095E-2</v>
      </c>
      <c r="X124" s="10">
        <v>3.7051701265980962E-5</v>
      </c>
      <c r="Y124" s="10">
        <v>4.3356654496864755E-7</v>
      </c>
      <c r="Z124" s="10">
        <v>8.6151505802312925E-5</v>
      </c>
      <c r="AA124" s="10">
        <v>1.7174328929507876E-2</v>
      </c>
      <c r="AB124" s="11">
        <v>2.0374643248087104E-2</v>
      </c>
      <c r="AC124" s="11">
        <v>2.2184075479806852E-2</v>
      </c>
      <c r="AD124" s="11">
        <v>1.9917641737896442E-2</v>
      </c>
      <c r="AE124" s="11">
        <v>2.0973501170996871E-2</v>
      </c>
      <c r="AF124" s="12">
        <v>1.5315231463264417E-2</v>
      </c>
      <c r="AG124" s="12">
        <v>1.7432459172489971E-2</v>
      </c>
      <c r="AH124" s="12">
        <v>1.3390914485366957E-2</v>
      </c>
      <c r="AI124" s="12">
        <v>1.6241398501410799E-2</v>
      </c>
      <c r="AJ124" s="12">
        <v>1.1926566830310237E-2</v>
      </c>
      <c r="AK124" s="12">
        <v>1.6329183939477847E-2</v>
      </c>
      <c r="AL124" s="12">
        <v>1.0530988696588162E-2</v>
      </c>
      <c r="AM124" s="12">
        <v>1.6638002428208072E-2</v>
      </c>
      <c r="AN124" s="11">
        <v>0.20789526445452994</v>
      </c>
      <c r="AO124" s="12">
        <v>0.22970661926218805</v>
      </c>
      <c r="AP124" s="11">
        <v>0.51789952886684631</v>
      </c>
      <c r="AQ124" s="11">
        <v>0.54422689750518771</v>
      </c>
      <c r="AR124" s="11">
        <v>0.12874397007891786</v>
      </c>
      <c r="AS124" s="11">
        <v>0.14693072653401457</v>
      </c>
      <c r="AT124" s="11">
        <v>6.0593774375970834E-2</v>
      </c>
      <c r="AU124" s="11">
        <v>7.38021683880212E-2</v>
      </c>
      <c r="AV124" s="11">
        <v>2.2045003511312097E-2</v>
      </c>
      <c r="AW124" s="11">
        <v>3.0481712663293956E-2</v>
      </c>
      <c r="AX124" s="11">
        <v>1.0530988696588162E-2</v>
      </c>
      <c r="AY124" s="11">
        <v>1.6638002428208072E-2</v>
      </c>
      <c r="AZ124" s="9">
        <v>1538406</v>
      </c>
      <c r="BA124" s="9">
        <v>5118648</v>
      </c>
      <c r="BB124" s="9">
        <v>1208</v>
      </c>
      <c r="BC124" s="9">
        <v>4313</v>
      </c>
      <c r="BD124" s="9">
        <v>3417510</v>
      </c>
      <c r="BE124" s="9">
        <v>3239544</v>
      </c>
      <c r="BF124" s="9">
        <v>2932</v>
      </c>
      <c r="BG124" s="9">
        <v>2589</v>
      </c>
      <c r="BH124" s="9">
        <v>1077257</v>
      </c>
      <c r="BI124" s="9">
        <v>5579797</v>
      </c>
      <c r="BJ124" s="9">
        <v>761</v>
      </c>
      <c r="BK124" s="9">
        <v>4760</v>
      </c>
      <c r="BL124" s="9">
        <v>593084</v>
      </c>
      <c r="BM124" s="9">
        <v>6063970</v>
      </c>
      <c r="BN124" s="9">
        <v>371</v>
      </c>
      <c r="BO124" s="9">
        <v>5150</v>
      </c>
      <c r="BP124" s="9">
        <v>254577</v>
      </c>
      <c r="BQ124" s="9">
        <v>6402477</v>
      </c>
      <c r="BR124" s="9">
        <v>145</v>
      </c>
      <c r="BS124" s="9">
        <v>5376</v>
      </c>
      <c r="BT124" s="9">
        <v>130092</v>
      </c>
      <c r="BU124" s="9">
        <v>6526962</v>
      </c>
      <c r="BV124" s="9">
        <v>75</v>
      </c>
      <c r="BW124" s="9">
        <v>5446</v>
      </c>
      <c r="BX124">
        <v>1538338.1856348333</v>
      </c>
      <c r="BY124">
        <v>5118715.8143651662</v>
      </c>
      <c r="BZ124">
        <v>1275.814365166621</v>
      </c>
      <c r="CA124">
        <v>4248.7063618531556</v>
      </c>
      <c r="CB124">
        <v>3417607.6213578084</v>
      </c>
      <c r="CC124">
        <v>3239446.3786421916</v>
      </c>
      <c r="CD124">
        <v>2834.3786421916452</v>
      </c>
      <c r="CE124">
        <v>2688.8494960383377</v>
      </c>
      <c r="CF124">
        <v>1077124.691124978</v>
      </c>
      <c r="CG124">
        <v>5579929.3088750225</v>
      </c>
      <c r="CH124">
        <v>893.30887502204473</v>
      </c>
      <c r="CI124">
        <v>4631.5290813323727</v>
      </c>
      <c r="CJ124">
        <v>592963.2284169409</v>
      </c>
      <c r="CK124">
        <v>6064090.7715830589</v>
      </c>
      <c r="CL124">
        <v>491.77158305910251</v>
      </c>
      <c r="CM124">
        <v>5033.3993865755028</v>
      </c>
      <c r="CN124">
        <v>254510.92242683948</v>
      </c>
      <c r="CO124">
        <v>6402543.0775731606</v>
      </c>
      <c r="CP124">
        <v>211.07757316052727</v>
      </c>
      <c r="CQ124">
        <v>5314.3261888817487</v>
      </c>
      <c r="CR124">
        <v>130059.13599741842</v>
      </c>
      <c r="CS124">
        <v>6526994.8640025817</v>
      </c>
      <c r="CT124">
        <v>107.86400258158444</v>
      </c>
      <c r="CU124">
        <v>5417.6253592054381</v>
      </c>
    </row>
    <row r="125" spans="1:99">
      <c r="A125" s="7" t="s">
        <v>52</v>
      </c>
      <c r="B125" s="9">
        <v>88243</v>
      </c>
      <c r="C125" s="9">
        <v>5521</v>
      </c>
      <c r="D125" s="9">
        <v>2793</v>
      </c>
      <c r="E125" s="9">
        <v>7251</v>
      </c>
      <c r="F125" s="9">
        <v>1332</v>
      </c>
      <c r="G125" s="9">
        <v>655</v>
      </c>
      <c r="H125" s="9">
        <v>220</v>
      </c>
      <c r="I125" s="9">
        <v>79</v>
      </c>
      <c r="J125">
        <v>1.0323390569047255</v>
      </c>
      <c r="K125">
        <v>1.9179693782134646E-2</v>
      </c>
      <c r="L125">
        <v>-1.0041416328413804</v>
      </c>
      <c r="M125">
        <v>-1.2047531427461138</v>
      </c>
      <c r="N125">
        <v>-3.3170038598269618</v>
      </c>
      <c r="O125">
        <v>-7.4018441639669064</v>
      </c>
      <c r="P125" s="5">
        <v>1</v>
      </c>
      <c r="Q125" s="5">
        <v>1.0841068657891215</v>
      </c>
      <c r="R125" s="5">
        <v>1</v>
      </c>
      <c r="S125" s="5">
        <v>1</v>
      </c>
      <c r="T125" s="5">
        <v>0.78413555430336912</v>
      </c>
      <c r="U125" s="5">
        <v>0.57054236017239379</v>
      </c>
      <c r="V125" s="10">
        <v>0.99981719733436347</v>
      </c>
      <c r="W125" s="10">
        <v>3.3194485597823335E-2</v>
      </c>
      <c r="X125" s="10">
        <v>0.75496155559774136</v>
      </c>
      <c r="Y125" s="10">
        <v>0.86769667075842538</v>
      </c>
      <c r="Z125" s="10">
        <v>6.5940193089004881E-3</v>
      </c>
      <c r="AA125" s="10">
        <v>1.1340712071631014E-5</v>
      </c>
      <c r="AB125" s="11">
        <v>2.752921852503239E-2</v>
      </c>
      <c r="AC125" s="11">
        <v>2.9618137920644449E-2</v>
      </c>
      <c r="AD125" s="11">
        <v>2.5670375162962257E-2</v>
      </c>
      <c r="AE125" s="11">
        <v>2.6863586075943739E-2</v>
      </c>
      <c r="AF125" s="12">
        <v>2.2846130943210582E-2</v>
      </c>
      <c r="AG125" s="12">
        <v>2.5405997294427527E-2</v>
      </c>
      <c r="AH125" s="12">
        <v>2.1932130771885709E-2</v>
      </c>
      <c r="AI125" s="12">
        <v>2.5523040392758378E-2</v>
      </c>
      <c r="AJ125" s="12">
        <v>1.7317475839595947E-2</v>
      </c>
      <c r="AK125" s="12">
        <v>2.2530377810105195E-2</v>
      </c>
      <c r="AL125" s="12">
        <v>1.1176277049153685E-2</v>
      </c>
      <c r="AM125" s="12">
        <v>1.7441726935631681E-2</v>
      </c>
      <c r="AN125" s="11">
        <v>0.26424490807438283</v>
      </c>
      <c r="AO125" s="12">
        <v>0.28782899158147657</v>
      </c>
      <c r="AP125" s="11">
        <v>0.60117754363707476</v>
      </c>
      <c r="AQ125" s="11">
        <v>0.62686085520371493</v>
      </c>
      <c r="AR125" s="11">
        <v>0.18444330810803644</v>
      </c>
      <c r="AS125" s="11">
        <v>0.20534115122904018</v>
      </c>
      <c r="AT125" s="11">
        <v>0.10011595579760801</v>
      </c>
      <c r="AU125" s="11">
        <v>0.11651146677076729</v>
      </c>
      <c r="AV125" s="11">
        <v>3.3330057267196192E-2</v>
      </c>
      <c r="AW125" s="11">
        <v>4.3467624312227823E-2</v>
      </c>
      <c r="AX125" s="11">
        <v>1.1176277049153685E-2</v>
      </c>
      <c r="AY125" s="11">
        <v>1.7441726935631681E-2</v>
      </c>
      <c r="AZ125" s="9">
        <v>1835898</v>
      </c>
      <c r="BA125" s="9">
        <v>4799986</v>
      </c>
      <c r="BB125" s="9">
        <v>1524</v>
      </c>
      <c r="BC125" s="9">
        <v>3997</v>
      </c>
      <c r="BD125" s="9">
        <v>3946305</v>
      </c>
      <c r="BE125" s="9">
        <v>2689579</v>
      </c>
      <c r="BF125" s="9">
        <v>3390</v>
      </c>
      <c r="BG125" s="9">
        <v>2131</v>
      </c>
      <c r="BH125" s="9">
        <v>1333213</v>
      </c>
      <c r="BI125" s="9">
        <v>5302671</v>
      </c>
      <c r="BJ125" s="9">
        <v>1076</v>
      </c>
      <c r="BK125" s="9">
        <v>4445</v>
      </c>
      <c r="BL125" s="9">
        <v>743221</v>
      </c>
      <c r="BM125" s="9">
        <v>5892663</v>
      </c>
      <c r="BN125" s="9">
        <v>598</v>
      </c>
      <c r="BO125" s="9">
        <v>4923</v>
      </c>
      <c r="BP125" s="9">
        <v>322250</v>
      </c>
      <c r="BQ125" s="9">
        <v>6313634</v>
      </c>
      <c r="BR125" s="9">
        <v>212</v>
      </c>
      <c r="BS125" s="9">
        <v>5309</v>
      </c>
      <c r="BT125" s="9">
        <v>165653</v>
      </c>
      <c r="BU125" s="9">
        <v>6470231</v>
      </c>
      <c r="BV125" s="9">
        <v>79</v>
      </c>
      <c r="BW125" s="9">
        <v>5442</v>
      </c>
      <c r="BX125">
        <v>1835894.5510848984</v>
      </c>
      <c r="BY125">
        <v>4799989.4489151016</v>
      </c>
      <c r="BZ125">
        <v>1527.4489151015484</v>
      </c>
      <c r="CA125">
        <v>3996.8736860077724</v>
      </c>
      <c r="CB125">
        <v>3946411.6185325244</v>
      </c>
      <c r="CC125">
        <v>2689472.3814674756</v>
      </c>
      <c r="CD125">
        <v>3283.3814674756322</v>
      </c>
      <c r="CE125">
        <v>2239.4802124328876</v>
      </c>
      <c r="CF125">
        <v>1333179.8055495787</v>
      </c>
      <c r="CG125">
        <v>5302704.1944504213</v>
      </c>
      <c r="CH125">
        <v>1109.1944504212588</v>
      </c>
      <c r="CI125">
        <v>4415.4761349053115</v>
      </c>
      <c r="CJ125">
        <v>743200.66326266807</v>
      </c>
      <c r="CK125">
        <v>5892683.3367373319</v>
      </c>
      <c r="CL125">
        <v>618.33673733193507</v>
      </c>
      <c r="CM125">
        <v>4906.7422375074666</v>
      </c>
      <c r="CN125">
        <v>322193.93733825901</v>
      </c>
      <c r="CO125">
        <v>6313690.0626617409</v>
      </c>
      <c r="CP125">
        <v>268.0626617410021</v>
      </c>
      <c r="CQ125">
        <v>5257.3077382003667</v>
      </c>
      <c r="CR125">
        <v>165594.22698781357</v>
      </c>
      <c r="CS125">
        <v>6470289.7730121864</v>
      </c>
      <c r="CT125">
        <v>137.77301218642742</v>
      </c>
      <c r="CU125">
        <v>5387.7057876539129</v>
      </c>
    </row>
    <row r="126" spans="1:99">
      <c r="A126" s="7" t="s">
        <v>53</v>
      </c>
      <c r="B126" s="9">
        <v>146234</v>
      </c>
      <c r="C126" s="9">
        <v>5521</v>
      </c>
      <c r="D126" s="9">
        <v>6097</v>
      </c>
      <c r="E126" s="9">
        <v>14584</v>
      </c>
      <c r="F126" s="9">
        <v>2918</v>
      </c>
      <c r="G126" s="9">
        <v>1443</v>
      </c>
      <c r="H126" s="9">
        <v>580</v>
      </c>
      <c r="I126" s="9">
        <v>242</v>
      </c>
      <c r="J126">
        <v>5.6275693476952364</v>
      </c>
      <c r="K126">
        <v>3.0294793824694328</v>
      </c>
      <c r="L126">
        <v>3.0358812710137775</v>
      </c>
      <c r="M126">
        <v>2.8643001189326691</v>
      </c>
      <c r="N126">
        <v>2.9395887573140898</v>
      </c>
      <c r="O126">
        <v>0.13238277699980422</v>
      </c>
      <c r="P126" s="5">
        <v>1.4102019471357139</v>
      </c>
      <c r="Q126" s="5">
        <v>1.5967151355192084</v>
      </c>
      <c r="R126" s="5">
        <v>1.3653273470056619</v>
      </c>
      <c r="S126" s="5">
        <v>1.3121649617492186</v>
      </c>
      <c r="T126" s="5">
        <v>1.2913691357260957</v>
      </c>
      <c r="U126" s="5">
        <v>1</v>
      </c>
      <c r="V126" s="10">
        <v>1.7927472208620467E-35</v>
      </c>
      <c r="W126" s="10">
        <v>4.683155951673245E-38</v>
      </c>
      <c r="X126" s="10">
        <v>2.3150457911250393E-27</v>
      </c>
      <c r="Y126" s="10">
        <v>2.9483038176730649E-15</v>
      </c>
      <c r="Z126" s="10">
        <v>3.8846158454927562E-7</v>
      </c>
      <c r="AA126" s="10">
        <v>0.7939078684605716</v>
      </c>
      <c r="AB126" s="11">
        <v>6.0859035763940889E-2</v>
      </c>
      <c r="AC126" s="11">
        <v>6.3891208507198274E-2</v>
      </c>
      <c r="AD126" s="11">
        <v>5.1996520322652305E-2</v>
      </c>
      <c r="AE126" s="11">
        <v>5.3665497427755234E-2</v>
      </c>
      <c r="AF126" s="12">
        <v>5.0986408552108918E-2</v>
      </c>
      <c r="AG126" s="12">
        <v>5.4719079584098294E-2</v>
      </c>
      <c r="AH126" s="12">
        <v>4.9647451159848408E-2</v>
      </c>
      <c r="AI126" s="12">
        <v>5.48988266883675E-2</v>
      </c>
      <c r="AJ126" s="12">
        <v>4.836563860579729E-2</v>
      </c>
      <c r="AK126" s="12">
        <v>5.6687793743414816E-2</v>
      </c>
      <c r="AL126" s="12">
        <v>3.8432400217511944E-2</v>
      </c>
      <c r="AM126" s="12">
        <v>4.9232877811830569E-2</v>
      </c>
      <c r="AN126" s="11">
        <v>0.45740063582414536</v>
      </c>
      <c r="AO126" s="12">
        <v>0.4837332167387961</v>
      </c>
      <c r="AP126" s="11">
        <v>0.81741763336426365</v>
      </c>
      <c r="AQ126" s="11">
        <v>0.83735505274332545</v>
      </c>
      <c r="AR126" s="11">
        <v>0.36342148163464522</v>
      </c>
      <c r="AS126" s="11">
        <v>0.38897844591471181</v>
      </c>
      <c r="AT126" s="11">
        <v>0.21003000747540537</v>
      </c>
      <c r="AU126" s="11">
        <v>0.23191891482127999</v>
      </c>
      <c r="AV126" s="11">
        <v>9.2069027231061057E-2</v>
      </c>
      <c r="AW126" s="11">
        <v>0.10789474744743921</v>
      </c>
      <c r="AX126" s="11">
        <v>3.8432400217511944E-2</v>
      </c>
      <c r="AY126" s="11">
        <v>4.9232877811830569E-2</v>
      </c>
      <c r="AZ126" s="9">
        <v>2543086</v>
      </c>
      <c r="BA126" s="9">
        <v>4034807</v>
      </c>
      <c r="BB126" s="9">
        <v>2598</v>
      </c>
      <c r="BC126" s="9">
        <v>2923</v>
      </c>
      <c r="BD126" s="9">
        <v>4933716</v>
      </c>
      <c r="BE126" s="9">
        <v>1644177</v>
      </c>
      <c r="BF126" s="9">
        <v>4568</v>
      </c>
      <c r="BG126" s="9">
        <v>953</v>
      </c>
      <c r="BH126" s="9">
        <v>2015461</v>
      </c>
      <c r="BI126" s="9">
        <v>4562432</v>
      </c>
      <c r="BJ126" s="9">
        <v>2077</v>
      </c>
      <c r="BK126" s="9">
        <v>3444</v>
      </c>
      <c r="BL126" s="9">
        <v>1169494</v>
      </c>
      <c r="BM126" s="9">
        <v>5408399</v>
      </c>
      <c r="BN126" s="9">
        <v>1220</v>
      </c>
      <c r="BO126" s="9">
        <v>4301</v>
      </c>
      <c r="BP126" s="9">
        <v>521421</v>
      </c>
      <c r="BQ126" s="9">
        <v>6056472</v>
      </c>
      <c r="BR126" s="9">
        <v>552</v>
      </c>
      <c r="BS126" s="9">
        <v>4969</v>
      </c>
      <c r="BT126" s="9">
        <v>270716</v>
      </c>
      <c r="BU126" s="9">
        <v>6307177</v>
      </c>
      <c r="BV126" s="9">
        <v>242</v>
      </c>
      <c r="BW126" s="9">
        <v>5279</v>
      </c>
      <c r="BX126">
        <v>2543549.1317744865</v>
      </c>
      <c r="BY126">
        <v>4034343.8682255135</v>
      </c>
      <c r="BZ126">
        <v>2134.8682255133886</v>
      </c>
      <c r="CA126">
        <v>3388.9738446642414</v>
      </c>
      <c r="CB126">
        <v>4934142.6432565227</v>
      </c>
      <c r="CC126">
        <v>1643750.3567434768</v>
      </c>
      <c r="CD126">
        <v>4141.3567434768647</v>
      </c>
      <c r="CE126">
        <v>1380.8012276879542</v>
      </c>
      <c r="CF126">
        <v>2015846.0469649942</v>
      </c>
      <c r="CG126">
        <v>4562046.9530350063</v>
      </c>
      <c r="CH126">
        <v>1691.9530350058496</v>
      </c>
      <c r="CI126">
        <v>3832.2607856345489</v>
      </c>
      <c r="CJ126">
        <v>1169732.2127397731</v>
      </c>
      <c r="CK126">
        <v>5408160.7872602269</v>
      </c>
      <c r="CL126">
        <v>981.78726022698856</v>
      </c>
      <c r="CM126">
        <v>4543.0226213773922</v>
      </c>
      <c r="CN126">
        <v>521535.26162702206</v>
      </c>
      <c r="CO126">
        <v>6056357.7383729778</v>
      </c>
      <c r="CP126">
        <v>437.73837297791084</v>
      </c>
      <c r="CQ126">
        <v>5087.5281432823549</v>
      </c>
      <c r="CR126">
        <v>270730.76848790003</v>
      </c>
      <c r="CS126">
        <v>6307162.2315120995</v>
      </c>
      <c r="CT126">
        <v>227.23151209995299</v>
      </c>
      <c r="CU126">
        <v>5298.2116881499896</v>
      </c>
    </row>
    <row r="127" spans="1:99">
      <c r="A127" s="7" t="s">
        <v>54</v>
      </c>
      <c r="B127" s="9">
        <v>15917</v>
      </c>
      <c r="C127" s="9">
        <v>5521</v>
      </c>
      <c r="D127" s="9">
        <v>535</v>
      </c>
      <c r="E127" s="9">
        <v>1323</v>
      </c>
      <c r="F127" s="9">
        <v>241</v>
      </c>
      <c r="G127" s="9">
        <v>114</v>
      </c>
      <c r="H127" s="9">
        <v>58</v>
      </c>
      <c r="I127" s="9">
        <v>22</v>
      </c>
      <c r="J127">
        <v>0.74611623369799451</v>
      </c>
      <c r="K127">
        <v>6.6758632204814886E-2</v>
      </c>
      <c r="L127">
        <v>-0.41078151371263444</v>
      </c>
      <c r="M127">
        <v>-0.69458509514400024</v>
      </c>
      <c r="N127">
        <v>0.53543424043746857</v>
      </c>
      <c r="O127">
        <v>-0.87766172182917945</v>
      </c>
      <c r="P127" s="5">
        <v>1</v>
      </c>
      <c r="Q127" s="5">
        <v>1</v>
      </c>
      <c r="R127" s="5">
        <v>1</v>
      </c>
      <c r="S127" s="5">
        <v>1</v>
      </c>
      <c r="T127" s="5">
        <v>1</v>
      </c>
      <c r="U127" s="5">
        <v>1</v>
      </c>
      <c r="V127" s="10">
        <v>0.8708556350983464</v>
      </c>
      <c r="W127" s="10">
        <v>0.58089516655041629</v>
      </c>
      <c r="X127" s="10">
        <v>0.82550712375144686</v>
      </c>
      <c r="Y127" s="10">
        <v>0.75823575083567307</v>
      </c>
      <c r="Z127" s="10">
        <v>0.85421997536906324</v>
      </c>
      <c r="AA127" s="10">
        <v>0.91343523103726976</v>
      </c>
      <c r="AB127" s="11">
        <v>5.0107704934006453E-3</v>
      </c>
      <c r="AC127" s="11">
        <v>5.9358230255528487E-3</v>
      </c>
      <c r="AD127" s="11">
        <v>4.5349749300002719E-3</v>
      </c>
      <c r="AE127" s="11">
        <v>5.0502451388278382E-3</v>
      </c>
      <c r="AF127" s="12">
        <v>3.8152345641996005E-3</v>
      </c>
      <c r="AG127" s="12">
        <v>4.915067917234923E-3</v>
      </c>
      <c r="AH127" s="12">
        <v>3.3731636463777094E-3</v>
      </c>
      <c r="AI127" s="12">
        <v>4.8862096555603455E-3</v>
      </c>
      <c r="AJ127" s="12">
        <v>3.9043958902854931E-3</v>
      </c>
      <c r="AK127" s="12">
        <v>6.6009473446357169E-3</v>
      </c>
      <c r="AL127" s="12">
        <v>2.322970456093091E-3</v>
      </c>
      <c r="AM127" s="12">
        <v>5.6466002738471376E-3</v>
      </c>
      <c r="AN127" s="11">
        <v>6.6652222836114661E-2</v>
      </c>
      <c r="AO127" s="12">
        <v>8.0422582452782276E-2</v>
      </c>
      <c r="AP127" s="11">
        <v>0.16866480988428367</v>
      </c>
      <c r="AQ127" s="11">
        <v>0.18887911331803475</v>
      </c>
      <c r="AR127" s="11">
        <v>3.468821017803192E-2</v>
      </c>
      <c r="AS127" s="11">
        <v>4.5007497121370366E-2</v>
      </c>
      <c r="AT127" s="11">
        <v>1.6402600275286446E-2</v>
      </c>
      <c r="AU127" s="11">
        <v>2.380750658941198E-2</v>
      </c>
      <c r="AV127" s="11">
        <v>7.6578355179205623E-3</v>
      </c>
      <c r="AW127" s="11">
        <v>1.2990597736924573E-2</v>
      </c>
      <c r="AX127" s="11">
        <v>2.322970456093091E-3</v>
      </c>
      <c r="AY127" s="11">
        <v>5.6466002738471376E-3</v>
      </c>
      <c r="AZ127" s="9">
        <v>513890</v>
      </c>
      <c r="BA127" s="9">
        <v>6194320</v>
      </c>
      <c r="BB127" s="9">
        <v>406</v>
      </c>
      <c r="BC127" s="9">
        <v>5115</v>
      </c>
      <c r="BD127" s="9">
        <v>1152366</v>
      </c>
      <c r="BE127" s="9">
        <v>5555844</v>
      </c>
      <c r="BF127" s="9">
        <v>987</v>
      </c>
      <c r="BG127" s="9">
        <v>4534</v>
      </c>
      <c r="BH127" s="9">
        <v>284771</v>
      </c>
      <c r="BI127" s="9">
        <v>6423439</v>
      </c>
      <c r="BJ127" s="9">
        <v>220</v>
      </c>
      <c r="BK127" s="9">
        <v>5301</v>
      </c>
      <c r="BL127" s="9">
        <v>149435</v>
      </c>
      <c r="BM127" s="9">
        <v>6558775</v>
      </c>
      <c r="BN127" s="9">
        <v>111</v>
      </c>
      <c r="BO127" s="9">
        <v>5410</v>
      </c>
      <c r="BP127" s="9">
        <v>61709</v>
      </c>
      <c r="BQ127" s="9">
        <v>6646501</v>
      </c>
      <c r="BR127" s="9">
        <v>57</v>
      </c>
      <c r="BS127" s="9">
        <v>5464</v>
      </c>
      <c r="BT127" s="9">
        <v>31191</v>
      </c>
      <c r="BU127" s="9">
        <v>6677019</v>
      </c>
      <c r="BV127" s="9">
        <v>22</v>
      </c>
      <c r="BW127" s="9">
        <v>5499</v>
      </c>
      <c r="BX127">
        <v>513873.07149482158</v>
      </c>
      <c r="BY127">
        <v>6194336.9285051785</v>
      </c>
      <c r="BZ127">
        <v>422.9285051784172</v>
      </c>
      <c r="CA127">
        <v>5102.2673164674334</v>
      </c>
      <c r="CB127">
        <v>1152404.5464630621</v>
      </c>
      <c r="CC127">
        <v>5555805.4535369379</v>
      </c>
      <c r="CD127">
        <v>948.45353693795596</v>
      </c>
      <c r="CE127">
        <v>4576.3097663907365</v>
      </c>
      <c r="CF127">
        <v>284756.63920851162</v>
      </c>
      <c r="CG127">
        <v>6423453.3607914886</v>
      </c>
      <c r="CH127">
        <v>234.36079148836913</v>
      </c>
      <c r="CI127">
        <v>5290.9902254103554</v>
      </c>
      <c r="CJ127">
        <v>149423.02166410896</v>
      </c>
      <c r="CK127">
        <v>6558786.9783358909</v>
      </c>
      <c r="CL127">
        <v>122.97833589102692</v>
      </c>
      <c r="CM127">
        <v>5402.4643511458344</v>
      </c>
      <c r="CN127">
        <v>61715.20706742644</v>
      </c>
      <c r="CO127">
        <v>6646494.7929325737</v>
      </c>
      <c r="CP127">
        <v>50.792932573557088</v>
      </c>
      <c r="CQ127">
        <v>5474.7091645908522</v>
      </c>
      <c r="CR127">
        <v>31187.33216001654</v>
      </c>
      <c r="CS127">
        <v>6677022.6678399835</v>
      </c>
      <c r="CT127">
        <v>25.667839983460762</v>
      </c>
      <c r="CU127">
        <v>5499.8549356683825</v>
      </c>
    </row>
    <row r="128" spans="1:99">
      <c r="A128" s="7" t="s">
        <v>55</v>
      </c>
      <c r="B128" s="9">
        <v>38555</v>
      </c>
      <c r="C128" s="9">
        <v>5521</v>
      </c>
      <c r="D128" s="9">
        <v>1687</v>
      </c>
      <c r="E128" s="9">
        <v>4200</v>
      </c>
      <c r="F128" s="9">
        <v>806</v>
      </c>
      <c r="G128" s="9">
        <v>356</v>
      </c>
      <c r="H128" s="9">
        <v>110</v>
      </c>
      <c r="I128" s="9">
        <v>22</v>
      </c>
      <c r="J128">
        <v>3.2807405669166596</v>
      </c>
      <c r="K128">
        <v>2.26280963664512</v>
      </c>
      <c r="L128">
        <v>1.9313293815617749</v>
      </c>
      <c r="M128">
        <v>0.94086088992504102</v>
      </c>
      <c r="N128">
        <v>-1.1139139719589162</v>
      </c>
      <c r="O128">
        <v>-8.796876274172698</v>
      </c>
      <c r="P128" s="5">
        <v>1.2692361096410261</v>
      </c>
      <c r="Q128" s="5">
        <v>1.4613497549548384</v>
      </c>
      <c r="R128" s="5">
        <v>1.3348264195258697</v>
      </c>
      <c r="S128" s="5">
        <v>1.1895897431595575</v>
      </c>
      <c r="T128" s="5">
        <v>1</v>
      </c>
      <c r="U128" s="5">
        <v>0.36684367188048667</v>
      </c>
      <c r="V128" s="10">
        <v>4.8716743434925105E-10</v>
      </c>
      <c r="W128" s="10">
        <v>1.9237542755653692E-42</v>
      </c>
      <c r="X128" s="10">
        <v>8.0085223061080987E-11</v>
      </c>
      <c r="Y128" s="10">
        <v>2.4653659478200519E-2</v>
      </c>
      <c r="Z128" s="10">
        <v>0.81873877523202121</v>
      </c>
      <c r="AA128" s="10">
        <v>1.5064178271155843E-5</v>
      </c>
      <c r="AB128" s="11">
        <v>1.6442340322161349E-2</v>
      </c>
      <c r="AC128" s="11">
        <v>1.8075235876856489E-2</v>
      </c>
      <c r="AD128" s="11">
        <v>1.4758005747661342E-2</v>
      </c>
      <c r="AE128" s="11">
        <v>1.5671264312110439E-2</v>
      </c>
      <c r="AF128" s="12">
        <v>1.3598315404453724E-2</v>
      </c>
      <c r="AG128" s="12">
        <v>1.5599293724327293E-2</v>
      </c>
      <c r="AH128" s="12">
        <v>1.1565224652990378E-2</v>
      </c>
      <c r="AI128" s="12">
        <v>1.4227204254816181E-2</v>
      </c>
      <c r="AJ128" s="12">
        <v>8.1095811606397838E-3</v>
      </c>
      <c r="AK128" s="12">
        <v>1.1814345664210787E-2</v>
      </c>
      <c r="AL128" s="12">
        <v>2.322970456093091E-3</v>
      </c>
      <c r="AM128" s="12">
        <v>5.6466002738471376E-3</v>
      </c>
      <c r="AN128" s="11">
        <v>0.16831057545170652</v>
      </c>
      <c r="AO128" s="12">
        <v>0.18850884132061735</v>
      </c>
      <c r="AP128" s="11">
        <v>0.41134219480635004</v>
      </c>
      <c r="AQ128" s="11">
        <v>0.43741708793228429</v>
      </c>
      <c r="AR128" s="11">
        <v>0.11432179861470859</v>
      </c>
      <c r="AS128" s="11">
        <v>0.13164813436844663</v>
      </c>
      <c r="AT128" s="11">
        <v>5.4035277317309192E-2</v>
      </c>
      <c r="AU128" s="11">
        <v>6.6595043276786087E-2</v>
      </c>
      <c r="AV128" s="11">
        <v>1.6073175996966775E-2</v>
      </c>
      <c r="AW128" s="11">
        <v>2.3412424437737084E-2</v>
      </c>
      <c r="AX128" s="11">
        <v>2.322970456093091E-3</v>
      </c>
      <c r="AY128" s="11">
        <v>5.6466002738471376E-3</v>
      </c>
      <c r="AZ128" s="9">
        <v>977050</v>
      </c>
      <c r="BA128" s="9">
        <v>5708522</v>
      </c>
      <c r="BB128" s="9">
        <v>985</v>
      </c>
      <c r="BC128" s="9">
        <v>4536</v>
      </c>
      <c r="BD128" s="9">
        <v>2241949</v>
      </c>
      <c r="BE128" s="9">
        <v>4443623</v>
      </c>
      <c r="BF128" s="9">
        <v>2343</v>
      </c>
      <c r="BG128" s="9">
        <v>3178</v>
      </c>
      <c r="BH128" s="9">
        <v>635950</v>
      </c>
      <c r="BI128" s="9">
        <v>6049622</v>
      </c>
      <c r="BJ128" s="9">
        <v>679</v>
      </c>
      <c r="BK128" s="9">
        <v>4842</v>
      </c>
      <c r="BL128" s="9">
        <v>342721</v>
      </c>
      <c r="BM128" s="9">
        <v>6342851</v>
      </c>
      <c r="BN128" s="9">
        <v>333</v>
      </c>
      <c r="BO128" s="9">
        <v>5188</v>
      </c>
      <c r="BP128" s="9">
        <v>144700</v>
      </c>
      <c r="BQ128" s="9">
        <v>6540872</v>
      </c>
      <c r="BR128" s="9">
        <v>109</v>
      </c>
      <c r="BS128" s="9">
        <v>5412</v>
      </c>
      <c r="BT128" s="9">
        <v>73739</v>
      </c>
      <c r="BU128" s="9">
        <v>6611833</v>
      </c>
      <c r="BV128" s="9">
        <v>22</v>
      </c>
      <c r="BW128" s="9">
        <v>5499</v>
      </c>
      <c r="BX128">
        <v>977227.99713290494</v>
      </c>
      <c r="BY128">
        <v>5708344.0028670952</v>
      </c>
      <c r="BZ128">
        <v>807.00286709510692</v>
      </c>
      <c r="CA128">
        <v>4717.8899902656049</v>
      </c>
      <c r="CB128">
        <v>2242440.1745759626</v>
      </c>
      <c r="CC128">
        <v>4443131.8254240379</v>
      </c>
      <c r="CD128">
        <v>1851.8254240375975</v>
      </c>
      <c r="CE128">
        <v>3672.2046103160656</v>
      </c>
      <c r="CF128">
        <v>636103.70036524674</v>
      </c>
      <c r="CG128">
        <v>6049468.2996347528</v>
      </c>
      <c r="CH128">
        <v>525.29963475324587</v>
      </c>
      <c r="CI128">
        <v>4999.8258554391459</v>
      </c>
      <c r="CJ128">
        <v>342770.93695873005</v>
      </c>
      <c r="CK128">
        <v>6342801.0630412698</v>
      </c>
      <c r="CL128">
        <v>283.06304126993899</v>
      </c>
      <c r="CM128">
        <v>5242.2624898811946</v>
      </c>
      <c r="CN128">
        <v>144689.51421658613</v>
      </c>
      <c r="CO128">
        <v>6540882.485783414</v>
      </c>
      <c r="CP128">
        <v>119.48578341386079</v>
      </c>
      <c r="CQ128">
        <v>5405.9748311737576</v>
      </c>
      <c r="CR128">
        <v>73700.13782382042</v>
      </c>
      <c r="CS128">
        <v>6611871.8621761799</v>
      </c>
      <c r="CT128">
        <v>60.862176179586804</v>
      </c>
      <c r="CU128">
        <v>5464.6468502620273</v>
      </c>
    </row>
    <row r="129" spans="1:99">
      <c r="A129" s="7" t="s">
        <v>56</v>
      </c>
      <c r="B129" s="9">
        <v>31719</v>
      </c>
      <c r="C129" s="9">
        <v>5521</v>
      </c>
      <c r="D129" s="9">
        <v>1390</v>
      </c>
      <c r="E129" s="9">
        <v>3495</v>
      </c>
      <c r="F129" s="9">
        <v>763</v>
      </c>
      <c r="G129" s="9">
        <v>395</v>
      </c>
      <c r="H129" s="9">
        <v>162</v>
      </c>
      <c r="I129" s="9">
        <v>72</v>
      </c>
      <c r="J129">
        <v>2.9869255770921099</v>
      </c>
      <c r="K129">
        <v>2.1356658840971794</v>
      </c>
      <c r="L129">
        <v>2.7768209398480459</v>
      </c>
      <c r="M129">
        <v>3.0327301452520885</v>
      </c>
      <c r="N129">
        <v>3.2172772384727009</v>
      </c>
      <c r="O129">
        <v>2.3517776566419428</v>
      </c>
      <c r="P129" s="5">
        <v>1.5921409559687767</v>
      </c>
      <c r="Q129" s="5">
        <v>1.3846858567091778</v>
      </c>
      <c r="R129" s="5">
        <v>1.5498285006785546</v>
      </c>
      <c r="S129" s="5">
        <v>1.5900424531578448</v>
      </c>
      <c r="T129" s="5">
        <v>1.640384655566413</v>
      </c>
      <c r="U129" s="5">
        <v>1.4516716655507356</v>
      </c>
      <c r="V129" s="10">
        <v>1.9465570738426176E-37</v>
      </c>
      <c r="W129" s="10">
        <v>7.1360608089085735E-29</v>
      </c>
      <c r="X129" s="10">
        <v>1.0543372835882515E-23</v>
      </c>
      <c r="Y129" s="10">
        <v>8.0292246279074562E-16</v>
      </c>
      <c r="Z129" s="10">
        <v>2.9121335717470792E-8</v>
      </c>
      <c r="AA129" s="10">
        <v>2.3212234780854338E-2</v>
      </c>
      <c r="AB129" s="11">
        <v>1.3478093838669623E-2</v>
      </c>
      <c r="AC129" s="11">
        <v>1.4962588388144127E-2</v>
      </c>
      <c r="AD129" s="11">
        <v>1.2243664345798986E-2</v>
      </c>
      <c r="AE129" s="11">
        <v>1.3077835382511104E-2</v>
      </c>
      <c r="AF129" s="12">
        <v>1.2846140135096535E-2</v>
      </c>
      <c r="AG129" s="12">
        <v>1.4793780169196165E-2</v>
      </c>
      <c r="AH129" s="12">
        <v>1.2908004806814368E-2</v>
      </c>
      <c r="AI129" s="12">
        <v>1.5709999177970994E-2</v>
      </c>
      <c r="AJ129" s="12">
        <v>1.2428631483393161E-2</v>
      </c>
      <c r="AK129" s="12">
        <v>1.691387893138677E-2</v>
      </c>
      <c r="AL129" s="12">
        <v>1.0048478314718652E-2</v>
      </c>
      <c r="AM129" s="12">
        <v>1.6033753165085731E-2</v>
      </c>
      <c r="AN129" s="11">
        <v>0.16282193684057369</v>
      </c>
      <c r="AO129" s="12">
        <v>0.18276763026683437</v>
      </c>
      <c r="AP129" s="11">
        <v>0.33448175508714539</v>
      </c>
      <c r="AQ129" s="11">
        <v>0.35959540484764907</v>
      </c>
      <c r="AR129" s="11">
        <v>0.10730113963400503</v>
      </c>
      <c r="AS129" s="11">
        <v>0.12417866474925887</v>
      </c>
      <c r="AT129" s="11">
        <v>5.869308028518435E-2</v>
      </c>
      <c r="AU129" s="11">
        <v>7.1718077113837569E-2</v>
      </c>
      <c r="AV129" s="11">
        <v>2.421993646322055E-2</v>
      </c>
      <c r="AW129" s="11">
        <v>3.3016071506350178E-2</v>
      </c>
      <c r="AX129" s="11">
        <v>9.8879338993736448E-3</v>
      </c>
      <c r="AY129" s="11">
        <v>1.5832044365433454E-2</v>
      </c>
      <c r="AZ129" s="9">
        <v>776493</v>
      </c>
      <c r="BA129" s="9">
        <v>5915915</v>
      </c>
      <c r="BB129" s="9">
        <v>954</v>
      </c>
      <c r="BC129" s="9">
        <v>4567</v>
      </c>
      <c r="BD129" s="9">
        <v>1856423</v>
      </c>
      <c r="BE129" s="9">
        <v>4835985</v>
      </c>
      <c r="BF129" s="9">
        <v>1916</v>
      </c>
      <c r="BG129" s="9">
        <v>3605</v>
      </c>
      <c r="BH129" s="9">
        <v>521510</v>
      </c>
      <c r="BI129" s="9">
        <v>6170898</v>
      </c>
      <c r="BJ129" s="9">
        <v>639</v>
      </c>
      <c r="BK129" s="9">
        <v>4882</v>
      </c>
      <c r="BL129" s="9">
        <v>281600</v>
      </c>
      <c r="BM129" s="9">
        <v>6410808</v>
      </c>
      <c r="BN129" s="9">
        <v>360</v>
      </c>
      <c r="BO129" s="9">
        <v>5161</v>
      </c>
      <c r="BP129" s="9">
        <v>118430</v>
      </c>
      <c r="BQ129" s="9">
        <v>6573978</v>
      </c>
      <c r="BR129" s="9">
        <v>158</v>
      </c>
      <c r="BS129" s="9">
        <v>5363</v>
      </c>
      <c r="BT129" s="9">
        <v>59934</v>
      </c>
      <c r="BU129" s="9">
        <v>6632474</v>
      </c>
      <c r="BV129" s="9">
        <v>71</v>
      </c>
      <c r="BW129" s="9">
        <v>5450</v>
      </c>
      <c r="BX129">
        <v>776806.16237884876</v>
      </c>
      <c r="BY129">
        <v>5915601.8376211515</v>
      </c>
      <c r="BZ129">
        <v>640.83762115125433</v>
      </c>
      <c r="CA129">
        <v>4884.1883402805088</v>
      </c>
      <c r="CB129">
        <v>1856807.1997048641</v>
      </c>
      <c r="CC129">
        <v>4835600.8002951359</v>
      </c>
      <c r="CD129">
        <v>1531.800295136004</v>
      </c>
      <c r="CE129">
        <v>3992.4906535883647</v>
      </c>
      <c r="CF129">
        <v>521718.60059908067</v>
      </c>
      <c r="CG129">
        <v>6170689.3994009197</v>
      </c>
      <c r="CH129">
        <v>430.39940091929907</v>
      </c>
      <c r="CI129">
        <v>5094.8001646044295</v>
      </c>
      <c r="CJ129">
        <v>281727.58470267453</v>
      </c>
      <c r="CK129">
        <v>6410680.4152973257</v>
      </c>
      <c r="CL129">
        <v>232.41529732548673</v>
      </c>
      <c r="CM129">
        <v>5292.9475980842772</v>
      </c>
      <c r="CN129">
        <v>118490.24973301448</v>
      </c>
      <c r="CO129">
        <v>6573917.750266986</v>
      </c>
      <c r="CP129">
        <v>97.750266985511487</v>
      </c>
      <c r="CQ129">
        <v>5427.7237223134034</v>
      </c>
      <c r="CR129">
        <v>59955.538800127622</v>
      </c>
      <c r="CS129">
        <v>6632452.4611998722</v>
      </c>
      <c r="CT129">
        <v>49.461199872378465</v>
      </c>
      <c r="CU129">
        <v>5476.0526261997175</v>
      </c>
    </row>
    <row r="130" spans="1:99">
      <c r="A130" s="7" t="s">
        <v>57</v>
      </c>
      <c r="B130" s="9">
        <v>31050</v>
      </c>
      <c r="C130" s="9">
        <v>5521</v>
      </c>
      <c r="D130" s="9">
        <v>1348</v>
      </c>
      <c r="E130" s="9">
        <v>3419</v>
      </c>
      <c r="F130" s="9">
        <v>747</v>
      </c>
      <c r="G130" s="9">
        <v>391</v>
      </c>
      <c r="H130" s="9">
        <v>162</v>
      </c>
      <c r="I130" s="9">
        <v>72</v>
      </c>
      <c r="J130">
        <v>2.8870310135461295</v>
      </c>
      <c r="K130">
        <v>2.1082024218480782</v>
      </c>
      <c r="L130">
        <v>2.7482841701275245</v>
      </c>
      <c r="M130">
        <v>3.0818674984971843</v>
      </c>
      <c r="N130">
        <v>3.3392433006897244</v>
      </c>
      <c r="O130">
        <v>2.4811422011443596</v>
      </c>
      <c r="P130" s="5">
        <v>1.5924625208403436</v>
      </c>
      <c r="Q130" s="5">
        <v>1.386236910433422</v>
      </c>
      <c r="R130" s="5">
        <v>1.5499513961122064</v>
      </c>
      <c r="S130" s="5">
        <v>1.5884711586404636</v>
      </c>
      <c r="T130" s="5">
        <v>1.6329291687014589</v>
      </c>
      <c r="U130" s="5">
        <v>1.4366035675192661</v>
      </c>
      <c r="V130" s="10">
        <v>1.803569435530964E-37</v>
      </c>
      <c r="W130" s="10">
        <v>4.4976284125563509E-29</v>
      </c>
      <c r="X130" s="10">
        <v>1.0334203086781624E-23</v>
      </c>
      <c r="Y130" s="10">
        <v>9.3947233530433803E-16</v>
      </c>
      <c r="Z130" s="10">
        <v>4.1197738650442965E-8</v>
      </c>
      <c r="AA130" s="10">
        <v>2.9662348301800274E-2</v>
      </c>
      <c r="AB130" s="11">
        <v>1.3059555003234252E-2</v>
      </c>
      <c r="AC130" s="11">
        <v>1.4521768480035486E-2</v>
      </c>
      <c r="AD130" s="11">
        <v>1.1972854151521864E-2</v>
      </c>
      <c r="AE130" s="11">
        <v>1.2798020689992353E-2</v>
      </c>
      <c r="AF130" s="12">
        <v>1.2566460525688307E-2</v>
      </c>
      <c r="AG130" s="12">
        <v>1.4493854634608741E-2</v>
      </c>
      <c r="AH130" s="12">
        <v>1.277011277743763E-2</v>
      </c>
      <c r="AI130" s="12">
        <v>1.5558088635349908E-2</v>
      </c>
      <c r="AJ130" s="12">
        <v>1.2428631483393161E-2</v>
      </c>
      <c r="AK130" s="12">
        <v>1.691387893138677E-2</v>
      </c>
      <c r="AL130" s="12">
        <v>1.0048478314718652E-2</v>
      </c>
      <c r="AM130" s="12">
        <v>1.6033753165085731E-2</v>
      </c>
      <c r="AN130" s="11">
        <v>0.16282193684057369</v>
      </c>
      <c r="AO130" s="12">
        <v>0.18276763026683437</v>
      </c>
      <c r="AP130" s="11">
        <v>0.33448175508714539</v>
      </c>
      <c r="AQ130" s="11">
        <v>0.35959540484764907</v>
      </c>
      <c r="AR130" s="11">
        <v>0.10730113963400503</v>
      </c>
      <c r="AS130" s="11">
        <v>0.12417866474925887</v>
      </c>
      <c r="AT130" s="11">
        <v>5.869308028518435E-2</v>
      </c>
      <c r="AU130" s="11">
        <v>7.1718077113837569E-2</v>
      </c>
      <c r="AV130" s="11">
        <v>2.421993646322055E-2</v>
      </c>
      <c r="AW130" s="11">
        <v>3.3016071506350178E-2</v>
      </c>
      <c r="AX130" s="11">
        <v>9.8879338993736448E-3</v>
      </c>
      <c r="AY130" s="11">
        <v>1.5832044365433454E-2</v>
      </c>
      <c r="AZ130" s="9">
        <v>776432</v>
      </c>
      <c r="BA130" s="9">
        <v>5916645</v>
      </c>
      <c r="BB130" s="9">
        <v>954</v>
      </c>
      <c r="BC130" s="9">
        <v>4567</v>
      </c>
      <c r="BD130" s="9">
        <v>1855107</v>
      </c>
      <c r="BE130" s="9">
        <v>4837970</v>
      </c>
      <c r="BF130" s="9">
        <v>1916</v>
      </c>
      <c r="BG130" s="9">
        <v>3605</v>
      </c>
      <c r="BH130" s="9">
        <v>521524</v>
      </c>
      <c r="BI130" s="9">
        <v>6171553</v>
      </c>
      <c r="BJ130" s="9">
        <v>639</v>
      </c>
      <c r="BK130" s="9">
        <v>4882</v>
      </c>
      <c r="BL130" s="9">
        <v>281895</v>
      </c>
      <c r="BM130" s="9">
        <v>6411182</v>
      </c>
      <c r="BN130" s="9">
        <v>360</v>
      </c>
      <c r="BO130" s="9">
        <v>5161</v>
      </c>
      <c r="BP130" s="9">
        <v>118973</v>
      </c>
      <c r="BQ130" s="9">
        <v>6574104</v>
      </c>
      <c r="BR130" s="9">
        <v>158</v>
      </c>
      <c r="BS130" s="9">
        <v>5363</v>
      </c>
      <c r="BT130" s="9">
        <v>60563</v>
      </c>
      <c r="BU130" s="9">
        <v>6632514</v>
      </c>
      <c r="BV130" s="9">
        <v>71</v>
      </c>
      <c r="BW130" s="9">
        <v>5450</v>
      </c>
      <c r="BX130">
        <v>776745.27665669739</v>
      </c>
      <c r="BY130">
        <v>5916331.7233433025</v>
      </c>
      <c r="BZ130">
        <v>640.72334330258366</v>
      </c>
      <c r="CA130">
        <v>4884.3023099838838</v>
      </c>
      <c r="CB130">
        <v>1855492.4373385296</v>
      </c>
      <c r="CC130">
        <v>4837584.5626614699</v>
      </c>
      <c r="CD130">
        <v>1530.5626614703554</v>
      </c>
      <c r="CE130">
        <v>3993.7289792124011</v>
      </c>
      <c r="CF130">
        <v>521732.63204494433</v>
      </c>
      <c r="CG130">
        <v>6171344.367955056</v>
      </c>
      <c r="CH130">
        <v>430.36795505566988</v>
      </c>
      <c r="CI130">
        <v>5094.8312166437054</v>
      </c>
      <c r="CJ130">
        <v>282022.36477468867</v>
      </c>
      <c r="CK130">
        <v>6411054.6352253109</v>
      </c>
      <c r="CL130">
        <v>232.63522531132634</v>
      </c>
      <c r="CM130">
        <v>5292.7270525947933</v>
      </c>
      <c r="CN130">
        <v>119032.81195363567</v>
      </c>
      <c r="CO130">
        <v>6574044.1880463641</v>
      </c>
      <c r="CP130">
        <v>98.18804636432877</v>
      </c>
      <c r="CQ130">
        <v>5427.2851346249263</v>
      </c>
      <c r="CR130">
        <v>60584.025316640887</v>
      </c>
      <c r="CS130">
        <v>6632492.9746833593</v>
      </c>
      <c r="CT130">
        <v>49.974683359114849</v>
      </c>
      <c r="CU130">
        <v>5475.5382679745053</v>
      </c>
    </row>
    <row r="131" spans="1:99">
      <c r="A131" s="7" t="s">
        <v>58</v>
      </c>
      <c r="B131" s="9">
        <v>8713</v>
      </c>
      <c r="C131" s="9">
        <v>5521</v>
      </c>
      <c r="D131" s="9">
        <v>168</v>
      </c>
      <c r="E131" s="9">
        <v>517</v>
      </c>
      <c r="F131" s="9">
        <v>72</v>
      </c>
      <c r="G131" s="9">
        <v>25</v>
      </c>
      <c r="H131" s="9">
        <v>10</v>
      </c>
      <c r="I131" s="9">
        <v>6</v>
      </c>
      <c r="J131">
        <v>-1.5605760509828202</v>
      </c>
      <c r="K131">
        <v>-1.2303451958012281</v>
      </c>
      <c r="L131">
        <v>-2.6446281804674592</v>
      </c>
      <c r="M131">
        <v>-4.1574237266608582</v>
      </c>
      <c r="N131">
        <v>-4.1574237266608582</v>
      </c>
      <c r="O131">
        <v>-3.3869429698683775</v>
      </c>
      <c r="P131" s="5">
        <v>0.64318783284131265</v>
      </c>
      <c r="Q131" s="5">
        <v>0.75375664335154147</v>
      </c>
      <c r="R131" s="5">
        <v>0.52944932333606332</v>
      </c>
      <c r="S131" s="5">
        <v>0.37950336493559811</v>
      </c>
      <c r="T131" s="5">
        <v>0.38304389124477106</v>
      </c>
      <c r="U131" s="5">
        <v>1</v>
      </c>
      <c r="V131" s="10">
        <v>3.8734190875730927E-6</v>
      </c>
      <c r="W131" s="10">
        <v>1.1246263093989773E-6</v>
      </c>
      <c r="X131" s="10">
        <v>2.6603910249356013E-6</v>
      </c>
      <c r="Y131" s="10">
        <v>8.2696853383076802E-6</v>
      </c>
      <c r="Z131" s="10">
        <v>1.1675265759616325E-2</v>
      </c>
      <c r="AA131" s="10">
        <v>0.22474190285328194</v>
      </c>
      <c r="AB131" s="11">
        <v>1.4590411417158217E-3</v>
      </c>
      <c r="AC131" s="11">
        <v>1.978393832460229E-3</v>
      </c>
      <c r="AD131" s="11">
        <v>1.711559461652413E-3</v>
      </c>
      <c r="AE131" s="11">
        <v>2.0341387814194942E-3</v>
      </c>
      <c r="AF131" s="12">
        <v>1.0030736548263882E-3</v>
      </c>
      <c r="AG131" s="12">
        <v>1.6051494931540503E-3</v>
      </c>
      <c r="AH131" s="12">
        <v>5.5078567676321831E-4</v>
      </c>
      <c r="AI131" s="12">
        <v>1.2604803982231971E-3</v>
      </c>
      <c r="AJ131" s="12">
        <v>3.4457009669012985E-4</v>
      </c>
      <c r="AK131" s="12">
        <v>1.4666959782962856E-3</v>
      </c>
      <c r="AL131" s="12">
        <v>2.1764346672289634E-4</v>
      </c>
      <c r="AM131" s="12">
        <v>1.9558758232608021E-3</v>
      </c>
      <c r="AN131" s="11">
        <v>2.1711164250852091E-2</v>
      </c>
      <c r="AO131" s="12">
        <v>3.0091045493759395E-2</v>
      </c>
      <c r="AP131" s="11">
        <v>6.6998887833337351E-2</v>
      </c>
      <c r="AQ131" s="11">
        <v>8.0800423885554168E-2</v>
      </c>
      <c r="AR131" s="11">
        <v>9.4072212253531653E-3</v>
      </c>
      <c r="AS131" s="11">
        <v>1.5225997394462084E-2</v>
      </c>
      <c r="AT131" s="11">
        <v>2.7571478326737261E-3</v>
      </c>
      <c r="AU131" s="11">
        <v>6.2991825422583515E-3</v>
      </c>
      <c r="AV131" s="11">
        <v>6.8964888640318475E-4</v>
      </c>
      <c r="AW131" s="11">
        <v>2.932883263569646E-3</v>
      </c>
      <c r="AX131" s="11">
        <v>2.1764346672289634E-4</v>
      </c>
      <c r="AY131" s="11">
        <v>1.9558758232608021E-3</v>
      </c>
      <c r="AZ131" s="9">
        <v>267469</v>
      </c>
      <c r="BA131" s="9">
        <v>6447945</v>
      </c>
      <c r="BB131" s="9">
        <v>143</v>
      </c>
      <c r="BC131" s="9">
        <v>5378</v>
      </c>
      <c r="BD131" s="9">
        <v>643526</v>
      </c>
      <c r="BE131" s="9">
        <v>6071888</v>
      </c>
      <c r="BF131" s="9">
        <v>408</v>
      </c>
      <c r="BG131" s="9">
        <v>5113</v>
      </c>
      <c r="BH131" s="9">
        <v>155625</v>
      </c>
      <c r="BI131" s="9">
        <v>6559789</v>
      </c>
      <c r="BJ131" s="9">
        <v>68</v>
      </c>
      <c r="BK131" s="9">
        <v>5453</v>
      </c>
      <c r="BL131" s="9">
        <v>81102</v>
      </c>
      <c r="BM131" s="9">
        <v>6634312</v>
      </c>
      <c r="BN131" s="9">
        <v>25</v>
      </c>
      <c r="BO131" s="9">
        <v>5496</v>
      </c>
      <c r="BP131" s="9">
        <v>33234</v>
      </c>
      <c r="BQ131" s="9">
        <v>6682180</v>
      </c>
      <c r="BR131" s="9">
        <v>10</v>
      </c>
      <c r="BS131" s="9">
        <v>5511</v>
      </c>
      <c r="BT131" s="9">
        <v>16718</v>
      </c>
      <c r="BU131" s="9">
        <v>6698696</v>
      </c>
      <c r="BV131" s="9">
        <v>6</v>
      </c>
      <c r="BW131" s="9">
        <v>5515</v>
      </c>
      <c r="BX131">
        <v>267392.16662086453</v>
      </c>
      <c r="BY131">
        <v>6448021.8333791355</v>
      </c>
      <c r="BZ131">
        <v>219.83337913549232</v>
      </c>
      <c r="CA131">
        <v>5305.5249137283272</v>
      </c>
      <c r="CB131">
        <v>643405.03198974545</v>
      </c>
      <c r="CC131">
        <v>6072008.9680102542</v>
      </c>
      <c r="CD131">
        <v>528.96801025452555</v>
      </c>
      <c r="CE131">
        <v>4996.1361311454511</v>
      </c>
      <c r="CF131">
        <v>155565.10394788822</v>
      </c>
      <c r="CG131">
        <v>6559848.8960521119</v>
      </c>
      <c r="CH131">
        <v>127.89605211179695</v>
      </c>
      <c r="CI131">
        <v>5397.5378259627778</v>
      </c>
      <c r="CJ131">
        <v>81060.357164293368</v>
      </c>
      <c r="CK131">
        <v>6634353.6428357065</v>
      </c>
      <c r="CL131">
        <v>66.642835706639033</v>
      </c>
      <c r="CM131">
        <v>5458.8414009918079</v>
      </c>
      <c r="CN131">
        <v>33216.691281198226</v>
      </c>
      <c r="CO131">
        <v>6682197.3087188015</v>
      </c>
      <c r="CP131">
        <v>27.30871880177386</v>
      </c>
      <c r="CQ131">
        <v>5498.207855986243</v>
      </c>
      <c r="CR131">
        <v>16710.26185136443</v>
      </c>
      <c r="CS131">
        <v>6698703.7381486353</v>
      </c>
      <c r="CT131">
        <v>13.738148635569306</v>
      </c>
      <c r="CU131">
        <v>5511.7895830398547</v>
      </c>
    </row>
    <row r="132" spans="1:99">
      <c r="A132" s="7" t="s">
        <v>159</v>
      </c>
      <c r="B132" s="9">
        <v>64928</v>
      </c>
      <c r="C132" s="9">
        <v>5521</v>
      </c>
      <c r="D132" s="9">
        <v>2045</v>
      </c>
      <c r="E132" s="9">
        <v>5161</v>
      </c>
      <c r="F132" s="9">
        <v>931</v>
      </c>
      <c r="G132" s="9">
        <v>476</v>
      </c>
      <c r="H132" s="9">
        <v>172</v>
      </c>
      <c r="I132" s="9">
        <v>57</v>
      </c>
      <c r="J132">
        <v>0.83486846077019283</v>
      </c>
      <c r="K132">
        <v>-0.32617029258326641</v>
      </c>
      <c r="L132">
        <v>-1.3922718647564074</v>
      </c>
      <c r="M132">
        <v>-1.1616012782986149</v>
      </c>
      <c r="N132">
        <v>-2.2142166288110299</v>
      </c>
      <c r="O132">
        <v>-6.560912124187495</v>
      </c>
      <c r="P132" s="5">
        <v>1</v>
      </c>
      <c r="Q132" s="5">
        <v>1.0851524985105954</v>
      </c>
      <c r="R132" s="5">
        <v>1</v>
      </c>
      <c r="S132" s="5">
        <v>1</v>
      </c>
      <c r="T132" s="5">
        <v>1</v>
      </c>
      <c r="U132" s="5">
        <v>0.54103272288525783</v>
      </c>
      <c r="V132" s="10">
        <v>0.78241760560892359</v>
      </c>
      <c r="W132" s="10">
        <v>2.4458165298500867E-2</v>
      </c>
      <c r="X132" s="10">
        <v>0.76721429656217288</v>
      </c>
      <c r="Y132" s="10">
        <v>0.86893572930044605</v>
      </c>
      <c r="Z132" s="10">
        <v>0.13142344873831302</v>
      </c>
      <c r="AA132" s="10">
        <v>6.1016764894905396E-5</v>
      </c>
      <c r="AB132" s="11">
        <v>2.0024057109786213E-2</v>
      </c>
      <c r="AC132" s="11">
        <v>2.1818529331821067E-2</v>
      </c>
      <c r="AD132" s="11">
        <v>1.8190602666504897E-2</v>
      </c>
      <c r="AE132" s="11">
        <v>1.9201174185514664E-2</v>
      </c>
      <c r="AF132" s="12">
        <v>1.5788847766031532E-2</v>
      </c>
      <c r="AG132" s="12">
        <v>1.7936926550215525E-2</v>
      </c>
      <c r="AH132" s="12">
        <v>1.5707593949260461E-2</v>
      </c>
      <c r="AI132" s="12">
        <v>1.8778912118480894E-2</v>
      </c>
      <c r="AJ132" s="12">
        <v>1.3267146345498946E-2</v>
      </c>
      <c r="AK132" s="12">
        <v>1.7886630144267401E-2</v>
      </c>
      <c r="AL132" s="12">
        <v>7.6578355179205623E-3</v>
      </c>
      <c r="AM132" s="12">
        <v>1.2990597736924573E-2</v>
      </c>
      <c r="AN132" s="11">
        <v>0.20878468740630396</v>
      </c>
      <c r="AO132" s="12">
        <v>0.23062846238540047</v>
      </c>
      <c r="AP132" s="11">
        <v>0.47911452039996705</v>
      </c>
      <c r="AQ132" s="11">
        <v>0.50548971796264841</v>
      </c>
      <c r="AR132" s="11">
        <v>0.13843761982274255</v>
      </c>
      <c r="AS132" s="11">
        <v>0.15716100361504048</v>
      </c>
      <c r="AT132" s="11">
        <v>7.4637203339474503E-2</v>
      </c>
      <c r="AU132" s="11">
        <v>8.9101249839297472E-2</v>
      </c>
      <c r="AV132" s="11">
        <v>2.6066474797292467E-2</v>
      </c>
      <c r="AW132" s="11">
        <v>3.5154318537248375E-2</v>
      </c>
      <c r="AX132" s="11">
        <v>7.4999598784414095E-3</v>
      </c>
      <c r="AY132" s="11">
        <v>1.2786220161406445E-2</v>
      </c>
      <c r="AZ132" s="9">
        <v>1425852</v>
      </c>
      <c r="BA132" s="9">
        <v>5233347</v>
      </c>
      <c r="BB132" s="9">
        <v>1213</v>
      </c>
      <c r="BC132" s="9">
        <v>4308</v>
      </c>
      <c r="BD132" s="9">
        <v>3142492</v>
      </c>
      <c r="BE132" s="9">
        <v>3516707</v>
      </c>
      <c r="BF132" s="9">
        <v>2718</v>
      </c>
      <c r="BG132" s="9">
        <v>2803</v>
      </c>
      <c r="BH132" s="9">
        <v>1019383</v>
      </c>
      <c r="BI132" s="9">
        <v>5639816</v>
      </c>
      <c r="BJ132" s="9">
        <v>816</v>
      </c>
      <c r="BK132" s="9">
        <v>4705</v>
      </c>
      <c r="BL132" s="9">
        <v>566768</v>
      </c>
      <c r="BM132" s="9">
        <v>6092431</v>
      </c>
      <c r="BN132" s="9">
        <v>452</v>
      </c>
      <c r="BO132" s="9">
        <v>5069</v>
      </c>
      <c r="BP132" s="9">
        <v>243965</v>
      </c>
      <c r="BQ132" s="9">
        <v>6415234</v>
      </c>
      <c r="BR132" s="9">
        <v>169</v>
      </c>
      <c r="BS132" s="9">
        <v>5352</v>
      </c>
      <c r="BT132" s="9">
        <v>124852</v>
      </c>
      <c r="BU132" s="9">
        <v>6534347</v>
      </c>
      <c r="BV132" s="9">
        <v>56</v>
      </c>
      <c r="BW132" s="9">
        <v>5465</v>
      </c>
      <c r="BX132">
        <v>1425882.8309268807</v>
      </c>
      <c r="BY132">
        <v>5233316.1690731198</v>
      </c>
      <c r="BZ132">
        <v>1182.1690731193507</v>
      </c>
      <c r="CA132">
        <v>4342.428159152475</v>
      </c>
      <c r="CB132">
        <v>3142604.5335422945</v>
      </c>
      <c r="CC132">
        <v>3516594.4664577055</v>
      </c>
      <c r="CD132">
        <v>2605.4664577056501</v>
      </c>
      <c r="CE132">
        <v>2917.9507490315277</v>
      </c>
      <c r="CF132">
        <v>1019353.8754217732</v>
      </c>
      <c r="CG132">
        <v>5639845.1245782273</v>
      </c>
      <c r="CH132">
        <v>845.12457822684223</v>
      </c>
      <c r="CI132">
        <v>4679.7520904541225</v>
      </c>
      <c r="CJ132">
        <v>566750.11955190916</v>
      </c>
      <c r="CK132">
        <v>6092448.8804480908</v>
      </c>
      <c r="CL132">
        <v>469.88044809084255</v>
      </c>
      <c r="CM132">
        <v>5055.3073275029028</v>
      </c>
      <c r="CN132">
        <v>243931.76137422127</v>
      </c>
      <c r="CO132">
        <v>6415267.2386257788</v>
      </c>
      <c r="CP132">
        <v>202.2386257787274</v>
      </c>
      <c r="CQ132">
        <v>5323.1710459471178</v>
      </c>
      <c r="CR132">
        <v>124804.52722574992</v>
      </c>
      <c r="CS132">
        <v>6534394.4727742504</v>
      </c>
      <c r="CT132">
        <v>103.47277425008102</v>
      </c>
      <c r="CU132">
        <v>5422.0187821388126</v>
      </c>
    </row>
    <row r="133" spans="1:99">
      <c r="A133" s="7" t="s">
        <v>60</v>
      </c>
      <c r="B133" s="9">
        <v>8807</v>
      </c>
      <c r="C133" s="9">
        <v>5521</v>
      </c>
      <c r="D133" s="9">
        <v>172</v>
      </c>
      <c r="E133" s="9">
        <v>527</v>
      </c>
      <c r="F133" s="9">
        <v>74</v>
      </c>
      <c r="G133" s="9">
        <v>25</v>
      </c>
      <c r="H133" s="9">
        <v>10</v>
      </c>
      <c r="I133" s="9">
        <v>6</v>
      </c>
      <c r="J133">
        <v>-1.5193211295359956</v>
      </c>
      <c r="K133">
        <v>-1.2045196578716701</v>
      </c>
      <c r="L133">
        <v>-2.5918216598801598</v>
      </c>
      <c r="M133">
        <v>-4.2263997647867733</v>
      </c>
      <c r="N133">
        <v>-4.2263997647867733</v>
      </c>
      <c r="O133">
        <v>-3.4499091898832108</v>
      </c>
      <c r="P133" s="5">
        <v>0.64341395549012337</v>
      </c>
      <c r="Q133" s="5">
        <v>0.75393544329004525</v>
      </c>
      <c r="R133" s="5">
        <v>0.53003793937054766</v>
      </c>
      <c r="S133" s="5">
        <v>0.38033341462432541</v>
      </c>
      <c r="T133" s="5">
        <v>0.38513473332888287</v>
      </c>
      <c r="U133" s="5">
        <v>1</v>
      </c>
      <c r="V133" s="10">
        <v>3.9582581341885053E-6</v>
      </c>
      <c r="W133" s="10">
        <v>1.1529401615639294E-6</v>
      </c>
      <c r="X133" s="10">
        <v>2.7954393815068116E-6</v>
      </c>
      <c r="Y133" s="10">
        <v>8.7854416544832589E-6</v>
      </c>
      <c r="Z133" s="10">
        <v>1.2387125954987385E-2</v>
      </c>
      <c r="AA133" s="10">
        <v>0.23630106935548062</v>
      </c>
      <c r="AB133" s="11">
        <v>1.4968951722389911E-3</v>
      </c>
      <c r="AC133" s="11">
        <v>2.0223834917983941E-3</v>
      </c>
      <c r="AD133" s="11">
        <v>1.7462353476734793E-3</v>
      </c>
      <c r="AE133" s="11">
        <v>2.0719135383978847E-3</v>
      </c>
      <c r="AF133" s="12">
        <v>1.0351520680864851E-3</v>
      </c>
      <c r="AG133" s="12">
        <v>1.6455217228934099E-3</v>
      </c>
      <c r="AH133" s="12">
        <v>5.5078567676321831E-4</v>
      </c>
      <c r="AI133" s="12">
        <v>1.2604803982231971E-3</v>
      </c>
      <c r="AJ133" s="12">
        <v>3.4457009669012985E-4</v>
      </c>
      <c r="AK133" s="12">
        <v>1.4666959782962856E-3</v>
      </c>
      <c r="AL133" s="12">
        <v>2.1764346672289634E-4</v>
      </c>
      <c r="AM133" s="12">
        <v>1.9558758232608021E-3</v>
      </c>
      <c r="AN133" s="11">
        <v>2.1711164250852091E-2</v>
      </c>
      <c r="AO133" s="12">
        <v>3.0091045493759395E-2</v>
      </c>
      <c r="AP133" s="11">
        <v>6.6998887833337351E-2</v>
      </c>
      <c r="AQ133" s="11">
        <v>8.0800423885554168E-2</v>
      </c>
      <c r="AR133" s="11">
        <v>9.4072212253531653E-3</v>
      </c>
      <c r="AS133" s="11">
        <v>1.5225997394462084E-2</v>
      </c>
      <c r="AT133" s="11">
        <v>2.7571478326737261E-3</v>
      </c>
      <c r="AU133" s="11">
        <v>6.2991825422583515E-3</v>
      </c>
      <c r="AV133" s="11">
        <v>6.8964888640318475E-4</v>
      </c>
      <c r="AW133" s="11">
        <v>2.932883263569646E-3</v>
      </c>
      <c r="AX133" s="11">
        <v>2.1764346672289634E-4</v>
      </c>
      <c r="AY133" s="11">
        <v>1.9558758232608021E-3</v>
      </c>
      <c r="AZ133" s="9">
        <v>267375</v>
      </c>
      <c r="BA133" s="9">
        <v>6447945</v>
      </c>
      <c r="BB133" s="9">
        <v>143</v>
      </c>
      <c r="BC133" s="9">
        <v>5378</v>
      </c>
      <c r="BD133" s="9">
        <v>643379</v>
      </c>
      <c r="BE133" s="9">
        <v>6071941</v>
      </c>
      <c r="BF133" s="9">
        <v>408</v>
      </c>
      <c r="BG133" s="9">
        <v>5113</v>
      </c>
      <c r="BH133" s="9">
        <v>155454</v>
      </c>
      <c r="BI133" s="9">
        <v>6559866</v>
      </c>
      <c r="BJ133" s="9">
        <v>68</v>
      </c>
      <c r="BK133" s="9">
        <v>5453</v>
      </c>
      <c r="BL133" s="9">
        <v>80926</v>
      </c>
      <c r="BM133" s="9">
        <v>6634394</v>
      </c>
      <c r="BN133" s="9">
        <v>25</v>
      </c>
      <c r="BO133" s="9">
        <v>5496</v>
      </c>
      <c r="BP133" s="9">
        <v>33054</v>
      </c>
      <c r="BQ133" s="9">
        <v>6682266</v>
      </c>
      <c r="BR133" s="9">
        <v>10</v>
      </c>
      <c r="BS133" s="9">
        <v>5511</v>
      </c>
      <c r="BT133" s="9">
        <v>16537</v>
      </c>
      <c r="BU133" s="9">
        <v>6698783</v>
      </c>
      <c r="BV133" s="9">
        <v>6</v>
      </c>
      <c r="BW133" s="9">
        <v>5515</v>
      </c>
      <c r="BX133">
        <v>267298.24076480907</v>
      </c>
      <c r="BY133">
        <v>6448021.7592351912</v>
      </c>
      <c r="BZ133">
        <v>219.75923519095304</v>
      </c>
      <c r="CA133">
        <v>5305.599179637009</v>
      </c>
      <c r="CB133">
        <v>643258.14534817892</v>
      </c>
      <c r="CC133">
        <v>6072061.8546518208</v>
      </c>
      <c r="CD133">
        <v>528.85465182110397</v>
      </c>
      <c r="CE133">
        <v>4996.2496402256329</v>
      </c>
      <c r="CF133">
        <v>155394.24263124214</v>
      </c>
      <c r="CG133">
        <v>6559925.7573687583</v>
      </c>
      <c r="CH133">
        <v>127.75736875786825</v>
      </c>
      <c r="CI133">
        <v>5397.6766853999516</v>
      </c>
      <c r="CJ133">
        <v>80884.500811728765</v>
      </c>
      <c r="CK133">
        <v>6634435.4991882714</v>
      </c>
      <c r="CL133">
        <v>66.499188271229741</v>
      </c>
      <c r="CM133">
        <v>5458.9852292965934</v>
      </c>
      <c r="CN133">
        <v>33036.838764672459</v>
      </c>
      <c r="CO133">
        <v>6682283.1612353278</v>
      </c>
      <c r="CP133">
        <v>27.161235327543086</v>
      </c>
      <c r="CQ133">
        <v>5498.3555239363131</v>
      </c>
      <c r="CR133">
        <v>16529.41034611591</v>
      </c>
      <c r="CS133">
        <v>6698790.5896538841</v>
      </c>
      <c r="CT133">
        <v>13.589653884089804</v>
      </c>
      <c r="CU133">
        <v>5511.9382632547668</v>
      </c>
    </row>
    <row r="134" spans="1:99">
      <c r="A134" s="7" t="s">
        <v>61</v>
      </c>
      <c r="B134" s="9">
        <v>9375</v>
      </c>
      <c r="C134" s="9">
        <v>5521</v>
      </c>
      <c r="D134" s="9">
        <v>516</v>
      </c>
      <c r="E134" s="9">
        <v>1109</v>
      </c>
      <c r="F134" s="9">
        <v>264</v>
      </c>
      <c r="G134" s="9">
        <v>142</v>
      </c>
      <c r="H134" s="9">
        <v>68</v>
      </c>
      <c r="I134" s="9">
        <v>42</v>
      </c>
      <c r="J134">
        <v>2.5492552678605001</v>
      </c>
      <c r="K134">
        <v>1.4433412323011108</v>
      </c>
      <c r="L134">
        <v>2.1442797749658355</v>
      </c>
      <c r="M134">
        <v>2.4426920309198485</v>
      </c>
      <c r="N134">
        <v>3.1928764471070106</v>
      </c>
      <c r="O134">
        <v>4.1071708016037034</v>
      </c>
      <c r="P134" s="5">
        <v>1.7656242306434511</v>
      </c>
      <c r="Q134" s="5">
        <v>1.4948306437204402</v>
      </c>
      <c r="R134" s="5">
        <v>1.7295508172559511</v>
      </c>
      <c r="S134" s="5">
        <v>1.8234796657160874</v>
      </c>
      <c r="T134" s="5">
        <v>2.2434244663140621</v>
      </c>
      <c r="U134" s="5">
        <v>2.7980971836418043</v>
      </c>
      <c r="V134" s="10">
        <v>5.505628082061895E-27</v>
      </c>
      <c r="W134" s="10">
        <v>1.7991872374314308E-24</v>
      </c>
      <c r="X134" s="10">
        <v>5.1308035177202699E-15</v>
      </c>
      <c r="Y134" s="10">
        <v>2.9398932746663881E-10</v>
      </c>
      <c r="Z134" s="10">
        <v>1.0561718337428988E-9</v>
      </c>
      <c r="AA134" s="10">
        <v>3.6147970354683537E-10</v>
      </c>
      <c r="AB134" s="11">
        <v>4.8246346694278191E-3</v>
      </c>
      <c r="AC134" s="11">
        <v>5.733201322684337E-3</v>
      </c>
      <c r="AD134" s="11">
        <v>3.7814164272254487E-3</v>
      </c>
      <c r="AE134" s="11">
        <v>4.2533598814142905E-3</v>
      </c>
      <c r="AF134" s="12">
        <v>4.206303222765692E-3</v>
      </c>
      <c r="AG134" s="12">
        <v>5.3571816531625812E-3</v>
      </c>
      <c r="AH134" s="12">
        <v>4.3000925091306163E-3</v>
      </c>
      <c r="AI134" s="12">
        <v>5.9878987967922244E-3</v>
      </c>
      <c r="AJ134" s="12">
        <v>4.6990825785235141E-3</v>
      </c>
      <c r="AK134" s="12">
        <v>7.6175267313841107E-3</v>
      </c>
      <c r="AL134" s="12">
        <v>5.3153695889193754E-3</v>
      </c>
      <c r="AM134" s="12">
        <v>9.8992654409665141E-3</v>
      </c>
      <c r="AN134" s="11">
        <v>6.7172238478077448E-2</v>
      </c>
      <c r="AO134" s="12">
        <v>8.0989326455811347E-2</v>
      </c>
      <c r="AP134" s="11">
        <v>0.1380848592262636</v>
      </c>
      <c r="AQ134" s="11">
        <v>0.15678925778152483</v>
      </c>
      <c r="AR134" s="11">
        <v>3.7750681252784996E-2</v>
      </c>
      <c r="AS134" s="11">
        <v>4.8465583916568383E-2</v>
      </c>
      <c r="AT134" s="11">
        <v>1.9879032670484752E-2</v>
      </c>
      <c r="AU134" s="11">
        <v>2.7938391709156619E-2</v>
      </c>
      <c r="AV134" s="11">
        <v>9.2473016215403464E-3</v>
      </c>
      <c r="AW134" s="11">
        <v>1.5023663783277623E-2</v>
      </c>
      <c r="AX134" s="11">
        <v>5.3153695889193754E-3</v>
      </c>
      <c r="AY134" s="11">
        <v>9.8992654409665141E-3</v>
      </c>
      <c r="AZ134" s="9">
        <v>291396</v>
      </c>
      <c r="BA134" s="9">
        <v>6423356</v>
      </c>
      <c r="BB134" s="9">
        <v>409</v>
      </c>
      <c r="BC134" s="9">
        <v>5112</v>
      </c>
      <c r="BD134" s="9">
        <v>696583</v>
      </c>
      <c r="BE134" s="9">
        <v>6018169</v>
      </c>
      <c r="BF134" s="9">
        <v>814</v>
      </c>
      <c r="BG134" s="9">
        <v>4707</v>
      </c>
      <c r="BH134" s="9">
        <v>170794</v>
      </c>
      <c r="BI134" s="9">
        <v>6543958</v>
      </c>
      <c r="BJ134" s="9">
        <v>238</v>
      </c>
      <c r="BK134" s="9">
        <v>5283</v>
      </c>
      <c r="BL134" s="9">
        <v>89326</v>
      </c>
      <c r="BM134" s="9">
        <v>6625426</v>
      </c>
      <c r="BN134" s="9">
        <v>132</v>
      </c>
      <c r="BO134" s="9">
        <v>5389</v>
      </c>
      <c r="BP134" s="9">
        <v>36836</v>
      </c>
      <c r="BQ134" s="9">
        <v>6677916</v>
      </c>
      <c r="BR134" s="9">
        <v>67</v>
      </c>
      <c r="BS134" s="9">
        <v>5454</v>
      </c>
      <c r="BT134" s="9">
        <v>18561</v>
      </c>
      <c r="BU134" s="9">
        <v>6696191</v>
      </c>
      <c r="BV134" s="9">
        <v>42</v>
      </c>
      <c r="BW134" s="9">
        <v>5479</v>
      </c>
      <c r="BX134">
        <v>291565.26935140882</v>
      </c>
      <c r="BY134">
        <v>6423186.7306485912</v>
      </c>
      <c r="BZ134">
        <v>239.7306485912105</v>
      </c>
      <c r="CA134">
        <v>5285.6117140290517</v>
      </c>
      <c r="CB134">
        <v>696824.05767503788</v>
      </c>
      <c r="CC134">
        <v>6017927.9423249625</v>
      </c>
      <c r="CD134">
        <v>572.942324962096</v>
      </c>
      <c r="CE134">
        <v>4952.1260645218172</v>
      </c>
      <c r="CF134">
        <v>170891.48968561247</v>
      </c>
      <c r="CG134">
        <v>6543860.5103143873</v>
      </c>
      <c r="CH134">
        <v>140.51031438752563</v>
      </c>
      <c r="CI134">
        <v>5384.913629125841</v>
      </c>
      <c r="CJ134">
        <v>89384.506316335654</v>
      </c>
      <c r="CK134">
        <v>6625367.4936836641</v>
      </c>
      <c r="CL134">
        <v>73.49368366433923</v>
      </c>
      <c r="CM134">
        <v>5451.9853622293122</v>
      </c>
      <c r="CN134">
        <v>36872.682561556649</v>
      </c>
      <c r="CO134">
        <v>6677879.3174384432</v>
      </c>
      <c r="CP134">
        <v>30.317438443348955</v>
      </c>
      <c r="CQ134">
        <v>5495.1971078008537</v>
      </c>
      <c r="CR134">
        <v>18587.716816861459</v>
      </c>
      <c r="CS134">
        <v>6696164.2831831388</v>
      </c>
      <c r="CT134">
        <v>15.283183138542139</v>
      </c>
      <c r="CU134">
        <v>5510.2437245634683</v>
      </c>
    </row>
    <row r="135" spans="1:99">
      <c r="A135" s="7" t="s">
        <v>62</v>
      </c>
      <c r="B135" s="9">
        <v>6420</v>
      </c>
      <c r="C135" s="9">
        <v>5521</v>
      </c>
      <c r="D135" s="9">
        <v>117</v>
      </c>
      <c r="E135" s="9">
        <v>381</v>
      </c>
      <c r="F135" s="9">
        <v>53</v>
      </c>
      <c r="G135" s="9">
        <v>20</v>
      </c>
      <c r="H135" s="9">
        <v>10</v>
      </c>
      <c r="I135" s="9">
        <v>6</v>
      </c>
      <c r="J135">
        <v>-1.5270197858282577</v>
      </c>
      <c r="K135">
        <v>-1.0556054112741546</v>
      </c>
      <c r="L135">
        <v>-2.273473850817572</v>
      </c>
      <c r="M135">
        <v>-3.2669649289234739</v>
      </c>
      <c r="N135">
        <v>-2.4748486689723044</v>
      </c>
      <c r="O135">
        <v>-1.850969113549082</v>
      </c>
      <c r="P135" s="5">
        <v>0.61577859351672248</v>
      </c>
      <c r="Q135" s="5">
        <v>0.75298188439151081</v>
      </c>
      <c r="R135" s="5">
        <v>0.52127868510583286</v>
      </c>
      <c r="S135" s="5">
        <v>0.41533344931040955</v>
      </c>
      <c r="T135" s="5">
        <v>1</v>
      </c>
      <c r="U135" s="5">
        <v>1</v>
      </c>
      <c r="V135" s="10">
        <v>4.0444182599474469E-5</v>
      </c>
      <c r="W135" s="10">
        <v>4.4542653318607555E-5</v>
      </c>
      <c r="X135" s="10">
        <v>6.6522028230979618E-5</v>
      </c>
      <c r="Y135" s="10">
        <v>6.0028229624435245E-4</v>
      </c>
      <c r="Z135" s="10">
        <v>0.16877118870338725</v>
      </c>
      <c r="AA135" s="10">
        <v>0.65104244416805657</v>
      </c>
      <c r="AB135" s="11">
        <v>9.8020146827609714E-4</v>
      </c>
      <c r="AC135" s="11">
        <v>1.4137264601679382E-3</v>
      </c>
      <c r="AD135" s="11">
        <v>1.2416907687188483E-3</v>
      </c>
      <c r="AE135" s="11">
        <v>1.5186787295604488E-3</v>
      </c>
      <c r="AF135" s="12">
        <v>7.0164526683779934E-4</v>
      </c>
      <c r="AG135" s="12">
        <v>1.218296772647801E-3</v>
      </c>
      <c r="AH135" s="12">
        <v>4.0709253370653021E-4</v>
      </c>
      <c r="AI135" s="12">
        <v>1.0419203262826021E-3</v>
      </c>
      <c r="AJ135" s="12">
        <v>3.4457009669012985E-4</v>
      </c>
      <c r="AK135" s="12">
        <v>1.4666959782962856E-3</v>
      </c>
      <c r="AL135" s="12">
        <v>2.1764346672289634E-4</v>
      </c>
      <c r="AM135" s="12">
        <v>1.9558758232608021E-3</v>
      </c>
      <c r="AN135" s="11">
        <v>1.394017272891554E-2</v>
      </c>
      <c r="AO135" s="12">
        <v>2.0836135910823637E-2</v>
      </c>
      <c r="AP135" s="11">
        <v>4.7671670016810268E-2</v>
      </c>
      <c r="AQ135" s="11">
        <v>5.9555281622385527E-2</v>
      </c>
      <c r="AR135" s="11">
        <v>6.4011989838639481E-3</v>
      </c>
      <c r="AS135" s="11">
        <v>1.1349208551002923E-2</v>
      </c>
      <c r="AT135" s="11">
        <v>2.0377656909415539E-3</v>
      </c>
      <c r="AU135" s="11">
        <v>5.2072986090041084E-3</v>
      </c>
      <c r="AV135" s="11">
        <v>6.8964888640318475E-4</v>
      </c>
      <c r="AW135" s="11">
        <v>2.932883263569646E-3</v>
      </c>
      <c r="AX135" s="11">
        <v>2.1764346672289634E-4</v>
      </c>
      <c r="AY135" s="11">
        <v>1.9558758232608021E-3</v>
      </c>
      <c r="AZ135" s="9">
        <v>188589</v>
      </c>
      <c r="BA135" s="9">
        <v>6529118</v>
      </c>
      <c r="BB135" s="9">
        <v>96</v>
      </c>
      <c r="BC135" s="9">
        <v>5425</v>
      </c>
      <c r="BD135" s="9">
        <v>470740</v>
      </c>
      <c r="BE135" s="9">
        <v>6246967</v>
      </c>
      <c r="BF135" s="9">
        <v>296</v>
      </c>
      <c r="BG135" s="9">
        <v>5225</v>
      </c>
      <c r="BH135" s="9">
        <v>114577</v>
      </c>
      <c r="BI135" s="9">
        <v>6603130</v>
      </c>
      <c r="BJ135" s="9">
        <v>49</v>
      </c>
      <c r="BK135" s="9">
        <v>5472</v>
      </c>
      <c r="BL135" s="9">
        <v>59733</v>
      </c>
      <c r="BM135" s="9">
        <v>6657974</v>
      </c>
      <c r="BN135" s="9">
        <v>20</v>
      </c>
      <c r="BO135" s="9">
        <v>5501</v>
      </c>
      <c r="BP135" s="9">
        <v>24397</v>
      </c>
      <c r="BQ135" s="9">
        <v>6693310</v>
      </c>
      <c r="BR135" s="9">
        <v>10</v>
      </c>
      <c r="BS135" s="9">
        <v>5511</v>
      </c>
      <c r="BT135" s="9">
        <v>12239</v>
      </c>
      <c r="BU135" s="9">
        <v>6705468</v>
      </c>
      <c r="BV135" s="9">
        <v>6</v>
      </c>
      <c r="BW135" s="9">
        <v>5515</v>
      </c>
      <c r="BX135">
        <v>188530.05510076409</v>
      </c>
      <c r="BY135">
        <v>6529176.9448992359</v>
      </c>
      <c r="BZ135">
        <v>154.94489923590277</v>
      </c>
      <c r="CA135">
        <v>5370.4652350869128</v>
      </c>
      <c r="CB135">
        <v>470649.19328215555</v>
      </c>
      <c r="CC135">
        <v>6247057.8067178447</v>
      </c>
      <c r="CD135">
        <v>386.806717844464</v>
      </c>
      <c r="CE135">
        <v>5138.4128590306191</v>
      </c>
      <c r="CF135">
        <v>114531.87108662684</v>
      </c>
      <c r="CG135">
        <v>6603175.1289133728</v>
      </c>
      <c r="CH135">
        <v>94.128913373159435</v>
      </c>
      <c r="CI135">
        <v>5431.3312030429433</v>
      </c>
      <c r="CJ135">
        <v>59703.931856988936</v>
      </c>
      <c r="CK135">
        <v>6658003.0681430111</v>
      </c>
      <c r="CL135">
        <v>49.068143011065516</v>
      </c>
      <c r="CM135">
        <v>5476.4290069513299</v>
      </c>
      <c r="CN135">
        <v>24386.957388474704</v>
      </c>
      <c r="CO135">
        <v>6693320.0426115254</v>
      </c>
      <c r="CP135">
        <v>20.042611525297076</v>
      </c>
      <c r="CQ135">
        <v>5505.4783932969985</v>
      </c>
      <c r="CR135">
        <v>12234.944615146176</v>
      </c>
      <c r="CS135">
        <v>6705472.0553848539</v>
      </c>
      <c r="CT135">
        <v>10.055384853823194</v>
      </c>
      <c r="CU135">
        <v>5515.4738280487672</v>
      </c>
    </row>
    <row r="136" spans="1:99" ht="15.75">
      <c r="A136" s="4" t="s">
        <v>70</v>
      </c>
      <c r="B136" s="5"/>
      <c r="C136" s="5"/>
      <c r="D136" s="6"/>
      <c r="E136" s="6"/>
      <c r="F136" s="6"/>
      <c r="G136" s="6"/>
      <c r="H136" s="6"/>
      <c r="I136" s="6"/>
      <c r="J136" s="3" t="s">
        <v>44</v>
      </c>
      <c r="K136" s="3" t="s">
        <v>45</v>
      </c>
      <c r="L136" s="3" t="s">
        <v>46</v>
      </c>
      <c r="M136" s="3" t="s">
        <v>47</v>
      </c>
      <c r="N136" s="3" t="s">
        <v>48</v>
      </c>
      <c r="O136" s="3" t="s">
        <v>49</v>
      </c>
      <c r="P136" s="3" t="s">
        <v>108</v>
      </c>
      <c r="Q136" s="3" t="s">
        <v>109</v>
      </c>
      <c r="R136" s="3" t="s">
        <v>110</v>
      </c>
      <c r="S136" s="3" t="s">
        <v>111</v>
      </c>
      <c r="T136" s="3" t="s">
        <v>112</v>
      </c>
      <c r="U136" s="3" t="s">
        <v>113</v>
      </c>
      <c r="V136" s="3" t="s">
        <v>81</v>
      </c>
      <c r="W136" s="3" t="s">
        <v>82</v>
      </c>
      <c r="X136" s="3" t="s">
        <v>83</v>
      </c>
      <c r="Y136" s="3" t="s">
        <v>84</v>
      </c>
      <c r="Z136" s="3" t="s">
        <v>85</v>
      </c>
      <c r="AA136" s="3" t="s">
        <v>86</v>
      </c>
      <c r="AB136" s="13" t="s">
        <v>96</v>
      </c>
      <c r="AC136" s="13" t="s">
        <v>97</v>
      </c>
      <c r="AD136" s="13" t="s">
        <v>98</v>
      </c>
      <c r="AE136" s="13" t="s">
        <v>99</v>
      </c>
      <c r="AF136" s="13" t="s">
        <v>100</v>
      </c>
      <c r="AG136" s="13" t="s">
        <v>101</v>
      </c>
      <c r="AH136" s="13" t="s">
        <v>102</v>
      </c>
      <c r="AI136" s="13" t="s">
        <v>103</v>
      </c>
      <c r="AJ136" s="13" t="s">
        <v>104</v>
      </c>
      <c r="AK136" s="13" t="s">
        <v>105</v>
      </c>
      <c r="AL136" s="13" t="s">
        <v>106</v>
      </c>
      <c r="AM136" s="13" t="s">
        <v>107</v>
      </c>
      <c r="AN136" s="13" t="s">
        <v>96</v>
      </c>
      <c r="AO136" s="13" t="s">
        <v>97</v>
      </c>
      <c r="AP136" s="13" t="s">
        <v>98</v>
      </c>
      <c r="AQ136" s="13" t="s">
        <v>99</v>
      </c>
      <c r="AR136" s="13" t="s">
        <v>100</v>
      </c>
      <c r="AS136" s="13" t="s">
        <v>101</v>
      </c>
      <c r="AT136" s="13" t="s">
        <v>102</v>
      </c>
      <c r="AU136" s="13" t="s">
        <v>103</v>
      </c>
      <c r="AV136" s="13" t="s">
        <v>104</v>
      </c>
      <c r="AW136" s="13" t="s">
        <v>105</v>
      </c>
      <c r="AX136" s="13" t="s">
        <v>106</v>
      </c>
      <c r="AY136" s="13" t="s">
        <v>107</v>
      </c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</row>
    <row r="137" spans="1:99">
      <c r="A137" s="7" t="s">
        <v>51</v>
      </c>
      <c r="B137" s="9">
        <v>67073</v>
      </c>
      <c r="C137" s="9">
        <v>11442</v>
      </c>
      <c r="D137" s="9">
        <v>4560</v>
      </c>
      <c r="E137" s="9">
        <v>11993</v>
      </c>
      <c r="F137" s="9">
        <v>2280</v>
      </c>
      <c r="G137" s="9">
        <v>1132</v>
      </c>
      <c r="H137" s="9">
        <v>446</v>
      </c>
      <c r="I137" s="9">
        <v>220</v>
      </c>
      <c r="J137">
        <v>1.8368864641980496</v>
      </c>
      <c r="K137">
        <v>0.76061361656438653</v>
      </c>
      <c r="L137">
        <v>-5.3022248682127512E-3</v>
      </c>
      <c r="M137">
        <v>-0.11165728312977699</v>
      </c>
      <c r="N137">
        <v>-0.34018610243111397</v>
      </c>
      <c r="O137">
        <v>-0.54475765810789967</v>
      </c>
      <c r="P137" s="5">
        <v>1.1076638981444065</v>
      </c>
      <c r="Q137" s="5">
        <v>1.2259805967121711</v>
      </c>
      <c r="R137" s="5">
        <v>1</v>
      </c>
      <c r="S137" s="5">
        <v>1</v>
      </c>
      <c r="T137" s="5">
        <v>1</v>
      </c>
      <c r="U137" s="5">
        <v>1</v>
      </c>
      <c r="V137" s="10">
        <v>3.8686166012448649E-5</v>
      </c>
      <c r="W137" s="10">
        <v>1.3113038603003502E-25</v>
      </c>
      <c r="X137" s="10">
        <v>0.60224976825869447</v>
      </c>
      <c r="Y137" s="10">
        <v>0.85398990689560417</v>
      </c>
      <c r="Z137" s="10">
        <v>0.99715972525309005</v>
      </c>
      <c r="AA137" s="10">
        <v>0.93680101848701436</v>
      </c>
      <c r="AB137" s="11">
        <v>2.1864058875196955E-2</v>
      </c>
      <c r="AC137" s="11">
        <v>2.3155978999811595E-2</v>
      </c>
      <c r="AD137" s="11">
        <v>2.0591884488221825E-2</v>
      </c>
      <c r="AE137" s="11">
        <v>2.133435218368868E-2</v>
      </c>
      <c r="AF137" s="12">
        <v>1.911683644962495E-2</v>
      </c>
      <c r="AG137" s="12">
        <v>2.0736336072661361E-2</v>
      </c>
      <c r="AH137" s="12">
        <v>1.8645535174078218E-2</v>
      </c>
      <c r="AI137" s="12">
        <v>2.0927965962086788E-2</v>
      </c>
      <c r="AJ137" s="12">
        <v>1.7698508669617388E-2</v>
      </c>
      <c r="AK137" s="12">
        <v>2.1280690771039838E-2</v>
      </c>
      <c r="AL137" s="12">
        <v>1.6711181892991134E-2</v>
      </c>
      <c r="AM137" s="12">
        <v>2.1743633698688643E-2</v>
      </c>
      <c r="AN137" s="11">
        <v>0.24176310072379997</v>
      </c>
      <c r="AO137" s="12">
        <v>0.25762511811905969</v>
      </c>
      <c r="AP137" s="11">
        <v>0.5548008490485582</v>
      </c>
      <c r="AQ137" s="11">
        <v>0.57297401548561411</v>
      </c>
      <c r="AR137" s="11">
        <v>0.15940813745904461</v>
      </c>
      <c r="AS137" s="11">
        <v>0.17305122279265964</v>
      </c>
      <c r="AT137" s="11">
        <v>8.5966503919642015E-2</v>
      </c>
      <c r="AU137" s="11">
        <v>9.6519075524511097E-2</v>
      </c>
      <c r="AV137" s="11">
        <v>3.4430156216676583E-2</v>
      </c>
      <c r="AW137" s="11">
        <v>4.1430707268728065E-2</v>
      </c>
      <c r="AX137" s="11">
        <v>1.622068406469503E-2</v>
      </c>
      <c r="AY137" s="11">
        <v>2.1185363829029847E-2</v>
      </c>
      <c r="AZ137" s="9">
        <v>1536757</v>
      </c>
      <c r="BA137" s="9">
        <v>5114376</v>
      </c>
      <c r="BB137" s="9">
        <v>2857</v>
      </c>
      <c r="BC137" s="9">
        <v>8585</v>
      </c>
      <c r="BD137" s="9">
        <v>3413990</v>
      </c>
      <c r="BE137" s="9">
        <v>3237143</v>
      </c>
      <c r="BF137" s="9">
        <v>6452</v>
      </c>
      <c r="BG137" s="9">
        <v>4990</v>
      </c>
      <c r="BH137" s="9">
        <v>1076116</v>
      </c>
      <c r="BI137" s="9">
        <v>5575017</v>
      </c>
      <c r="BJ137" s="9">
        <v>1902</v>
      </c>
      <c r="BK137" s="9">
        <v>9540</v>
      </c>
      <c r="BL137" s="9">
        <v>592411</v>
      </c>
      <c r="BM137" s="9">
        <v>6058722</v>
      </c>
      <c r="BN137" s="9">
        <v>1044</v>
      </c>
      <c r="BO137" s="9">
        <v>10398</v>
      </c>
      <c r="BP137" s="9">
        <v>254288</v>
      </c>
      <c r="BQ137" s="9">
        <v>6396845</v>
      </c>
      <c r="BR137" s="9">
        <v>434</v>
      </c>
      <c r="BS137" s="9">
        <v>11008</v>
      </c>
      <c r="BT137" s="9">
        <v>129953</v>
      </c>
      <c r="BU137" s="9">
        <v>6521180</v>
      </c>
      <c r="BV137" s="9">
        <v>214</v>
      </c>
      <c r="BW137" s="9">
        <v>11228</v>
      </c>
      <c r="BX137">
        <v>1536969.9376985624</v>
      </c>
      <c r="BY137">
        <v>5114163.0623014374</v>
      </c>
      <c r="BZ137">
        <v>2644.0623014375074</v>
      </c>
      <c r="CA137">
        <v>8813.0728647284614</v>
      </c>
      <c r="CB137">
        <v>3414567.8901604861</v>
      </c>
      <c r="CC137">
        <v>3236565.1098395139</v>
      </c>
      <c r="CD137">
        <v>5874.1098395140016</v>
      </c>
      <c r="CE137">
        <v>5577.4686487249619</v>
      </c>
      <c r="CF137">
        <v>1076166.6614475634</v>
      </c>
      <c r="CG137">
        <v>5574966.3385524368</v>
      </c>
      <c r="CH137">
        <v>1851.3385524365578</v>
      </c>
      <c r="CI137">
        <v>9607.1603430573414</v>
      </c>
      <c r="CJ137">
        <v>592435.82766648033</v>
      </c>
      <c r="CK137">
        <v>6058697.1723335199</v>
      </c>
      <c r="CL137">
        <v>1019.1723335196978</v>
      </c>
      <c r="CM137">
        <v>10440.758144514626</v>
      </c>
      <c r="CN137">
        <v>254284.55214778069</v>
      </c>
      <c r="CO137">
        <v>6396848.4478522195</v>
      </c>
      <c r="CP137">
        <v>437.44785221929959</v>
      </c>
      <c r="CQ137">
        <v>11023.483371329366</v>
      </c>
      <c r="CR137">
        <v>129943.45717849331</v>
      </c>
      <c r="CS137">
        <v>6521189.542821507</v>
      </c>
      <c r="CT137">
        <v>223.54282150669974</v>
      </c>
      <c r="CU137">
        <v>11237.756384664086</v>
      </c>
    </row>
    <row r="138" spans="1:99">
      <c r="A138" s="7" t="s">
        <v>52</v>
      </c>
      <c r="B138" s="9">
        <v>87248</v>
      </c>
      <c r="C138" s="9">
        <v>11442</v>
      </c>
      <c r="D138" s="9">
        <v>6967</v>
      </c>
      <c r="E138" s="9">
        <v>16990</v>
      </c>
      <c r="F138" s="9">
        <v>3704</v>
      </c>
      <c r="G138" s="9">
        <v>1942</v>
      </c>
      <c r="H138" s="9">
        <v>845</v>
      </c>
      <c r="I138" s="9">
        <v>471</v>
      </c>
      <c r="J138">
        <v>4.8811470910834585</v>
      </c>
      <c r="K138">
        <v>2.3389464179994173</v>
      </c>
      <c r="L138">
        <v>3.8302089674396074</v>
      </c>
      <c r="M138">
        <v>4.6537434489955052</v>
      </c>
      <c r="N138">
        <v>6.1209705303829187</v>
      </c>
      <c r="O138">
        <v>8.0320275529627576</v>
      </c>
      <c r="P138" s="5">
        <v>1.3231004331067198</v>
      </c>
      <c r="Q138" s="5">
        <v>1.3285618746421155</v>
      </c>
      <c r="R138" s="5">
        <v>1.3479023274257504</v>
      </c>
      <c r="S138" s="5">
        <v>1.3973857052448504</v>
      </c>
      <c r="T138" s="5">
        <v>1.4900839860794688</v>
      </c>
      <c r="U138" s="5">
        <v>1.6813765027937029</v>
      </c>
      <c r="V138" s="10">
        <v>1.2861667492329978E-43</v>
      </c>
      <c r="W138" s="10">
        <v>1.354431176521061E-45</v>
      </c>
      <c r="X138" s="10">
        <v>6.7234791456405057E-42</v>
      </c>
      <c r="Y138" s="10">
        <v>2.3626491456433788E-35</v>
      </c>
      <c r="Z138" s="10">
        <v>7.5967259765316985E-26</v>
      </c>
      <c r="AA138" s="10">
        <v>1.5377575203554237E-26</v>
      </c>
      <c r="AB138" s="11">
        <v>3.3598372693496782E-2</v>
      </c>
      <c r="AC138" s="11">
        <v>3.5185531665096324E-2</v>
      </c>
      <c r="AD138" s="11">
        <v>2.92577251636006E-2</v>
      </c>
      <c r="AE138" s="11">
        <v>3.0137485463912071E-2</v>
      </c>
      <c r="AF138" s="12">
        <v>3.1346443642055889E-2</v>
      </c>
      <c r="AG138" s="12">
        <v>3.339748224502679E-2</v>
      </c>
      <c r="AH138" s="12">
        <v>3.2461197399090078E-2</v>
      </c>
      <c r="AI138" s="12">
        <v>3.5429031581857312E-2</v>
      </c>
      <c r="AJ138" s="12">
        <v>3.4482030829825289E-2</v>
      </c>
      <c r="AK138" s="12">
        <v>3.9368694567832457E-2</v>
      </c>
      <c r="AL138" s="12">
        <v>3.7523835986832017E-2</v>
      </c>
      <c r="AM138" s="12">
        <v>4.4804428302627868E-2</v>
      </c>
      <c r="AN138" s="11">
        <v>0.32469561888462217</v>
      </c>
      <c r="AO138" s="12">
        <v>0.34197104778204446</v>
      </c>
      <c r="AP138" s="11">
        <v>0.64879461430166485</v>
      </c>
      <c r="AQ138" s="11">
        <v>0.66618528431745772</v>
      </c>
      <c r="AR138" s="11">
        <v>0.24271431024914952</v>
      </c>
      <c r="AS138" s="11">
        <v>0.25859664937329413</v>
      </c>
      <c r="AT138" s="11">
        <v>0.14171511066834927</v>
      </c>
      <c r="AU138" s="11">
        <v>0.15473655862023664</v>
      </c>
      <c r="AV138" s="11">
        <v>6.5160538510754387E-2</v>
      </c>
      <c r="AW138" s="11">
        <v>7.4500359933573526E-2</v>
      </c>
      <c r="AX138" s="11">
        <v>3.7105398147875585E-2</v>
      </c>
      <c r="AY138" s="11">
        <v>4.4348893059955208E-2</v>
      </c>
      <c r="AZ138" s="9">
        <v>1818680</v>
      </c>
      <c r="BA138" s="9">
        <v>4812278</v>
      </c>
      <c r="BB138" s="9">
        <v>3814</v>
      </c>
      <c r="BC138" s="9">
        <v>7628</v>
      </c>
      <c r="BD138" s="9">
        <v>3918687</v>
      </c>
      <c r="BE138" s="9">
        <v>2712271</v>
      </c>
      <c r="BF138" s="9">
        <v>7523</v>
      </c>
      <c r="BG138" s="9">
        <v>3919</v>
      </c>
      <c r="BH138" s="9">
        <v>1318507</v>
      </c>
      <c r="BI138" s="9">
        <v>5312451</v>
      </c>
      <c r="BJ138" s="9">
        <v>2868</v>
      </c>
      <c r="BK138" s="9">
        <v>8574</v>
      </c>
      <c r="BL138" s="9">
        <v>734482</v>
      </c>
      <c r="BM138" s="9">
        <v>5896476</v>
      </c>
      <c r="BN138" s="9">
        <v>1696</v>
      </c>
      <c r="BO138" s="9">
        <v>9746</v>
      </c>
      <c r="BP138" s="9">
        <v>318229</v>
      </c>
      <c r="BQ138" s="9">
        <v>6312729</v>
      </c>
      <c r="BR138" s="9">
        <v>799</v>
      </c>
      <c r="BS138" s="9">
        <v>10643</v>
      </c>
      <c r="BT138" s="9">
        <v>163477</v>
      </c>
      <c r="BU138" s="9">
        <v>6467481</v>
      </c>
      <c r="BV138" s="9">
        <v>466</v>
      </c>
      <c r="BW138" s="9">
        <v>10976</v>
      </c>
      <c r="BX138">
        <v>1819354.6262272673</v>
      </c>
      <c r="BY138">
        <v>4811603.3737727329</v>
      </c>
      <c r="BZ138">
        <v>3139.3737727327471</v>
      </c>
      <c r="CA138">
        <v>8316.9527618784487</v>
      </c>
      <c r="CB138">
        <v>3919446.8278303025</v>
      </c>
      <c r="CC138">
        <v>2711511.1721696975</v>
      </c>
      <c r="CD138">
        <v>6763.1721696976992</v>
      </c>
      <c r="CE138">
        <v>4686.9013466832394</v>
      </c>
      <c r="CF138">
        <v>1319098.8388609539</v>
      </c>
      <c r="CG138">
        <v>5311859.1611390458</v>
      </c>
      <c r="CH138">
        <v>2276.161139046128</v>
      </c>
      <c r="CI138">
        <v>9181.6549056712465</v>
      </c>
      <c r="CJ138">
        <v>734909.88174816326</v>
      </c>
      <c r="CK138">
        <v>5896048.1182518369</v>
      </c>
      <c r="CL138">
        <v>1268.1182518366854</v>
      </c>
      <c r="CM138">
        <v>10191.437213747999</v>
      </c>
      <c r="CN138">
        <v>318478.45188847405</v>
      </c>
      <c r="CO138">
        <v>6312479.5481115263</v>
      </c>
      <c r="CP138">
        <v>549.54811152595448</v>
      </c>
      <c r="CQ138">
        <v>10911.247277391894</v>
      </c>
      <c r="CR138">
        <v>163660.59668101891</v>
      </c>
      <c r="CS138">
        <v>6467297.4033189807</v>
      </c>
      <c r="CT138">
        <v>282.40331898109116</v>
      </c>
      <c r="CU138">
        <v>11178.853039636204</v>
      </c>
    </row>
    <row r="139" spans="1:99">
      <c r="A139" s="7" t="s">
        <v>53</v>
      </c>
      <c r="B139" s="9">
        <v>146234</v>
      </c>
      <c r="C139" s="9">
        <v>11442</v>
      </c>
      <c r="D139" s="9">
        <v>12777</v>
      </c>
      <c r="E139" s="9">
        <v>31685</v>
      </c>
      <c r="F139" s="9">
        <v>7169</v>
      </c>
      <c r="G139" s="9">
        <v>3656</v>
      </c>
      <c r="H139" s="9">
        <v>1231</v>
      </c>
      <c r="I139" s="9">
        <v>539</v>
      </c>
      <c r="J139">
        <v>8.3535634856562027</v>
      </c>
      <c r="K139">
        <v>5.4198058825221151</v>
      </c>
      <c r="L139">
        <v>8.2029889774094951</v>
      </c>
      <c r="M139">
        <v>8.6512126974118235</v>
      </c>
      <c r="N139">
        <v>4.7657558003922826</v>
      </c>
      <c r="O139">
        <v>1.797650872212349</v>
      </c>
      <c r="P139" s="5">
        <v>1.5040647995214529</v>
      </c>
      <c r="Q139" s="5">
        <v>1.637657890751705</v>
      </c>
      <c r="R139" s="5">
        <v>1.5790525226556777</v>
      </c>
      <c r="S139" s="5">
        <v>1.5365253086339079</v>
      </c>
      <c r="T139" s="5">
        <v>1.2874032743324495</v>
      </c>
      <c r="U139" s="5">
        <v>1</v>
      </c>
      <c r="V139" s="10">
        <v>6.2596818045934739E-105</v>
      </c>
      <c r="W139" s="10">
        <v>9.5660015843667459E-87</v>
      </c>
      <c r="X139" s="10">
        <v>1.086463916887085E-127</v>
      </c>
      <c r="Y139" s="10">
        <v>5.6588265347211333E-87</v>
      </c>
      <c r="Z139" s="10">
        <v>2.5194980456773203E-14</v>
      </c>
      <c r="AA139" s="10">
        <v>0.12338105880364642</v>
      </c>
      <c r="AB139" s="11">
        <v>6.2013874248203003E-2</v>
      </c>
      <c r="AC139" s="11">
        <v>6.4131087139732146E-2</v>
      </c>
      <c r="AD139" s="11">
        <v>5.4790969029963901E-2</v>
      </c>
      <c r="AE139" s="11">
        <v>5.5976379335706442E-2</v>
      </c>
      <c r="AF139" s="12">
        <v>6.125091679469178E-2</v>
      </c>
      <c r="AG139" s="12">
        <v>6.405934364928656E-2</v>
      </c>
      <c r="AH139" s="12">
        <v>6.1900683381531575E-2</v>
      </c>
      <c r="AI139" s="12">
        <v>6.5909140075905939E-2</v>
      </c>
      <c r="AJ139" s="12">
        <v>5.0869925982755998E-2</v>
      </c>
      <c r="AK139" s="12">
        <v>5.6716160365784474E-2</v>
      </c>
      <c r="AL139" s="12">
        <v>4.3225014894641117E-2</v>
      </c>
      <c r="AM139" s="12">
        <v>5.0989283304974334E-2</v>
      </c>
      <c r="AN139" s="11">
        <v>0.47738245472402319</v>
      </c>
      <c r="AO139" s="12">
        <v>0.495699174361801</v>
      </c>
      <c r="AP139" s="11">
        <v>0.82401765358408141</v>
      </c>
      <c r="AQ139" s="11">
        <v>0.83775476382546243</v>
      </c>
      <c r="AR139" s="11">
        <v>0.40175274839676467</v>
      </c>
      <c r="AS139" s="11">
        <v>0.41978194833457605</v>
      </c>
      <c r="AT139" s="11">
        <v>0.24133075000530263</v>
      </c>
      <c r="AU139" s="11">
        <v>0.25718349575592792</v>
      </c>
      <c r="AV139" s="11">
        <v>9.4230160135088781E-2</v>
      </c>
      <c r="AW139" s="11">
        <v>0.10521049709266861</v>
      </c>
      <c r="AX139" s="11">
        <v>4.1714086755179194E-2</v>
      </c>
      <c r="AY139" s="11">
        <v>4.9353908350571546E-2</v>
      </c>
      <c r="AZ139" s="9">
        <v>2540117</v>
      </c>
      <c r="BA139" s="9">
        <v>4031855</v>
      </c>
      <c r="BB139" s="9">
        <v>5567</v>
      </c>
      <c r="BC139" s="9">
        <v>5875</v>
      </c>
      <c r="BD139" s="9">
        <v>4928777</v>
      </c>
      <c r="BE139" s="9">
        <v>1643195</v>
      </c>
      <c r="BF139" s="9">
        <v>9507</v>
      </c>
      <c r="BG139" s="9">
        <v>1935</v>
      </c>
      <c r="BH139" s="9">
        <v>2012838</v>
      </c>
      <c r="BI139" s="9">
        <v>4559134</v>
      </c>
      <c r="BJ139" s="9">
        <v>4700</v>
      </c>
      <c r="BK139" s="9">
        <v>6742</v>
      </c>
      <c r="BL139" s="9">
        <v>1167862</v>
      </c>
      <c r="BM139" s="9">
        <v>5404110</v>
      </c>
      <c r="BN139" s="9">
        <v>2852</v>
      </c>
      <c r="BO139" s="9">
        <v>8590</v>
      </c>
      <c r="BP139" s="9">
        <v>520832</v>
      </c>
      <c r="BQ139" s="9">
        <v>6051140</v>
      </c>
      <c r="BR139" s="9">
        <v>1141</v>
      </c>
      <c r="BS139" s="9">
        <v>10301</v>
      </c>
      <c r="BT139" s="9">
        <v>270437</v>
      </c>
      <c r="BU139" s="9">
        <v>6301535</v>
      </c>
      <c r="BV139" s="9">
        <v>521</v>
      </c>
      <c r="BW139" s="9">
        <v>10921</v>
      </c>
      <c r="BX139">
        <v>2541259.5909733158</v>
      </c>
      <c r="BY139">
        <v>4030712.4090266842</v>
      </c>
      <c r="BZ139">
        <v>4424.4090266843314</v>
      </c>
      <c r="CA139">
        <v>7029.8088092889011</v>
      </c>
      <c r="CB139">
        <v>4929701.2425540909</v>
      </c>
      <c r="CC139">
        <v>1642270.7574459089</v>
      </c>
      <c r="CD139">
        <v>8582.7574459087646</v>
      </c>
      <c r="CE139">
        <v>2864.2205809763036</v>
      </c>
      <c r="CF139">
        <v>2014031.5108446772</v>
      </c>
      <c r="CG139">
        <v>4557940.4891553223</v>
      </c>
      <c r="CH139">
        <v>3506.4891553227549</v>
      </c>
      <c r="CI139">
        <v>7949.3268066266864</v>
      </c>
      <c r="CJ139">
        <v>1168679.294361254</v>
      </c>
      <c r="CK139">
        <v>5403292.7056387458</v>
      </c>
      <c r="CL139">
        <v>2034.7056387460973</v>
      </c>
      <c r="CM139">
        <v>9423.6727423671309</v>
      </c>
      <c r="CN139">
        <v>521065.80882745638</v>
      </c>
      <c r="CO139">
        <v>6050906.1911725439</v>
      </c>
      <c r="CP139">
        <v>907.19117254360731</v>
      </c>
      <c r="CQ139">
        <v>10553.150245010174</v>
      </c>
      <c r="CR139">
        <v>270487.07390663872</v>
      </c>
      <c r="CS139">
        <v>6301484.9260933613</v>
      </c>
      <c r="CT139">
        <v>470.92609336128641</v>
      </c>
      <c r="CU139">
        <v>10990.174874756009</v>
      </c>
    </row>
    <row r="140" spans="1:99">
      <c r="A140" s="7" t="s">
        <v>54</v>
      </c>
      <c r="B140" s="9">
        <v>15917</v>
      </c>
      <c r="C140" s="9">
        <v>11442</v>
      </c>
      <c r="D140" s="9">
        <v>1091</v>
      </c>
      <c r="E140" s="9">
        <v>2555</v>
      </c>
      <c r="F140" s="9">
        <v>475</v>
      </c>
      <c r="G140" s="9">
        <v>208</v>
      </c>
      <c r="H140" s="9">
        <v>41</v>
      </c>
      <c r="I140" s="9">
        <v>12</v>
      </c>
      <c r="J140">
        <v>0.95502235162902016</v>
      </c>
      <c r="K140">
        <v>-0.42322056902070526</v>
      </c>
      <c r="L140">
        <v>-0.96130842365425417</v>
      </c>
      <c r="M140">
        <v>-1.9419747978421362</v>
      </c>
      <c r="N140">
        <v>-7.4265998796908042</v>
      </c>
      <c r="O140">
        <v>-12.160544282142096</v>
      </c>
      <c r="P140" s="5">
        <v>0.87733619052876266</v>
      </c>
      <c r="Q140" s="5">
        <v>1</v>
      </c>
      <c r="R140" s="5">
        <v>1</v>
      </c>
      <c r="S140" s="5">
        <v>0.79843255023469728</v>
      </c>
      <c r="T140" s="5">
        <v>0.39158539717988766</v>
      </c>
      <c r="U140" s="5">
        <v>0.23381157860135277</v>
      </c>
      <c r="V140" s="10">
        <v>6.7697395716973443E-3</v>
      </c>
      <c r="W140" s="10">
        <v>0.93966528016999029</v>
      </c>
      <c r="X140" s="10">
        <v>0.30367840975292482</v>
      </c>
      <c r="Y140" s="10">
        <v>1.6482206652967579E-2</v>
      </c>
      <c r="Z140" s="10">
        <v>1.3731911694559559E-8</v>
      </c>
      <c r="AA140" s="10">
        <v>5.2372011019002439E-7</v>
      </c>
      <c r="AB140" s="11">
        <v>5.0669025830761116E-3</v>
      </c>
      <c r="AC140" s="11">
        <v>5.7043389348261538E-3</v>
      </c>
      <c r="AD140" s="11">
        <v>4.293216815972941E-3</v>
      </c>
      <c r="AE140" s="11">
        <v>4.6387880782763156E-3</v>
      </c>
      <c r="AF140" s="12">
        <v>3.7788109603630374E-3</v>
      </c>
      <c r="AG140" s="12">
        <v>4.5239333151132783E-3</v>
      </c>
      <c r="AH140" s="12">
        <v>3.1425259797796864E-3</v>
      </c>
      <c r="AI140" s="12">
        <v>4.1289300593743078E-3</v>
      </c>
      <c r="AJ140" s="12">
        <v>1.2437128219165638E-3</v>
      </c>
      <c r="AK140" s="12">
        <v>2.3395768127626882E-3</v>
      </c>
      <c r="AL140" s="12">
        <v>4.5568276048250542E-4</v>
      </c>
      <c r="AM140" s="12">
        <v>1.6418526354273007E-3</v>
      </c>
      <c r="AN140" s="11">
        <v>6.3213135098966255E-2</v>
      </c>
      <c r="AO140" s="12">
        <v>7.2427487169867855E-2</v>
      </c>
      <c r="AP140" s="11">
        <v>0.16250319033535179</v>
      </c>
      <c r="AQ140" s="11">
        <v>0.17624877610408188</v>
      </c>
      <c r="AR140" s="11">
        <v>3.5265641652060691E-2</v>
      </c>
      <c r="AS140" s="11">
        <v>4.2343167996602128E-2</v>
      </c>
      <c r="AT140" s="11">
        <v>1.5404324393805654E-2</v>
      </c>
      <c r="AU140" s="11">
        <v>2.0253777336661047E-2</v>
      </c>
      <c r="AV140" s="11">
        <v>2.4884095470572992E-3</v>
      </c>
      <c r="AW140" s="11">
        <v>4.6781697223012043E-3</v>
      </c>
      <c r="AX140" s="11">
        <v>4.5568276048250542E-4</v>
      </c>
      <c r="AY140" s="11">
        <v>1.6418526354273007E-3</v>
      </c>
      <c r="AZ140" s="9">
        <v>513520</v>
      </c>
      <c r="BA140" s="9">
        <v>6188769</v>
      </c>
      <c r="BB140" s="9">
        <v>776</v>
      </c>
      <c r="BC140" s="9">
        <v>10666</v>
      </c>
      <c r="BD140" s="9">
        <v>1151415</v>
      </c>
      <c r="BE140" s="9">
        <v>5550874</v>
      </c>
      <c r="BF140" s="9">
        <v>1938</v>
      </c>
      <c r="BG140" s="9">
        <v>9504</v>
      </c>
      <c r="BH140" s="9">
        <v>284547</v>
      </c>
      <c r="BI140" s="9">
        <v>6417742</v>
      </c>
      <c r="BJ140" s="9">
        <v>444</v>
      </c>
      <c r="BK140" s="9">
        <v>10998</v>
      </c>
      <c r="BL140" s="9">
        <v>149342</v>
      </c>
      <c r="BM140" s="9">
        <v>6552947</v>
      </c>
      <c r="BN140" s="9">
        <v>204</v>
      </c>
      <c r="BO140" s="9">
        <v>11238</v>
      </c>
      <c r="BP140" s="9">
        <v>61725</v>
      </c>
      <c r="BQ140" s="9">
        <v>6640564</v>
      </c>
      <c r="BR140" s="9">
        <v>41</v>
      </c>
      <c r="BS140" s="9">
        <v>11401</v>
      </c>
      <c r="BT140" s="9">
        <v>31201</v>
      </c>
      <c r="BU140" s="9">
        <v>6671088</v>
      </c>
      <c r="BV140" s="9">
        <v>12</v>
      </c>
      <c r="BW140" s="9">
        <v>11430</v>
      </c>
      <c r="BX140">
        <v>513419.5015475002</v>
      </c>
      <c r="BY140">
        <v>6188869.4984524995</v>
      </c>
      <c r="BZ140">
        <v>876.49845249980967</v>
      </c>
      <c r="CA140">
        <v>10583.538738780138</v>
      </c>
      <c r="CB140">
        <v>1151387.3768575178</v>
      </c>
      <c r="CC140">
        <v>5550901.6231424818</v>
      </c>
      <c r="CD140">
        <v>1965.6231424821758</v>
      </c>
      <c r="CE140">
        <v>9492.5547191414753</v>
      </c>
      <c r="CF140">
        <v>284505.29882698605</v>
      </c>
      <c r="CG140">
        <v>6417783.701173014</v>
      </c>
      <c r="CH140">
        <v>485.70117301393219</v>
      </c>
      <c r="CI140">
        <v>10975.003178764748</v>
      </c>
      <c r="CJ140">
        <v>149291.13346870765</v>
      </c>
      <c r="CK140">
        <v>6552997.866531292</v>
      </c>
      <c r="CL140">
        <v>254.86653129236188</v>
      </c>
      <c r="CM140">
        <v>11206.231896296922</v>
      </c>
      <c r="CN140">
        <v>61660.734154228106</v>
      </c>
      <c r="CO140">
        <v>6640628.2658457719</v>
      </c>
      <c r="CP140">
        <v>105.26584577189644</v>
      </c>
      <c r="CQ140">
        <v>11356.087976809116</v>
      </c>
      <c r="CR140">
        <v>31159.804668521869</v>
      </c>
      <c r="CS140">
        <v>6671129.1953314785</v>
      </c>
      <c r="CT140">
        <v>53.19533147813042</v>
      </c>
      <c r="CU140">
        <v>11408.247384736767</v>
      </c>
    </row>
    <row r="141" spans="1:99">
      <c r="A141" s="7" t="s">
        <v>55</v>
      </c>
      <c r="B141" s="9">
        <v>38555</v>
      </c>
      <c r="C141" s="9">
        <v>11442</v>
      </c>
      <c r="D141" s="9">
        <v>3573</v>
      </c>
      <c r="E141" s="9">
        <v>8546</v>
      </c>
      <c r="F141" s="9">
        <v>1866</v>
      </c>
      <c r="G141" s="9">
        <v>868</v>
      </c>
      <c r="H141" s="9">
        <v>238</v>
      </c>
      <c r="I141" s="9">
        <v>66</v>
      </c>
      <c r="J141">
        <v>4.9771944531505934</v>
      </c>
      <c r="K141">
        <v>3.0454175310650147</v>
      </c>
      <c r="L141">
        <v>4.0625205599269973</v>
      </c>
      <c r="M141">
        <v>3.2252230519368599</v>
      </c>
      <c r="N141">
        <v>-1.1096923946801174</v>
      </c>
      <c r="O141">
        <v>-8.0139102779491953</v>
      </c>
      <c r="P141" s="5">
        <v>1.4629396115843711</v>
      </c>
      <c r="Q141" s="5">
        <v>1.4825120152232554</v>
      </c>
      <c r="R141" s="5">
        <v>1.4995888462738294</v>
      </c>
      <c r="S141" s="5">
        <v>1.36468547100037</v>
      </c>
      <c r="T141" s="5">
        <v>1</v>
      </c>
      <c r="U141" s="5">
        <v>0.50018125141341574</v>
      </c>
      <c r="V141" s="10">
        <v>3.8168204542747817E-58</v>
      </c>
      <c r="W141" s="10">
        <v>1.4961178601328784E-95</v>
      </c>
      <c r="X141" s="10">
        <v>1.9887745159397645E-48</v>
      </c>
      <c r="Y141" s="10">
        <v>2.0113199894313115E-15</v>
      </c>
      <c r="Z141" s="10">
        <v>0.63213784327044009</v>
      </c>
      <c r="AA141" s="10">
        <v>5.6999874157883927E-7</v>
      </c>
      <c r="AB141" s="11">
        <v>1.7064567099917514E-2</v>
      </c>
      <c r="AC141" s="11">
        <v>1.8211002050829317E-2</v>
      </c>
      <c r="AD141" s="11">
        <v>1.462360956619097E-2</v>
      </c>
      <c r="AE141" s="11">
        <v>1.5252286256217698E-2</v>
      </c>
      <c r="AF141" s="12">
        <v>1.5574433385390133E-2</v>
      </c>
      <c r="AG141" s="12">
        <v>1.7042242021007351E-2</v>
      </c>
      <c r="AH141" s="12">
        <v>1.417050390775941E-2</v>
      </c>
      <c r="AI141" s="12">
        <v>1.6173841486402451E-2</v>
      </c>
      <c r="AJ141" s="12">
        <v>9.0858347501129519E-3</v>
      </c>
      <c r="AK141" s="12">
        <v>1.1714724592659292E-2</v>
      </c>
      <c r="AL141" s="12">
        <v>4.3806043679624311E-3</v>
      </c>
      <c r="AM141" s="12">
        <v>7.1558403095415019E-3</v>
      </c>
      <c r="AN141" s="11">
        <v>0.1928085709451651</v>
      </c>
      <c r="AO141" s="12">
        <v>0.20747110044095621</v>
      </c>
      <c r="AP141" s="11">
        <v>0.41874413741514183</v>
      </c>
      <c r="AQ141" s="11">
        <v>0.43687550949973319</v>
      </c>
      <c r="AR141" s="11">
        <v>0.12979506104195096</v>
      </c>
      <c r="AS141" s="11">
        <v>0.14236015657734638</v>
      </c>
      <c r="AT141" s="11">
        <v>6.3975026446111527E-2</v>
      </c>
      <c r="AU141" s="11">
        <v>7.3238747369654938E-2</v>
      </c>
      <c r="AV141" s="11">
        <v>1.7284042934277887E-2</v>
      </c>
      <c r="AW141" s="11">
        <v>2.2394334971682608E-2</v>
      </c>
      <c r="AX141" s="11">
        <v>4.1501372237522137E-3</v>
      </c>
      <c r="AY141" s="11">
        <v>6.8619236047742669E-3</v>
      </c>
      <c r="AZ141" s="9">
        <v>975745</v>
      </c>
      <c r="BA141" s="9">
        <v>5703906</v>
      </c>
      <c r="BB141" s="9">
        <v>2290</v>
      </c>
      <c r="BC141" s="9">
        <v>9152</v>
      </c>
      <c r="BD141" s="9">
        <v>2239397</v>
      </c>
      <c r="BE141" s="9">
        <v>4440254</v>
      </c>
      <c r="BF141" s="9">
        <v>4895</v>
      </c>
      <c r="BG141" s="9">
        <v>6547</v>
      </c>
      <c r="BH141" s="9">
        <v>635072</v>
      </c>
      <c r="BI141" s="9">
        <v>6044579</v>
      </c>
      <c r="BJ141" s="9">
        <v>1557</v>
      </c>
      <c r="BK141" s="9">
        <v>9885</v>
      </c>
      <c r="BL141" s="9">
        <v>342269</v>
      </c>
      <c r="BM141" s="9">
        <v>6337382</v>
      </c>
      <c r="BN141" s="9">
        <v>785</v>
      </c>
      <c r="BO141" s="9">
        <v>10657</v>
      </c>
      <c r="BP141" s="9">
        <v>144582</v>
      </c>
      <c r="BQ141" s="9">
        <v>6535069</v>
      </c>
      <c r="BR141" s="9">
        <v>227</v>
      </c>
      <c r="BS141" s="9">
        <v>11215</v>
      </c>
      <c r="BT141" s="9">
        <v>73698</v>
      </c>
      <c r="BU141" s="9">
        <v>6605953</v>
      </c>
      <c r="BV141" s="9">
        <v>63</v>
      </c>
      <c r="BW141" s="9">
        <v>11379</v>
      </c>
      <c r="BX141">
        <v>976362.52638918639</v>
      </c>
      <c r="BY141">
        <v>5703288.4736108137</v>
      </c>
      <c r="BZ141">
        <v>1672.4736108136592</v>
      </c>
      <c r="CA141">
        <v>9786.2612337081682</v>
      </c>
      <c r="CB141">
        <v>2240454.1832092307</v>
      </c>
      <c r="CC141">
        <v>4439196.8167907698</v>
      </c>
      <c r="CD141">
        <v>3837.8167907694601</v>
      </c>
      <c r="CE141">
        <v>7617.2088993871084</v>
      </c>
      <c r="CF141">
        <v>635540.34243418823</v>
      </c>
      <c r="CG141">
        <v>6044110.6575658116</v>
      </c>
      <c r="CH141">
        <v>1088.657565811744</v>
      </c>
      <c r="CI141">
        <v>10371.077334429598</v>
      </c>
      <c r="CJ141">
        <v>342467.36581811076</v>
      </c>
      <c r="CK141">
        <v>6337183.6341818897</v>
      </c>
      <c r="CL141">
        <v>586.63418188926687</v>
      </c>
      <c r="CM141">
        <v>10873.960666208459</v>
      </c>
      <c r="CN141">
        <v>144561.37161133465</v>
      </c>
      <c r="CO141">
        <v>6535089.6283886656</v>
      </c>
      <c r="CP141">
        <v>247.6283886653496</v>
      </c>
      <c r="CQ141">
        <v>11213.547164065907</v>
      </c>
      <c r="CR141">
        <v>73634.866143842271</v>
      </c>
      <c r="CS141">
        <v>6606016.1338561578</v>
      </c>
      <c r="CT141">
        <v>126.13385615773088</v>
      </c>
      <c r="CU141">
        <v>11335.249812303067</v>
      </c>
    </row>
    <row r="142" spans="1:99">
      <c r="A142" s="7" t="s">
        <v>56</v>
      </c>
      <c r="B142" s="9">
        <v>31719</v>
      </c>
      <c r="C142" s="9">
        <v>11442</v>
      </c>
      <c r="D142" s="9">
        <v>1863</v>
      </c>
      <c r="E142" s="9">
        <v>5555</v>
      </c>
      <c r="F142" s="9">
        <v>986</v>
      </c>
      <c r="G142" s="9">
        <v>455</v>
      </c>
      <c r="H142" s="9">
        <v>106</v>
      </c>
      <c r="I142" s="9">
        <v>44</v>
      </c>
      <c r="J142">
        <v>-0.25667760775195364</v>
      </c>
      <c r="K142">
        <v>0.30742029906399893</v>
      </c>
      <c r="L142">
        <v>-0.93251738458130129</v>
      </c>
      <c r="M142">
        <v>-1.7673733843510024</v>
      </c>
      <c r="N142">
        <v>-7.5355548725316419</v>
      </c>
      <c r="O142">
        <v>-9.6272071134538226</v>
      </c>
      <c r="P142" s="5">
        <v>1</v>
      </c>
      <c r="Q142" s="5">
        <v>1.0820197119831942</v>
      </c>
      <c r="R142" s="5">
        <v>1</v>
      </c>
      <c r="S142" s="5">
        <v>1</v>
      </c>
      <c r="T142" s="5">
        <v>0.51089602232006348</v>
      </c>
      <c r="U142" s="5">
        <v>0.42170582128107009</v>
      </c>
      <c r="V142" s="10">
        <v>0.79969316327502016</v>
      </c>
      <c r="W142" s="10">
        <v>1.5510332225325712E-3</v>
      </c>
      <c r="X142" s="10">
        <v>0.35208579238585602</v>
      </c>
      <c r="Y142" s="10">
        <v>6.2813813989112455E-2</v>
      </c>
      <c r="Z142" s="10">
        <v>1.5746153242845254E-10</v>
      </c>
      <c r="AA142" s="10">
        <v>1.3790598252428341E-7</v>
      </c>
      <c r="AB142" s="11">
        <v>8.7808396758103108E-3</v>
      </c>
      <c r="AC142" s="11">
        <v>9.612215271808314E-3</v>
      </c>
      <c r="AD142" s="11">
        <v>9.4557393443874017E-3</v>
      </c>
      <c r="AE142" s="11">
        <v>9.9639425294108866E-3</v>
      </c>
      <c r="AF142" s="12">
        <v>8.0818082904799103E-3</v>
      </c>
      <c r="AG142" s="12">
        <v>9.1529408792456607E-3</v>
      </c>
      <c r="AH142" s="12">
        <v>7.2252815362583321E-3</v>
      </c>
      <c r="AI142" s="12">
        <v>8.6810285493910313E-3</v>
      </c>
      <c r="AJ142" s="12">
        <v>3.7522878570448439E-3</v>
      </c>
      <c r="AK142" s="12">
        <v>5.5118268082234656E-3</v>
      </c>
      <c r="AL142" s="12">
        <v>2.7114012216838818E-3</v>
      </c>
      <c r="AM142" s="12">
        <v>4.9795618966520733E-3</v>
      </c>
      <c r="AN142" s="11">
        <v>0.11293045839026061</v>
      </c>
      <c r="AO142" s="12">
        <v>0.12479021981285074</v>
      </c>
      <c r="AP142" s="11">
        <v>0.28513649973440724</v>
      </c>
      <c r="AQ142" s="11">
        <v>0.30182382188768675</v>
      </c>
      <c r="AR142" s="11">
        <v>6.8549965440167324E-2</v>
      </c>
      <c r="AS142" s="11">
        <v>7.8102717657193274E-2</v>
      </c>
      <c r="AT142" s="11">
        <v>3.3511702719616024E-2</v>
      </c>
      <c r="AU142" s="11">
        <v>4.0426419986204637E-2</v>
      </c>
      <c r="AV142" s="11">
        <v>7.3503662159581035E-3</v>
      </c>
      <c r="AW142" s="11">
        <v>1.0828273881926882E-2</v>
      </c>
      <c r="AX142" s="11">
        <v>2.6369160779024185E-3</v>
      </c>
      <c r="AY142" s="11">
        <v>4.87925242410772E-3</v>
      </c>
      <c r="AZ142" s="9">
        <v>776087</v>
      </c>
      <c r="BA142" s="9">
        <v>5910400</v>
      </c>
      <c r="BB142" s="9">
        <v>1360</v>
      </c>
      <c r="BC142" s="9">
        <v>10082</v>
      </c>
      <c r="BD142" s="9">
        <v>1854981</v>
      </c>
      <c r="BE142" s="9">
        <v>4831506</v>
      </c>
      <c r="BF142" s="9">
        <v>3358</v>
      </c>
      <c r="BG142" s="9">
        <v>8084</v>
      </c>
      <c r="BH142" s="9">
        <v>521310</v>
      </c>
      <c r="BI142" s="9">
        <v>6165177</v>
      </c>
      <c r="BJ142" s="9">
        <v>839</v>
      </c>
      <c r="BK142" s="9">
        <v>10603</v>
      </c>
      <c r="BL142" s="9">
        <v>281537</v>
      </c>
      <c r="BM142" s="9">
        <v>6404950</v>
      </c>
      <c r="BN142" s="9">
        <v>423</v>
      </c>
      <c r="BO142" s="9">
        <v>11019</v>
      </c>
      <c r="BP142" s="9">
        <v>118484</v>
      </c>
      <c r="BQ142" s="9">
        <v>6568003</v>
      </c>
      <c r="BR142" s="9">
        <v>104</v>
      </c>
      <c r="BS142" s="9">
        <v>11338</v>
      </c>
      <c r="BT142" s="9">
        <v>59962</v>
      </c>
      <c r="BU142" s="9">
        <v>6626525</v>
      </c>
      <c r="BV142" s="9">
        <v>43</v>
      </c>
      <c r="BW142" s="9">
        <v>11399</v>
      </c>
      <c r="BX142">
        <v>776118.89565998688</v>
      </c>
      <c r="BY142">
        <v>5910368.1043400131</v>
      </c>
      <c r="BZ142">
        <v>1328.1043400131593</v>
      </c>
      <c r="CA142">
        <v>10131.202684458969</v>
      </c>
      <c r="CB142">
        <v>1855164.4194933986</v>
      </c>
      <c r="CC142">
        <v>4831322.5805066014</v>
      </c>
      <c r="CD142">
        <v>3174.5805066013691</v>
      </c>
      <c r="CE142">
        <v>8281.5668048109565</v>
      </c>
      <c r="CF142">
        <v>521257.01848481823</v>
      </c>
      <c r="CG142">
        <v>6165229.9815151822</v>
      </c>
      <c r="CH142">
        <v>891.98151518178236</v>
      </c>
      <c r="CI142">
        <v>10568.071808110895</v>
      </c>
      <c r="CJ142">
        <v>281478.33076761488</v>
      </c>
      <c r="CK142">
        <v>6405008.6692323852</v>
      </c>
      <c r="CL142">
        <v>481.66923238511487</v>
      </c>
      <c r="CM142">
        <v>10979.086222406475</v>
      </c>
      <c r="CN142">
        <v>118385.4173963325</v>
      </c>
      <c r="CO142">
        <v>6568101.5826036679</v>
      </c>
      <c r="CP142">
        <v>202.58260366749184</v>
      </c>
      <c r="CQ142">
        <v>11258.650427646087</v>
      </c>
      <c r="CR142">
        <v>59902.494104520963</v>
      </c>
      <c r="CS142">
        <v>6626584.5058954787</v>
      </c>
      <c r="CT142">
        <v>102.50589547903539</v>
      </c>
      <c r="CU142">
        <v>11358.898388346526</v>
      </c>
    </row>
    <row r="143" spans="1:99">
      <c r="A143" s="7" t="s">
        <v>57</v>
      </c>
      <c r="B143" s="9">
        <v>31050</v>
      </c>
      <c r="C143" s="9">
        <v>11442</v>
      </c>
      <c r="D143" s="9">
        <v>1803</v>
      </c>
      <c r="E143" s="9">
        <v>5419</v>
      </c>
      <c r="F143" s="9">
        <v>969</v>
      </c>
      <c r="G143" s="9">
        <v>446</v>
      </c>
      <c r="H143" s="9">
        <v>103</v>
      </c>
      <c r="I143" s="9">
        <v>43</v>
      </c>
      <c r="J143">
        <v>-0.37130623757536524</v>
      </c>
      <c r="K143">
        <v>0.26850113218119892</v>
      </c>
      <c r="L143">
        <v>-0.88225762483950154</v>
      </c>
      <c r="M143">
        <v>-1.7348318447618514</v>
      </c>
      <c r="N143">
        <v>-7.5365261444034823</v>
      </c>
      <c r="O143">
        <v>-9.5440848618254233</v>
      </c>
      <c r="P143" s="5">
        <v>1</v>
      </c>
      <c r="Q143" s="5">
        <v>1.082775468866841</v>
      </c>
      <c r="R143" s="5">
        <v>1</v>
      </c>
      <c r="S143" s="5">
        <v>1</v>
      </c>
      <c r="T143" s="5">
        <v>0.50365960971400703</v>
      </c>
      <c r="U143" s="5">
        <v>0.41733061480306272</v>
      </c>
      <c r="V143" s="10">
        <v>0.81022529734726201</v>
      </c>
      <c r="W143" s="10">
        <v>1.369355462009601E-3</v>
      </c>
      <c r="X143" s="10">
        <v>0.33571569039141436</v>
      </c>
      <c r="Y143" s="10">
        <v>5.3409805997870215E-2</v>
      </c>
      <c r="Z143" s="10">
        <v>6.9024311228035689E-11</v>
      </c>
      <c r="AA143" s="10">
        <v>8.9525749390493259E-8</v>
      </c>
      <c r="AB143" s="11">
        <v>8.491342724674604E-3</v>
      </c>
      <c r="AC143" s="11">
        <v>9.3093433035360135E-3</v>
      </c>
      <c r="AD143" s="11">
        <v>9.2211183343843331E-3</v>
      </c>
      <c r="AE143" s="11">
        <v>9.7231221830077312E-3</v>
      </c>
      <c r="AF143" s="12">
        <v>7.9378301086284169E-3</v>
      </c>
      <c r="AG143" s="12">
        <v>8.9997682133432667E-3</v>
      </c>
      <c r="AH143" s="12">
        <v>7.0751439493584182E-3</v>
      </c>
      <c r="AI143" s="12">
        <v>8.5165358269044741E-3</v>
      </c>
      <c r="AJ143" s="12">
        <v>3.6336737105538979E-3</v>
      </c>
      <c r="AK143" s="12">
        <v>5.3682490302256868E-3</v>
      </c>
      <c r="AL143" s="12">
        <v>2.6369160779024185E-3</v>
      </c>
      <c r="AM143" s="12">
        <v>4.87925242410772E-3</v>
      </c>
      <c r="AN143" s="11">
        <v>0.11284494761907116</v>
      </c>
      <c r="AO143" s="12">
        <v>0.12470093596771437</v>
      </c>
      <c r="AP143" s="11">
        <v>0.28504982890709624</v>
      </c>
      <c r="AQ143" s="11">
        <v>0.30173569809867201</v>
      </c>
      <c r="AR143" s="11">
        <v>6.8465190352918162E-2</v>
      </c>
      <c r="AS143" s="11">
        <v>7.8012698128116634E-2</v>
      </c>
      <c r="AT143" s="11">
        <v>3.3428237849375805E-2</v>
      </c>
      <c r="AU143" s="11">
        <v>4.033509024011904E-2</v>
      </c>
      <c r="AV143" s="11">
        <v>7.2712731412595813E-3</v>
      </c>
      <c r="AW143" s="11">
        <v>1.0732572340299586E-2</v>
      </c>
      <c r="AX143" s="11">
        <v>2.6369160779024185E-3</v>
      </c>
      <c r="AY143" s="11">
        <v>4.87925242410772E-3</v>
      </c>
      <c r="AZ143" s="9">
        <v>776027</v>
      </c>
      <c r="BA143" s="9">
        <v>5911129</v>
      </c>
      <c r="BB143" s="9">
        <v>1359</v>
      </c>
      <c r="BC143" s="9">
        <v>10083</v>
      </c>
      <c r="BD143" s="9">
        <v>1853666</v>
      </c>
      <c r="BE143" s="9">
        <v>4833490</v>
      </c>
      <c r="BF143" s="9">
        <v>3357</v>
      </c>
      <c r="BG143" s="9">
        <v>8085</v>
      </c>
      <c r="BH143" s="9">
        <v>521325</v>
      </c>
      <c r="BI143" s="9">
        <v>6165831</v>
      </c>
      <c r="BJ143" s="9">
        <v>838</v>
      </c>
      <c r="BK143" s="9">
        <v>10604</v>
      </c>
      <c r="BL143" s="9">
        <v>281833</v>
      </c>
      <c r="BM143" s="9">
        <v>6405323</v>
      </c>
      <c r="BN143" s="9">
        <v>422</v>
      </c>
      <c r="BO143" s="9">
        <v>11020</v>
      </c>
      <c r="BP143" s="9">
        <v>119028</v>
      </c>
      <c r="BQ143" s="9">
        <v>6568128</v>
      </c>
      <c r="BR143" s="9">
        <v>103</v>
      </c>
      <c r="BS143" s="9">
        <v>11339</v>
      </c>
      <c r="BT143" s="9">
        <v>60591</v>
      </c>
      <c r="BU143" s="9">
        <v>6626565</v>
      </c>
      <c r="BV143" s="9">
        <v>43</v>
      </c>
      <c r="BW143" s="9">
        <v>11399</v>
      </c>
      <c r="BX143">
        <v>776058.13249518781</v>
      </c>
      <c r="BY143">
        <v>5911097.8675048118</v>
      </c>
      <c r="BZ143">
        <v>1327.8675048122011</v>
      </c>
      <c r="CA143">
        <v>10131.438193456232</v>
      </c>
      <c r="CB143">
        <v>1853850.9844280847</v>
      </c>
      <c r="CC143">
        <v>4833305.0155719155</v>
      </c>
      <c r="CD143">
        <v>3172.0155719151976</v>
      </c>
      <c r="CE143">
        <v>8284.1347128734542</v>
      </c>
      <c r="CF143">
        <v>521271.08365481853</v>
      </c>
      <c r="CG143">
        <v>6165884.9163451819</v>
      </c>
      <c r="CH143">
        <v>891.91634518148419</v>
      </c>
      <c r="CI143">
        <v>10568.13528351963</v>
      </c>
      <c r="CJ143">
        <v>281772.87497771921</v>
      </c>
      <c r="CK143">
        <v>6405383.125022281</v>
      </c>
      <c r="CL143">
        <v>482.12502228078176</v>
      </c>
      <c r="CM143">
        <v>10978.627776292344</v>
      </c>
      <c r="CN143">
        <v>118927.51012017738</v>
      </c>
      <c r="CO143">
        <v>6568228.4898798224</v>
      </c>
      <c r="CP143">
        <v>203.48987982261363</v>
      </c>
      <c r="CQ143">
        <v>11257.739674982908</v>
      </c>
      <c r="CR143">
        <v>60530.42993533871</v>
      </c>
      <c r="CS143">
        <v>6626625.5700646611</v>
      </c>
      <c r="CT143">
        <v>103.57006466129181</v>
      </c>
      <c r="CU143">
        <v>11357.830457073231</v>
      </c>
    </row>
    <row r="144" spans="1:99">
      <c r="A144" s="7" t="s">
        <v>58</v>
      </c>
      <c r="B144" s="9">
        <v>8713</v>
      </c>
      <c r="C144" s="9">
        <v>11442</v>
      </c>
      <c r="D144" s="9">
        <v>624</v>
      </c>
      <c r="E144" s="9">
        <v>1683</v>
      </c>
      <c r="F144" s="9">
        <v>313</v>
      </c>
      <c r="G144" s="9">
        <v>143</v>
      </c>
      <c r="H144" s="9">
        <v>42</v>
      </c>
      <c r="I144" s="9">
        <v>15</v>
      </c>
      <c r="J144">
        <v>0.94608392990845902</v>
      </c>
      <c r="K144">
        <v>0.69490743199159866</v>
      </c>
      <c r="L144">
        <v>0.29879687637718616</v>
      </c>
      <c r="M144">
        <v>-0.19228848236393103</v>
      </c>
      <c r="N144">
        <v>-1.882857923265796</v>
      </c>
      <c r="O144">
        <v>-3.7770208773393072</v>
      </c>
      <c r="P144" s="5">
        <v>1</v>
      </c>
      <c r="Q144" s="5">
        <v>1.1664926813456133</v>
      </c>
      <c r="R144" s="5">
        <v>1</v>
      </c>
      <c r="S144" s="5">
        <v>1</v>
      </c>
      <c r="T144" s="5">
        <v>1</v>
      </c>
      <c r="U144" s="5">
        <v>1</v>
      </c>
      <c r="V144" s="10">
        <v>0.31560428646862976</v>
      </c>
      <c r="W144" s="10">
        <v>5.8511856349457785E-6</v>
      </c>
      <c r="X144" s="10">
        <v>0.99111034842521351</v>
      </c>
      <c r="Y144" s="10">
        <v>0.92140781614867195</v>
      </c>
      <c r="Z144" s="10">
        <v>0.28707098424378247</v>
      </c>
      <c r="AA144" s="10">
        <v>9.4174337922260737E-2</v>
      </c>
      <c r="AB144" s="11">
        <v>2.8390005189165702E-3</v>
      </c>
      <c r="AC144" s="11">
        <v>3.3216362429267054E-3</v>
      </c>
      <c r="AD144" s="11">
        <v>2.8014517881439086E-3</v>
      </c>
      <c r="AE144" s="11">
        <v>3.0821349973830974E-3</v>
      </c>
      <c r="AF144" s="12">
        <v>2.4328921633554345E-3</v>
      </c>
      <c r="AG144" s="12">
        <v>3.0381793276426428E-3</v>
      </c>
      <c r="AH144" s="12">
        <v>2.0903883916946944E-3</v>
      </c>
      <c r="AI144" s="12">
        <v>2.9087376352236764E-3</v>
      </c>
      <c r="AJ144" s="12">
        <v>1.2807817724996336E-3</v>
      </c>
      <c r="AK144" s="12">
        <v>2.3899051703425269E-3</v>
      </c>
      <c r="AL144" s="12">
        <v>6.4795752941390898E-4</v>
      </c>
      <c r="AM144" s="12">
        <v>1.9739617154733487E-3</v>
      </c>
      <c r="AN144" s="11">
        <v>3.9450061406147485E-2</v>
      </c>
      <c r="AO144" s="12">
        <v>4.6898479058806189E-2</v>
      </c>
      <c r="AP144" s="11">
        <v>0.10421385999039233</v>
      </c>
      <c r="AQ144" s="11">
        <v>0.11567776734748565</v>
      </c>
      <c r="AR144" s="11">
        <v>2.0733589943624252E-2</v>
      </c>
      <c r="AS144" s="11">
        <v>2.6286161848020566E-2</v>
      </c>
      <c r="AT144" s="11">
        <v>9.4196710552329668E-3</v>
      </c>
      <c r="AU144" s="11">
        <v>1.3303629067123264E-2</v>
      </c>
      <c r="AV144" s="11">
        <v>2.5625836968194778E-3</v>
      </c>
      <c r="AW144" s="11">
        <v>4.7787901888648437E-3</v>
      </c>
      <c r="AX144" s="11">
        <v>6.4795752941390898E-4</v>
      </c>
      <c r="AY144" s="11">
        <v>1.9739617154733487E-3</v>
      </c>
      <c r="AZ144" s="9">
        <v>267118</v>
      </c>
      <c r="BA144" s="9">
        <v>6442375</v>
      </c>
      <c r="BB144" s="9">
        <v>494</v>
      </c>
      <c r="BC144" s="9">
        <v>10948</v>
      </c>
      <c r="BD144" s="9">
        <v>642676</v>
      </c>
      <c r="BE144" s="9">
        <v>6066817</v>
      </c>
      <c r="BF144" s="9">
        <v>1258</v>
      </c>
      <c r="BG144" s="9">
        <v>10184</v>
      </c>
      <c r="BH144" s="9">
        <v>155424</v>
      </c>
      <c r="BI144" s="9">
        <v>6554069</v>
      </c>
      <c r="BJ144" s="9">
        <v>269</v>
      </c>
      <c r="BK144" s="9">
        <v>11173</v>
      </c>
      <c r="BL144" s="9">
        <v>80997</v>
      </c>
      <c r="BM144" s="9">
        <v>6628496</v>
      </c>
      <c r="BN144" s="9">
        <v>130</v>
      </c>
      <c r="BO144" s="9">
        <v>11312</v>
      </c>
      <c r="BP144" s="9">
        <v>33202</v>
      </c>
      <c r="BQ144" s="9">
        <v>6676291</v>
      </c>
      <c r="BR144" s="9">
        <v>42</v>
      </c>
      <c r="BS144" s="9">
        <v>11400</v>
      </c>
      <c r="BT144" s="9">
        <v>16709</v>
      </c>
      <c r="BU144" s="9">
        <v>6692784</v>
      </c>
      <c r="BV144" s="9">
        <v>15</v>
      </c>
      <c r="BW144" s="9">
        <v>11427</v>
      </c>
      <c r="BX144">
        <v>267156.4061720579</v>
      </c>
      <c r="BY144">
        <v>6442336.5938279424</v>
      </c>
      <c r="BZ144">
        <v>455.59382794209438</v>
      </c>
      <c r="CA144">
        <v>11005.141784334524</v>
      </c>
      <c r="CB144">
        <v>642837.73990702187</v>
      </c>
      <c r="CC144">
        <v>6066655.2600929784</v>
      </c>
      <c r="CD144">
        <v>1096.2600929781347</v>
      </c>
      <c r="CE144">
        <v>10363.382962319209</v>
      </c>
      <c r="CF144">
        <v>155427.94174456381</v>
      </c>
      <c r="CG144">
        <v>6554065.0582554359</v>
      </c>
      <c r="CH144">
        <v>265.05825543618562</v>
      </c>
      <c r="CI144">
        <v>11196.00228571667</v>
      </c>
      <c r="CJ144">
        <v>80988.886012288465</v>
      </c>
      <c r="CK144">
        <v>6628504.1139877113</v>
      </c>
      <c r="CL144">
        <v>138.11398771153119</v>
      </c>
      <c r="CM144">
        <v>11323.163037207134</v>
      </c>
      <c r="CN144">
        <v>33187.40402815977</v>
      </c>
      <c r="CO144">
        <v>6676305.5959718404</v>
      </c>
      <c r="CP144">
        <v>56.595971840227584</v>
      </c>
      <c r="CQ144">
        <v>11404.820069415082</v>
      </c>
      <c r="CR144">
        <v>16695.528365026592</v>
      </c>
      <c r="CS144">
        <v>6692797.4716349738</v>
      </c>
      <c r="CT144">
        <v>28.471634973407717</v>
      </c>
      <c r="CU144">
        <v>11432.992367977729</v>
      </c>
    </row>
    <row r="145" spans="1:99">
      <c r="A145" s="7" t="s">
        <v>159</v>
      </c>
      <c r="B145" s="9">
        <v>64928</v>
      </c>
      <c r="C145" s="9">
        <v>11442</v>
      </c>
      <c r="D145" s="9">
        <v>5835</v>
      </c>
      <c r="E145" s="9">
        <v>15712</v>
      </c>
      <c r="F145" s="9">
        <v>3277</v>
      </c>
      <c r="G145" s="9">
        <v>1688</v>
      </c>
      <c r="H145" s="9">
        <v>709</v>
      </c>
      <c r="I145" s="9">
        <v>335</v>
      </c>
      <c r="J145">
        <v>5.9924797073727136</v>
      </c>
      <c r="K145">
        <v>5.2718975546406739</v>
      </c>
      <c r="L145">
        <v>5.9060372704243838</v>
      </c>
      <c r="M145">
        <v>6.3576046410977609</v>
      </c>
      <c r="N145">
        <v>7.1018030100129526</v>
      </c>
      <c r="O145">
        <v>6.2401750830430567</v>
      </c>
      <c r="P145" s="5">
        <v>1.4996511939643649</v>
      </c>
      <c r="Q145" s="5">
        <v>1.4907102060483859</v>
      </c>
      <c r="R145" s="5">
        <v>1.5739195177043046</v>
      </c>
      <c r="S145" s="5">
        <v>1.6214865413793431</v>
      </c>
      <c r="T145" s="5">
        <v>1.6934478459784776</v>
      </c>
      <c r="U145" s="5">
        <v>1.568370987559919</v>
      </c>
      <c r="V145" s="10">
        <v>4.5209273577010586E-85</v>
      </c>
      <c r="W145" s="10">
        <v>2.0554897737411359E-98</v>
      </c>
      <c r="X145" s="10">
        <v>2.0519419800846662E-89</v>
      </c>
      <c r="Y145" s="10">
        <v>4.7154084305743679E-67</v>
      </c>
      <c r="Z145" s="10">
        <v>1.0266669988441741E-39</v>
      </c>
      <c r="AA145" s="10">
        <v>2.7447634126224938E-14</v>
      </c>
      <c r="AB145" s="11">
        <v>2.80755872791584E-2</v>
      </c>
      <c r="AC145" s="11">
        <v>2.9532290133270304E-2</v>
      </c>
      <c r="AD145" s="11">
        <v>2.7040230753286289E-2</v>
      </c>
      <c r="AE145" s="11">
        <v>2.7887229480938493E-2</v>
      </c>
      <c r="AF145" s="12">
        <v>2.7673641110827978E-2</v>
      </c>
      <c r="AG145" s="12">
        <v>2.960655465914231E-2</v>
      </c>
      <c r="AH145" s="12">
        <v>2.8118681025859241E-2</v>
      </c>
      <c r="AI145" s="12">
        <v>3.0891981445736631E-2</v>
      </c>
      <c r="AJ145" s="12">
        <v>2.8737362547956207E-2</v>
      </c>
      <c r="AK145" s="12">
        <v>3.3227328939545976E-2</v>
      </c>
      <c r="AL145" s="12">
        <v>2.61890552924142E-2</v>
      </c>
      <c r="AM145" s="12">
        <v>3.2367141176734553E-2</v>
      </c>
      <c r="AN145" s="11">
        <v>0.28158330081429678</v>
      </c>
      <c r="AO145" s="12">
        <v>0.29821044153843873</v>
      </c>
      <c r="AP145" s="11">
        <v>0.56198531230926463</v>
      </c>
      <c r="AQ145" s="11">
        <v>0.58012271076362465</v>
      </c>
      <c r="AR145" s="11">
        <v>0.21368367711420286</v>
      </c>
      <c r="AS145" s="11">
        <v>0.22889629142276621</v>
      </c>
      <c r="AT145" s="11">
        <v>0.12474043978421689</v>
      </c>
      <c r="AU145" s="11">
        <v>0.13710189547185719</v>
      </c>
      <c r="AV145" s="11">
        <v>5.6026717204785303E-2</v>
      </c>
      <c r="AW145" s="11">
        <v>6.4756362676354359E-2</v>
      </c>
      <c r="AX145" s="11">
        <v>2.5940310734083805E-2</v>
      </c>
      <c r="AY145" s="11">
        <v>3.2091501886087496E-2</v>
      </c>
      <c r="AZ145" s="9">
        <v>1423748</v>
      </c>
      <c r="BA145" s="9">
        <v>5229530</v>
      </c>
      <c r="BB145" s="9">
        <v>3317</v>
      </c>
      <c r="BC145" s="9">
        <v>8125</v>
      </c>
      <c r="BD145" s="9">
        <v>3138676</v>
      </c>
      <c r="BE145" s="9">
        <v>3514602</v>
      </c>
      <c r="BF145" s="9">
        <v>6534</v>
      </c>
      <c r="BG145" s="9">
        <v>4908</v>
      </c>
      <c r="BH145" s="9">
        <v>1017667</v>
      </c>
      <c r="BI145" s="9">
        <v>5635611</v>
      </c>
      <c r="BJ145" s="9">
        <v>2532</v>
      </c>
      <c r="BK145" s="9">
        <v>8910</v>
      </c>
      <c r="BL145" s="9">
        <v>565722</v>
      </c>
      <c r="BM145" s="9">
        <v>6087556</v>
      </c>
      <c r="BN145" s="9">
        <v>1498</v>
      </c>
      <c r="BO145" s="9">
        <v>9944</v>
      </c>
      <c r="BP145" s="9">
        <v>243443</v>
      </c>
      <c r="BQ145" s="9">
        <v>6409835</v>
      </c>
      <c r="BR145" s="9">
        <v>691</v>
      </c>
      <c r="BS145" s="9">
        <v>10751</v>
      </c>
      <c r="BT145" s="9">
        <v>124576</v>
      </c>
      <c r="BU145" s="9">
        <v>6528702</v>
      </c>
      <c r="BV145" s="9">
        <v>332</v>
      </c>
      <c r="BW145" s="9">
        <v>11110</v>
      </c>
      <c r="BX145">
        <v>1424615.0129442797</v>
      </c>
      <c r="BY145">
        <v>5228662.9870557198</v>
      </c>
      <c r="BZ145">
        <v>2449.9870557202703</v>
      </c>
      <c r="CA145">
        <v>9007.4769925441269</v>
      </c>
      <c r="CB145">
        <v>3139810.2993644145</v>
      </c>
      <c r="CC145">
        <v>3513467.7006355855</v>
      </c>
      <c r="CD145">
        <v>5399.700635585591</v>
      </c>
      <c r="CE145">
        <v>6052.6906315954329</v>
      </c>
      <c r="CF145">
        <v>1018447.5210244391</v>
      </c>
      <c r="CG145">
        <v>5634830.4789755605</v>
      </c>
      <c r="CH145">
        <v>1751.4789755608638</v>
      </c>
      <c r="CI145">
        <v>9707.1863346158098</v>
      </c>
      <c r="CJ145">
        <v>566246.19596322125</v>
      </c>
      <c r="CK145">
        <v>6087031.8040367784</v>
      </c>
      <c r="CL145">
        <v>973.80403677873937</v>
      </c>
      <c r="CM145">
        <v>10486.198682814696</v>
      </c>
      <c r="CN145">
        <v>243714.87042996555</v>
      </c>
      <c r="CO145">
        <v>6409563.1295700343</v>
      </c>
      <c r="CP145">
        <v>419.12957003445007</v>
      </c>
      <c r="CQ145">
        <v>11041.827053070681</v>
      </c>
      <c r="CR145">
        <v>124693.55778247248</v>
      </c>
      <c r="CS145">
        <v>6528584.4422175279</v>
      </c>
      <c r="CT145">
        <v>214.44221752751804</v>
      </c>
      <c r="CU145">
        <v>11246.866417426118</v>
      </c>
    </row>
    <row r="146" spans="1:99">
      <c r="A146" s="7" t="s">
        <v>60</v>
      </c>
      <c r="B146" s="9">
        <v>8807</v>
      </c>
      <c r="C146" s="9">
        <v>11442</v>
      </c>
      <c r="D146" s="9">
        <v>637</v>
      </c>
      <c r="E146" s="9">
        <v>1702</v>
      </c>
      <c r="F146" s="9">
        <v>315</v>
      </c>
      <c r="G146" s="9">
        <v>143</v>
      </c>
      <c r="H146" s="9">
        <v>42</v>
      </c>
      <c r="I146" s="9">
        <v>15</v>
      </c>
      <c r="J146">
        <v>1.005504523214154</v>
      </c>
      <c r="K146">
        <v>0.70136257644438504</v>
      </c>
      <c r="L146">
        <v>0.27652921870743952</v>
      </c>
      <c r="M146">
        <v>-0.25205864360919172</v>
      </c>
      <c r="N146">
        <v>-1.9526101050760605</v>
      </c>
      <c r="O146">
        <v>-3.8595527718662663</v>
      </c>
      <c r="P146" s="5">
        <v>1</v>
      </c>
      <c r="Q146" s="5">
        <v>1.1657261693455834</v>
      </c>
      <c r="R146" s="5">
        <v>1</v>
      </c>
      <c r="S146" s="5">
        <v>1</v>
      </c>
      <c r="T146" s="5">
        <v>1</v>
      </c>
      <c r="U146" s="5">
        <v>1</v>
      </c>
      <c r="V146" s="10">
        <v>0.31195295969568337</v>
      </c>
      <c r="W146" s="10">
        <v>6.5921657444847091E-6</v>
      </c>
      <c r="X146" s="10">
        <v>0.98983534633838666</v>
      </c>
      <c r="Y146" s="10">
        <v>0.92851701316212787</v>
      </c>
      <c r="Z146" s="10">
        <v>0.30350020997995852</v>
      </c>
      <c r="AA146" s="10">
        <v>0.10376965086263644</v>
      </c>
      <c r="AB146" s="11">
        <v>2.9006808961157529E-3</v>
      </c>
      <c r="AC146" s="11">
        <v>3.3883024649325908E-3</v>
      </c>
      <c r="AD146" s="11">
        <v>2.8338751552735657E-3</v>
      </c>
      <c r="AE146" s="11">
        <v>3.1161335844572505E-3</v>
      </c>
      <c r="AF146" s="12">
        <v>2.4494089130090817E-3</v>
      </c>
      <c r="AG146" s="12">
        <v>3.0566215012541587E-3</v>
      </c>
      <c r="AH146" s="12">
        <v>2.0903883916946944E-3</v>
      </c>
      <c r="AI146" s="12">
        <v>2.9087376352236764E-3</v>
      </c>
      <c r="AJ146" s="12">
        <v>1.2807817724996336E-3</v>
      </c>
      <c r="AK146" s="12">
        <v>2.3899051703425269E-3</v>
      </c>
      <c r="AL146" s="12">
        <v>6.4795752941390898E-4</v>
      </c>
      <c r="AM146" s="12">
        <v>1.9739617154733487E-3</v>
      </c>
      <c r="AN146" s="11">
        <v>3.9450061406147485E-2</v>
      </c>
      <c r="AO146" s="12">
        <v>4.6898479058806189E-2</v>
      </c>
      <c r="AP146" s="11">
        <v>0.10412846003535277</v>
      </c>
      <c r="AQ146" s="11">
        <v>0.11558837268619941</v>
      </c>
      <c r="AR146" s="11">
        <v>2.0733589943624252E-2</v>
      </c>
      <c r="AS146" s="11">
        <v>2.6286161848020566E-2</v>
      </c>
      <c r="AT146" s="11">
        <v>9.4196710552329668E-3</v>
      </c>
      <c r="AU146" s="11">
        <v>1.3303629067123264E-2</v>
      </c>
      <c r="AV146" s="11">
        <v>2.5625836968194778E-3</v>
      </c>
      <c r="AW146" s="11">
        <v>4.7787901888648437E-3</v>
      </c>
      <c r="AX146" s="11">
        <v>6.4795752941390898E-4</v>
      </c>
      <c r="AY146" s="11">
        <v>1.9739617154733487E-3</v>
      </c>
      <c r="AZ146" s="9">
        <v>267024</v>
      </c>
      <c r="BA146" s="9">
        <v>6442375</v>
      </c>
      <c r="BB146" s="9">
        <v>494</v>
      </c>
      <c r="BC146" s="9">
        <v>10948</v>
      </c>
      <c r="BD146" s="9">
        <v>642530</v>
      </c>
      <c r="BE146" s="9">
        <v>6066869</v>
      </c>
      <c r="BF146" s="9">
        <v>1257</v>
      </c>
      <c r="BG146" s="9">
        <v>10185</v>
      </c>
      <c r="BH146" s="9">
        <v>155253</v>
      </c>
      <c r="BI146" s="9">
        <v>6554146</v>
      </c>
      <c r="BJ146" s="9">
        <v>269</v>
      </c>
      <c r="BK146" s="9">
        <v>11173</v>
      </c>
      <c r="BL146" s="9">
        <v>80821</v>
      </c>
      <c r="BM146" s="9">
        <v>6628578</v>
      </c>
      <c r="BN146" s="9">
        <v>130</v>
      </c>
      <c r="BO146" s="9">
        <v>11312</v>
      </c>
      <c r="BP146" s="9">
        <v>33022</v>
      </c>
      <c r="BQ146" s="9">
        <v>6676377</v>
      </c>
      <c r="BR146" s="9">
        <v>42</v>
      </c>
      <c r="BS146" s="9">
        <v>11400</v>
      </c>
      <c r="BT146" s="9">
        <v>16528</v>
      </c>
      <c r="BU146" s="9">
        <v>6692871</v>
      </c>
      <c r="BV146" s="9">
        <v>15</v>
      </c>
      <c r="BW146" s="9">
        <v>11427</v>
      </c>
      <c r="BX146">
        <v>267062.55983172345</v>
      </c>
      <c r="BY146">
        <v>6442336.4401682764</v>
      </c>
      <c r="BZ146">
        <v>455.44016827655946</v>
      </c>
      <c r="CA146">
        <v>11005.295968536078</v>
      </c>
      <c r="CB146">
        <v>642690.97483678011</v>
      </c>
      <c r="CC146">
        <v>6066708.0251632202</v>
      </c>
      <c r="CD146">
        <v>1096.0251632199006</v>
      </c>
      <c r="CE146">
        <v>10363.618539902009</v>
      </c>
      <c r="CF146">
        <v>155257.22915896983</v>
      </c>
      <c r="CG146">
        <v>6554141.7708410304</v>
      </c>
      <c r="CH146">
        <v>264.77084103016273</v>
      </c>
      <c r="CI146">
        <v>11196.290457312198</v>
      </c>
      <c r="CJ146">
        <v>80813.183714508341</v>
      </c>
      <c r="CK146">
        <v>6628585.8162854919</v>
      </c>
      <c r="CL146">
        <v>137.81628549165202</v>
      </c>
      <c r="CM146">
        <v>11323.461517194013</v>
      </c>
      <c r="CN146">
        <v>33007.709680380773</v>
      </c>
      <c r="CO146">
        <v>6676391.2903196188</v>
      </c>
      <c r="CP146">
        <v>56.290319619226224</v>
      </c>
      <c r="CQ146">
        <v>11405.126514908414</v>
      </c>
      <c r="CR146">
        <v>16514.836113069778</v>
      </c>
      <c r="CS146">
        <v>6692884.1638869299</v>
      </c>
      <c r="CT146">
        <v>28.163886930221977</v>
      </c>
      <c r="CU146">
        <v>11433.300913539349</v>
      </c>
    </row>
    <row r="147" spans="1:99">
      <c r="A147" s="7" t="s">
        <v>61</v>
      </c>
      <c r="B147" s="9">
        <v>9375</v>
      </c>
      <c r="C147" s="9">
        <v>11442</v>
      </c>
      <c r="D147" s="9">
        <v>694</v>
      </c>
      <c r="E147" s="9">
        <v>1881</v>
      </c>
      <c r="F147" s="9">
        <v>362</v>
      </c>
      <c r="G147" s="9">
        <v>177</v>
      </c>
      <c r="H147" s="9">
        <v>36</v>
      </c>
      <c r="I147" s="9">
        <v>16</v>
      </c>
      <c r="J147">
        <v>1.1690531925105649</v>
      </c>
      <c r="K147">
        <v>0.93593103622842733</v>
      </c>
      <c r="L147">
        <v>0.71809913834990058</v>
      </c>
      <c r="M147">
        <v>0.59170939215319174</v>
      </c>
      <c r="N147">
        <v>-3.271418545934655</v>
      </c>
      <c r="O147">
        <v>-3.9698633568947441</v>
      </c>
      <c r="P147" s="5">
        <v>1.1883614118375423</v>
      </c>
      <c r="Q147" s="5">
        <v>1.2730387111821035</v>
      </c>
      <c r="R147" s="5">
        <v>1.1854163186462203</v>
      </c>
      <c r="S147" s="5">
        <v>1</v>
      </c>
      <c r="T147" s="5">
        <v>0.57909590991451843</v>
      </c>
      <c r="U147" s="5">
        <v>1</v>
      </c>
      <c r="V147" s="10">
        <v>8.0839596750156893E-4</v>
      </c>
      <c r="W147" s="10">
        <v>2.6654683120297441E-16</v>
      </c>
      <c r="X147" s="10">
        <v>2.1498808437900273E-2</v>
      </c>
      <c r="Y147" s="10">
        <v>0.31549176811928803</v>
      </c>
      <c r="Z147" s="10">
        <v>9.3834047244927606E-3</v>
      </c>
      <c r="AA147" s="10">
        <v>5.0998608745749477E-2</v>
      </c>
      <c r="AB147" s="11">
        <v>3.1714174009958101E-3</v>
      </c>
      <c r="AC147" s="11">
        <v>3.6803164334901404E-3</v>
      </c>
      <c r="AD147" s="11">
        <v>3.1395449860132669E-3</v>
      </c>
      <c r="AE147" s="11">
        <v>3.4362284801639749E-3</v>
      </c>
      <c r="AF147" s="12">
        <v>2.8383804808822105E-3</v>
      </c>
      <c r="AG147" s="12">
        <v>3.4891846301123705E-3</v>
      </c>
      <c r="AH147" s="12">
        <v>2.63877408169726E-3</v>
      </c>
      <c r="AI147" s="12">
        <v>3.5489553362366673E-3</v>
      </c>
      <c r="AJ147" s="12">
        <v>1.0596597523127437E-3</v>
      </c>
      <c r="AK147" s="12">
        <v>2.0866433415519655E-3</v>
      </c>
      <c r="AL147" s="12">
        <v>7.1364127572129388E-4</v>
      </c>
      <c r="AM147" s="12">
        <v>2.0830725854917805E-3</v>
      </c>
      <c r="AN147" s="11">
        <v>4.7091566059736654E-2</v>
      </c>
      <c r="AO147" s="12">
        <v>5.5163284490866389E-2</v>
      </c>
      <c r="AP147" s="11">
        <v>0.12225711867415295</v>
      </c>
      <c r="AQ147" s="11">
        <v>0.13451617270847244</v>
      </c>
      <c r="AR147" s="11">
        <v>2.6852693150399815E-2</v>
      </c>
      <c r="AS147" s="11">
        <v>3.3101860249355471E-2</v>
      </c>
      <c r="AT147" s="11">
        <v>1.3045855812534889E-2</v>
      </c>
      <c r="AU147" s="11">
        <v>1.7543202044483116E-2</v>
      </c>
      <c r="AV147" s="11">
        <v>2.1201288967826744E-3</v>
      </c>
      <c r="AW147" s="11">
        <v>4.1724772909467432E-3</v>
      </c>
      <c r="AX147" s="11">
        <v>7.1364127572129388E-4</v>
      </c>
      <c r="AY147" s="11">
        <v>2.0830725854917805E-3</v>
      </c>
      <c r="AZ147" s="9">
        <v>291220</v>
      </c>
      <c r="BA147" s="9">
        <v>6417611</v>
      </c>
      <c r="BB147" s="9">
        <v>585</v>
      </c>
      <c r="BC147" s="9">
        <v>10857</v>
      </c>
      <c r="BD147" s="9">
        <v>695928</v>
      </c>
      <c r="BE147" s="9">
        <v>6012903</v>
      </c>
      <c r="BF147" s="9">
        <v>1469</v>
      </c>
      <c r="BG147" s="9">
        <v>9973</v>
      </c>
      <c r="BH147" s="9">
        <v>170689</v>
      </c>
      <c r="BI147" s="9">
        <v>6538142</v>
      </c>
      <c r="BJ147" s="9">
        <v>343</v>
      </c>
      <c r="BK147" s="9">
        <v>11099</v>
      </c>
      <c r="BL147" s="9">
        <v>89283</v>
      </c>
      <c r="BM147" s="9">
        <v>6619548</v>
      </c>
      <c r="BN147" s="9">
        <v>175</v>
      </c>
      <c r="BO147" s="9">
        <v>11267</v>
      </c>
      <c r="BP147" s="9">
        <v>36867</v>
      </c>
      <c r="BQ147" s="9">
        <v>6671964</v>
      </c>
      <c r="BR147" s="9">
        <v>36</v>
      </c>
      <c r="BS147" s="9">
        <v>11406</v>
      </c>
      <c r="BT147" s="9">
        <v>18587</v>
      </c>
      <c r="BU147" s="9">
        <v>6690244</v>
      </c>
      <c r="BV147" s="9">
        <v>16</v>
      </c>
      <c r="BW147" s="9">
        <v>11426</v>
      </c>
      <c r="BX147">
        <v>291308.17006318044</v>
      </c>
      <c r="BY147">
        <v>6417522.8299368192</v>
      </c>
      <c r="BZ147">
        <v>496.82993681953099</v>
      </c>
      <c r="CA147">
        <v>10963.837195481598</v>
      </c>
      <c r="CB147">
        <v>696209.60531023075</v>
      </c>
      <c r="CC147">
        <v>6012621.3946897695</v>
      </c>
      <c r="CD147">
        <v>1187.3946897692995</v>
      </c>
      <c r="CE147">
        <v>10272.094675212418</v>
      </c>
      <c r="CF147">
        <v>170740.79930859953</v>
      </c>
      <c r="CG147">
        <v>6538090.2006914001</v>
      </c>
      <c r="CH147">
        <v>291.20069140048327</v>
      </c>
      <c r="CI147">
        <v>11169.817144298313</v>
      </c>
      <c r="CJ147">
        <v>89305.687968033439</v>
      </c>
      <c r="CK147">
        <v>6619525.3120319666</v>
      </c>
      <c r="CL147">
        <v>152.31203196655849</v>
      </c>
      <c r="CM147">
        <v>11308.942680177814</v>
      </c>
      <c r="CN147">
        <v>36840.168605203988</v>
      </c>
      <c r="CO147">
        <v>6671990.8313947963</v>
      </c>
      <c r="CP147">
        <v>62.831394796014983</v>
      </c>
      <c r="CQ147">
        <v>11398.575927758502</v>
      </c>
      <c r="CR147">
        <v>18571.326357277449</v>
      </c>
      <c r="CS147">
        <v>6690259.6736427229</v>
      </c>
      <c r="CT147">
        <v>31.67364272255011</v>
      </c>
      <c r="CU147">
        <v>11429.786819790213</v>
      </c>
    </row>
    <row r="148" spans="1:99">
      <c r="A148" s="7" t="s">
        <v>62</v>
      </c>
      <c r="B148" s="9">
        <v>6420</v>
      </c>
      <c r="C148" s="9">
        <v>11442</v>
      </c>
      <c r="D148" s="9">
        <v>427</v>
      </c>
      <c r="E148" s="9">
        <v>1304</v>
      </c>
      <c r="F148" s="9">
        <v>242</v>
      </c>
      <c r="G148" s="9">
        <v>102</v>
      </c>
      <c r="H148" s="9">
        <v>27</v>
      </c>
      <c r="I148" s="9">
        <v>10</v>
      </c>
      <c r="J148">
        <v>0.46567348710923151</v>
      </c>
      <c r="K148">
        <v>0.83200867957755609</v>
      </c>
      <c r="L148">
        <v>0.48155762636411137</v>
      </c>
      <c r="M148">
        <v>-0.31683973066237608</v>
      </c>
      <c r="N148">
        <v>-2.2674245338242334</v>
      </c>
      <c r="O148">
        <v>-3.7413064185439442</v>
      </c>
      <c r="P148" s="5">
        <v>1</v>
      </c>
      <c r="Q148" s="5">
        <v>1.2152699720303612</v>
      </c>
      <c r="R148" s="5">
        <v>1</v>
      </c>
      <c r="S148" s="5">
        <v>1</v>
      </c>
      <c r="T148" s="5">
        <v>1</v>
      </c>
      <c r="U148" s="5">
        <v>1</v>
      </c>
      <c r="V148" s="10">
        <v>0.87362489689888845</v>
      </c>
      <c r="W148" s="10">
        <v>2.1448139042971618E-7</v>
      </c>
      <c r="X148" s="10">
        <v>0.84569557161805231</v>
      </c>
      <c r="Y148" s="10">
        <v>0.76922615693402574</v>
      </c>
      <c r="Z148" s="10">
        <v>0.16471722944346265</v>
      </c>
      <c r="AA148" s="10">
        <v>0.12970920165581828</v>
      </c>
      <c r="AB148" s="11">
        <v>1.9081254860688593E-3</v>
      </c>
      <c r="AC148" s="11">
        <v>2.3075666570514593E-3</v>
      </c>
      <c r="AD148" s="11">
        <v>2.1557477111798806E-3</v>
      </c>
      <c r="AE148" s="11">
        <v>2.4028958825974308E-3</v>
      </c>
      <c r="AF148" s="12">
        <v>1.8488185328947807E-3</v>
      </c>
      <c r="AG148" s="12">
        <v>2.3812111821899943E-3</v>
      </c>
      <c r="AH148" s="12">
        <v>1.437207210676699E-3</v>
      </c>
      <c r="AI148" s="12">
        <v>2.1286029623699713E-3</v>
      </c>
      <c r="AJ148" s="12">
        <v>7.3507914530347739E-4</v>
      </c>
      <c r="AK148" s="12">
        <v>1.6246481750950544E-3</v>
      </c>
      <c r="AL148" s="12">
        <v>3.3251571829679414E-4</v>
      </c>
      <c r="AM148" s="12">
        <v>1.4154304449613777E-3</v>
      </c>
      <c r="AN148" s="11">
        <v>2.61890552924142E-2</v>
      </c>
      <c r="AO148" s="12">
        <v>3.2367141176734553E-2</v>
      </c>
      <c r="AP148" s="11">
        <v>7.8736456322494749E-2</v>
      </c>
      <c r="AQ148" s="11">
        <v>8.8891580733963901E-2</v>
      </c>
      <c r="AR148" s="11">
        <v>1.5649078551797702E-2</v>
      </c>
      <c r="AS148" s="11">
        <v>2.0533407027646451E-2</v>
      </c>
      <c r="AT148" s="11">
        <v>6.3255804031211848E-3</v>
      </c>
      <c r="AU148" s="11">
        <v>9.5807296825281777E-3</v>
      </c>
      <c r="AV148" s="11">
        <v>1.4706838508502973E-3</v>
      </c>
      <c r="AW148" s="11">
        <v>3.2487707899467662E-3</v>
      </c>
      <c r="AX148" s="11">
        <v>3.3251571829679414E-4</v>
      </c>
      <c r="AY148" s="11">
        <v>1.4154304449613777E-3</v>
      </c>
      <c r="AZ148" s="9">
        <v>188350</v>
      </c>
      <c r="BA148" s="9">
        <v>6523436</v>
      </c>
      <c r="BB148" s="9">
        <v>335</v>
      </c>
      <c r="BC148" s="9">
        <v>11107</v>
      </c>
      <c r="BD148" s="9">
        <v>470077</v>
      </c>
      <c r="BE148" s="9">
        <v>6241709</v>
      </c>
      <c r="BF148" s="9">
        <v>959</v>
      </c>
      <c r="BG148" s="9">
        <v>10483</v>
      </c>
      <c r="BH148" s="9">
        <v>114419</v>
      </c>
      <c r="BI148" s="9">
        <v>6597367</v>
      </c>
      <c r="BJ148" s="9">
        <v>207</v>
      </c>
      <c r="BK148" s="9">
        <v>11235</v>
      </c>
      <c r="BL148" s="9">
        <v>59662</v>
      </c>
      <c r="BM148" s="9">
        <v>6652124</v>
      </c>
      <c r="BN148" s="9">
        <v>91</v>
      </c>
      <c r="BO148" s="9">
        <v>11351</v>
      </c>
      <c r="BP148" s="9">
        <v>24380</v>
      </c>
      <c r="BQ148" s="9">
        <v>6687406</v>
      </c>
      <c r="BR148" s="9">
        <v>27</v>
      </c>
      <c r="BS148" s="9">
        <v>11415</v>
      </c>
      <c r="BT148" s="9">
        <v>12235</v>
      </c>
      <c r="BU148" s="9">
        <v>6699551</v>
      </c>
      <c r="BV148" s="9">
        <v>10</v>
      </c>
      <c r="BW148" s="9">
        <v>11432</v>
      </c>
      <c r="BX148">
        <v>188363.88434394906</v>
      </c>
      <c r="BY148">
        <v>6523422.1156560509</v>
      </c>
      <c r="BZ148">
        <v>321.11565605093267</v>
      </c>
      <c r="CA148">
        <v>11139.842808754629</v>
      </c>
      <c r="CB148">
        <v>470234.36216888676</v>
      </c>
      <c r="CC148">
        <v>6241551.6378311133</v>
      </c>
      <c r="CD148">
        <v>801.63783111326882</v>
      </c>
      <c r="CE148">
        <v>10658.501457585209</v>
      </c>
      <c r="CF148">
        <v>114430.92247295496</v>
      </c>
      <c r="CG148">
        <v>6597355.0775270453</v>
      </c>
      <c r="CH148">
        <v>195.07752704504443</v>
      </c>
      <c r="CI148">
        <v>11266.09580281612</v>
      </c>
      <c r="CJ148">
        <v>59651.30869546593</v>
      </c>
      <c r="CK148">
        <v>6652134.6913045337</v>
      </c>
      <c r="CL148">
        <v>101.69130453407203</v>
      </c>
      <c r="CM148">
        <v>11359.641226642208</v>
      </c>
      <c r="CN148">
        <v>24365.462676857009</v>
      </c>
      <c r="CO148">
        <v>6687420.5373231433</v>
      </c>
      <c r="CP148">
        <v>41.537323142990239</v>
      </c>
      <c r="CQ148">
        <v>11419.897756275304</v>
      </c>
      <c r="CR148">
        <v>12224.160711194087</v>
      </c>
      <c r="CS148">
        <v>6699561.8392888056</v>
      </c>
      <c r="CT148">
        <v>20.839288805912872</v>
      </c>
      <c r="CU148">
        <v>11440.631075841809</v>
      </c>
    </row>
    <row r="149" spans="1:99" ht="15.75">
      <c r="A149" s="4" t="s">
        <v>71</v>
      </c>
      <c r="B149" s="5"/>
      <c r="C149" s="5"/>
      <c r="D149" s="6"/>
      <c r="E149" s="6"/>
      <c r="F149" s="6"/>
      <c r="G149" s="6"/>
      <c r="H149" s="6"/>
      <c r="I149" s="6"/>
      <c r="J149" s="3" t="s">
        <v>44</v>
      </c>
      <c r="K149" s="3" t="s">
        <v>45</v>
      </c>
      <c r="L149" s="3" t="s">
        <v>46</v>
      </c>
      <c r="M149" s="3" t="s">
        <v>47</v>
      </c>
      <c r="N149" s="3" t="s">
        <v>48</v>
      </c>
      <c r="O149" s="3" t="s">
        <v>49</v>
      </c>
      <c r="P149" s="3" t="s">
        <v>108</v>
      </c>
      <c r="Q149" s="3" t="s">
        <v>109</v>
      </c>
      <c r="R149" s="3" t="s">
        <v>110</v>
      </c>
      <c r="S149" s="3" t="s">
        <v>111</v>
      </c>
      <c r="T149" s="3" t="s">
        <v>112</v>
      </c>
      <c r="U149" s="3" t="s">
        <v>113</v>
      </c>
      <c r="V149" s="3" t="s">
        <v>81</v>
      </c>
      <c r="W149" s="3" t="s">
        <v>82</v>
      </c>
      <c r="X149" s="3" t="s">
        <v>83</v>
      </c>
      <c r="Y149" s="3" t="s">
        <v>84</v>
      </c>
      <c r="Z149" s="3" t="s">
        <v>85</v>
      </c>
      <c r="AA149" s="3" t="s">
        <v>86</v>
      </c>
      <c r="AB149" s="13" t="s">
        <v>96</v>
      </c>
      <c r="AC149" s="13" t="s">
        <v>97</v>
      </c>
      <c r="AD149" s="13" t="s">
        <v>98</v>
      </c>
      <c r="AE149" s="13" t="s">
        <v>99</v>
      </c>
      <c r="AF149" s="13" t="s">
        <v>100</v>
      </c>
      <c r="AG149" s="13" t="s">
        <v>101</v>
      </c>
      <c r="AH149" s="13" t="s">
        <v>102</v>
      </c>
      <c r="AI149" s="13" t="s">
        <v>103</v>
      </c>
      <c r="AJ149" s="13" t="s">
        <v>104</v>
      </c>
      <c r="AK149" s="13" t="s">
        <v>105</v>
      </c>
      <c r="AL149" s="13" t="s">
        <v>106</v>
      </c>
      <c r="AM149" s="13" t="s">
        <v>107</v>
      </c>
      <c r="AN149" s="13" t="s">
        <v>96</v>
      </c>
      <c r="AO149" s="13" t="s">
        <v>97</v>
      </c>
      <c r="AP149" s="13" t="s">
        <v>98</v>
      </c>
      <c r="AQ149" s="13" t="s">
        <v>99</v>
      </c>
      <c r="AR149" s="13" t="s">
        <v>100</v>
      </c>
      <c r="AS149" s="13" t="s">
        <v>101</v>
      </c>
      <c r="AT149" s="13" t="s">
        <v>102</v>
      </c>
      <c r="AU149" s="13" t="s">
        <v>103</v>
      </c>
      <c r="AV149" s="13" t="s">
        <v>104</v>
      </c>
      <c r="AW149" s="13" t="s">
        <v>105</v>
      </c>
      <c r="AX149" s="13" t="s">
        <v>106</v>
      </c>
      <c r="AY149" s="13" t="s">
        <v>107</v>
      </c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</row>
    <row r="150" spans="1:99">
      <c r="A150" s="7" t="s">
        <v>51</v>
      </c>
      <c r="B150" s="9">
        <v>67073</v>
      </c>
      <c r="C150" s="9">
        <v>4841</v>
      </c>
      <c r="D150" s="9">
        <v>1429</v>
      </c>
      <c r="E150" s="9">
        <v>4455</v>
      </c>
      <c r="F150" s="9">
        <v>806</v>
      </c>
      <c r="G150" s="9">
        <v>405</v>
      </c>
      <c r="H150" s="9">
        <v>174</v>
      </c>
      <c r="I150" s="9">
        <v>69</v>
      </c>
      <c r="J150">
        <v>-1.7570189074379956</v>
      </c>
      <c r="K150">
        <v>-0.7837968331011137</v>
      </c>
      <c r="L150">
        <v>-1.7708754416811423</v>
      </c>
      <c r="M150">
        <v>-1.7220530537241909</v>
      </c>
      <c r="N150">
        <v>-1.0183436771953898</v>
      </c>
      <c r="O150">
        <v>-3.3104276704130964</v>
      </c>
      <c r="P150" s="5">
        <v>0.81261018857933753</v>
      </c>
      <c r="Q150" s="5">
        <v>1</v>
      </c>
      <c r="R150" s="5">
        <v>0.84556619338657868</v>
      </c>
      <c r="S150" s="5">
        <v>0.84231947648402805</v>
      </c>
      <c r="T150" s="5">
        <v>1</v>
      </c>
      <c r="U150" s="5">
        <v>1</v>
      </c>
      <c r="V150" s="10">
        <v>3.4596814442910643E-7</v>
      </c>
      <c r="W150" s="10">
        <v>0.99999465540427535</v>
      </c>
      <c r="X150" s="10">
        <v>9.2783897843268877E-4</v>
      </c>
      <c r="Y150" s="10">
        <v>1.7843625434196011E-2</v>
      </c>
      <c r="Z150" s="10">
        <v>0.65539320944397972</v>
      </c>
      <c r="AA150" s="10">
        <v>7.1073774198783329E-2</v>
      </c>
      <c r="AB150" s="11">
        <v>1.5815626759821583E-2</v>
      </c>
      <c r="AC150" s="11">
        <v>1.7530093533207104E-2</v>
      </c>
      <c r="AD150" s="11">
        <v>1.7869811013189938E-2</v>
      </c>
      <c r="AE150" s="11">
        <v>1.8940765314015184E-2</v>
      </c>
      <c r="AF150" s="12">
        <v>1.5509615746886189E-2</v>
      </c>
      <c r="AG150" s="12">
        <v>1.7789289437992968E-2</v>
      </c>
      <c r="AH150" s="12">
        <v>1.5116180334475909E-2</v>
      </c>
      <c r="AI150" s="12">
        <v>1.8347979962983294E-2</v>
      </c>
      <c r="AJ150" s="12">
        <v>1.5325263030654025E-2</v>
      </c>
      <c r="AK150" s="12">
        <v>2.0617723955505859E-2</v>
      </c>
      <c r="AL150" s="12">
        <v>1.0914162804076658E-2</v>
      </c>
      <c r="AM150" s="12">
        <v>1.7592344115981182E-2</v>
      </c>
      <c r="AN150" s="11">
        <v>0.1850526160127976</v>
      </c>
      <c r="AO150" s="12">
        <v>0.20742827636481032</v>
      </c>
      <c r="AP150" s="11">
        <v>0.49903691773023734</v>
      </c>
      <c r="AQ150" s="11">
        <v>0.52719733139184488</v>
      </c>
      <c r="AR150" s="11">
        <v>0.1304780129542103</v>
      </c>
      <c r="AS150" s="11">
        <v>0.15004254065041683</v>
      </c>
      <c r="AT150" s="11">
        <v>6.8551543976929988E-2</v>
      </c>
      <c r="AU150" s="11">
        <v>8.3483159596711834E-2</v>
      </c>
      <c r="AV150" s="11">
        <v>2.9547655913950303E-2</v>
      </c>
      <c r="AW150" s="11">
        <v>3.9859491369668786E-2</v>
      </c>
      <c r="AX150" s="11">
        <v>1.0914162804076658E-2</v>
      </c>
      <c r="AY150" s="11">
        <v>1.7592344115981182E-2</v>
      </c>
      <c r="AZ150" s="9">
        <v>1538664</v>
      </c>
      <c r="BA150" s="9">
        <v>5119070</v>
      </c>
      <c r="BB150" s="9">
        <v>950</v>
      </c>
      <c r="BC150" s="9">
        <v>3891</v>
      </c>
      <c r="BD150" s="9">
        <v>3417958</v>
      </c>
      <c r="BE150" s="9">
        <v>3239776</v>
      </c>
      <c r="BF150" s="9">
        <v>2484</v>
      </c>
      <c r="BG150" s="9">
        <v>2357</v>
      </c>
      <c r="BH150" s="9">
        <v>1077339</v>
      </c>
      <c r="BI150" s="9">
        <v>5580395</v>
      </c>
      <c r="BJ150" s="9">
        <v>679</v>
      </c>
      <c r="BK150" s="9">
        <v>4162</v>
      </c>
      <c r="BL150" s="9">
        <v>593087</v>
      </c>
      <c r="BM150" s="9">
        <v>6064647</v>
      </c>
      <c r="BN150" s="9">
        <v>368</v>
      </c>
      <c r="BO150" s="9">
        <v>4473</v>
      </c>
      <c r="BP150" s="9">
        <v>254554</v>
      </c>
      <c r="BQ150" s="9">
        <v>6403180</v>
      </c>
      <c r="BR150" s="9">
        <v>168</v>
      </c>
      <c r="BS150" s="9">
        <v>4673</v>
      </c>
      <c r="BT150" s="9">
        <v>130098</v>
      </c>
      <c r="BU150" s="9">
        <v>6527636</v>
      </c>
      <c r="BV150" s="9">
        <v>69</v>
      </c>
      <c r="BW150" s="9">
        <v>4772</v>
      </c>
      <c r="BX150">
        <v>1538495.3227057105</v>
      </c>
      <c r="BY150">
        <v>5119238.6772942897</v>
      </c>
      <c r="BZ150">
        <v>1118.6772942893701</v>
      </c>
      <c r="CA150">
        <v>3725.0292969049228</v>
      </c>
      <c r="CB150">
        <v>3417956.7207015306</v>
      </c>
      <c r="CC150">
        <v>3239777.2792984694</v>
      </c>
      <c r="CD150">
        <v>2485.2792984694356</v>
      </c>
      <c r="CE150">
        <v>2357.4336032349747</v>
      </c>
      <c r="CF150">
        <v>1077234.7164890452</v>
      </c>
      <c r="CG150">
        <v>5580499.2835109551</v>
      </c>
      <c r="CH150">
        <v>783.28351095484857</v>
      </c>
      <c r="CI150">
        <v>4060.6669532005935</v>
      </c>
      <c r="CJ150">
        <v>593023.79800152348</v>
      </c>
      <c r="CK150">
        <v>6064710.2019984769</v>
      </c>
      <c r="CL150">
        <v>431.201998476565</v>
      </c>
      <c r="CM150">
        <v>4413.0044726929609</v>
      </c>
      <c r="CN150">
        <v>254536.92002686649</v>
      </c>
      <c r="CO150">
        <v>6403197.0799731333</v>
      </c>
      <c r="CP150">
        <v>185.07997313351069</v>
      </c>
      <c r="CQ150">
        <v>4659.3054593349625</v>
      </c>
      <c r="CR150">
        <v>130072.42118520242</v>
      </c>
      <c r="CS150">
        <v>6527661.578814798</v>
      </c>
      <c r="CT150">
        <v>94.578814797582012</v>
      </c>
      <c r="CU150">
        <v>4749.8724232599261</v>
      </c>
    </row>
    <row r="151" spans="1:99">
      <c r="A151" s="7" t="s">
        <v>52</v>
      </c>
      <c r="B151" s="9">
        <v>88243</v>
      </c>
      <c r="C151" s="9">
        <v>4841</v>
      </c>
      <c r="D151" s="9">
        <v>2659</v>
      </c>
      <c r="E151" s="9">
        <v>7549</v>
      </c>
      <c r="F151" s="9">
        <v>1622</v>
      </c>
      <c r="G151" s="9">
        <v>777</v>
      </c>
      <c r="H151" s="9">
        <v>305</v>
      </c>
      <c r="I151" s="9">
        <v>152</v>
      </c>
      <c r="J151">
        <v>1.8956004376762601</v>
      </c>
      <c r="K151">
        <v>1.955180508746083</v>
      </c>
      <c r="L151">
        <v>2.7673278894276581</v>
      </c>
      <c r="M151">
        <v>2.2817403309299591</v>
      </c>
      <c r="N151">
        <v>2.068498259010815</v>
      </c>
      <c r="O151">
        <v>2.0313422458061394</v>
      </c>
      <c r="P151" s="5">
        <v>1.1776006974409008</v>
      </c>
      <c r="Q151" s="5">
        <v>1.2964532178079047</v>
      </c>
      <c r="R151" s="5">
        <v>1.3584829326278052</v>
      </c>
      <c r="S151" s="5">
        <v>1.2901550623337696</v>
      </c>
      <c r="T151" s="5">
        <v>1.2601090813690536</v>
      </c>
      <c r="U151" s="5">
        <v>1</v>
      </c>
      <c r="V151" s="10">
        <v>3.7936672306744442E-6</v>
      </c>
      <c r="W151" s="10">
        <v>4.5482127728504155E-16</v>
      </c>
      <c r="X151" s="10">
        <v>9.5407496062267678E-19</v>
      </c>
      <c r="Y151" s="10">
        <v>2.8581983693672621E-8</v>
      </c>
      <c r="Z151" s="10">
        <v>2.1923585144272653E-3</v>
      </c>
      <c r="AA151" s="10">
        <v>6.3294546408808064E-2</v>
      </c>
      <c r="AB151" s="11">
        <v>2.9863108126748049E-2</v>
      </c>
      <c r="AC151" s="11">
        <v>3.2184666722211562E-2</v>
      </c>
      <c r="AD151" s="11">
        <v>3.0495277937712825E-2</v>
      </c>
      <c r="AE151" s="11">
        <v>3.1880264305625329E-2</v>
      </c>
      <c r="AF151" s="12">
        <v>3.1902427602486585E-2</v>
      </c>
      <c r="AG151" s="12">
        <v>3.5108520548721836E-2</v>
      </c>
      <c r="AH151" s="12">
        <v>2.9880173802101014E-2</v>
      </c>
      <c r="AI151" s="12">
        <v>3.4321437435246648E-2</v>
      </c>
      <c r="AJ151" s="12">
        <v>2.8022468217122551E-2</v>
      </c>
      <c r="AK151" s="12">
        <v>3.498104345401977E-2</v>
      </c>
      <c r="AL151" s="12">
        <v>2.6485826665396638E-2</v>
      </c>
      <c r="AM151" s="12">
        <v>3.6311116115020629E-2</v>
      </c>
      <c r="AN151" s="11">
        <v>0.29743909116283446</v>
      </c>
      <c r="AO151" s="12">
        <v>0.32350699435668634</v>
      </c>
      <c r="AP151" s="11">
        <v>0.64205599029929927</v>
      </c>
      <c r="AQ151" s="11">
        <v>0.66883019024191115</v>
      </c>
      <c r="AR151" s="11">
        <v>0.2422226564014284</v>
      </c>
      <c r="AS151" s="11">
        <v>0.26676309034511153</v>
      </c>
      <c r="AT151" s="11">
        <v>0.13007694603621281</v>
      </c>
      <c r="AU151" s="11">
        <v>0.14961733200551411</v>
      </c>
      <c r="AV151" s="11">
        <v>5.3611509344350522E-2</v>
      </c>
      <c r="AW151" s="11">
        <v>6.7024722839082659E-2</v>
      </c>
      <c r="AX151" s="11">
        <v>2.6104075267078225E-2</v>
      </c>
      <c r="AY151" s="11">
        <v>3.5866591950438814E-2</v>
      </c>
      <c r="AZ151" s="9">
        <v>1835919</v>
      </c>
      <c r="BA151" s="9">
        <v>4800645</v>
      </c>
      <c r="BB151" s="9">
        <v>1503</v>
      </c>
      <c r="BC151" s="9">
        <v>3338</v>
      </c>
      <c r="BD151" s="9">
        <v>3946522</v>
      </c>
      <c r="BE151" s="9">
        <v>2690042</v>
      </c>
      <c r="BF151" s="9">
        <v>3173</v>
      </c>
      <c r="BG151" s="9">
        <v>1668</v>
      </c>
      <c r="BH151" s="9">
        <v>1333057</v>
      </c>
      <c r="BI151" s="9">
        <v>5303507</v>
      </c>
      <c r="BJ151" s="9">
        <v>1232</v>
      </c>
      <c r="BK151" s="9">
        <v>3609</v>
      </c>
      <c r="BL151" s="9">
        <v>743142</v>
      </c>
      <c r="BM151" s="9">
        <v>5893422</v>
      </c>
      <c r="BN151" s="9">
        <v>677</v>
      </c>
      <c r="BO151" s="9">
        <v>4164</v>
      </c>
      <c r="BP151" s="9">
        <v>322170</v>
      </c>
      <c r="BQ151" s="9">
        <v>6314394</v>
      </c>
      <c r="BR151" s="9">
        <v>292</v>
      </c>
      <c r="BS151" s="9">
        <v>4549</v>
      </c>
      <c r="BT151" s="9">
        <v>165582</v>
      </c>
      <c r="BU151" s="9">
        <v>6470982</v>
      </c>
      <c r="BV151" s="9">
        <v>150</v>
      </c>
      <c r="BW151" s="9">
        <v>4691</v>
      </c>
      <c r="BX151">
        <v>1836082.6810001798</v>
      </c>
      <c r="BY151">
        <v>4800481.3189998204</v>
      </c>
      <c r="BZ151">
        <v>1339.3189998200683</v>
      </c>
      <c r="CA151">
        <v>3504.2352794307417</v>
      </c>
      <c r="CB151">
        <v>3946816.0198000274</v>
      </c>
      <c r="CC151">
        <v>2689747.9801999726</v>
      </c>
      <c r="CD151">
        <v>2878.9801999727465</v>
      </c>
      <c r="CE151">
        <v>1963.4509830689494</v>
      </c>
      <c r="CF151">
        <v>1333316.4206965242</v>
      </c>
      <c r="CG151">
        <v>5303247.579303476</v>
      </c>
      <c r="CH151">
        <v>972.57930347569527</v>
      </c>
      <c r="CI151">
        <v>3871.2424917472354</v>
      </c>
      <c r="CJ151">
        <v>743276.82138282491</v>
      </c>
      <c r="CK151">
        <v>5893287.1786171747</v>
      </c>
      <c r="CL151">
        <v>542.17861717513085</v>
      </c>
      <c r="CM151">
        <v>4301.9571311299042</v>
      </c>
      <c r="CN151">
        <v>322226.95356901136</v>
      </c>
      <c r="CO151">
        <v>6314337.0464309882</v>
      </c>
      <c r="CP151">
        <v>235.04643098862365</v>
      </c>
      <c r="CQ151">
        <v>4609.3133529639736</v>
      </c>
      <c r="CR151">
        <v>165611.19595145906</v>
      </c>
      <c r="CS151">
        <v>6470952.804048541</v>
      </c>
      <c r="CT151">
        <v>120.80404854093374</v>
      </c>
      <c r="CU151">
        <v>4723.6390688012652</v>
      </c>
    </row>
    <row r="152" spans="1:99">
      <c r="A152" s="7" t="s">
        <v>53</v>
      </c>
      <c r="B152" s="9">
        <v>146129</v>
      </c>
      <c r="C152" s="9">
        <v>4841</v>
      </c>
      <c r="D152" s="9">
        <v>3759</v>
      </c>
      <c r="E152" s="9">
        <v>11112</v>
      </c>
      <c r="F152" s="9">
        <v>2224</v>
      </c>
      <c r="G152" s="9">
        <v>1096</v>
      </c>
      <c r="H152" s="9">
        <v>369</v>
      </c>
      <c r="I152" s="9">
        <v>119</v>
      </c>
      <c r="J152">
        <v>0.14276588046124425</v>
      </c>
      <c r="K152">
        <v>0.80515379735952719</v>
      </c>
      <c r="L152">
        <v>0.81559295719779468</v>
      </c>
      <c r="M152">
        <v>0.60538732970978804</v>
      </c>
      <c r="N152">
        <v>-1.8947838117764315</v>
      </c>
      <c r="O152">
        <v>-8.3636816880800282</v>
      </c>
      <c r="P152" s="5">
        <v>1</v>
      </c>
      <c r="Q152" s="5">
        <v>1</v>
      </c>
      <c r="R152" s="5">
        <v>1</v>
      </c>
      <c r="S152" s="5">
        <v>1</v>
      </c>
      <c r="T152" s="5">
        <v>1</v>
      </c>
      <c r="U152" s="5">
        <v>0.57462084914308964</v>
      </c>
      <c r="V152" s="10">
        <v>0.99889808592567186</v>
      </c>
      <c r="W152" s="10">
        <v>5.6024816867351439E-2</v>
      </c>
      <c r="X152" s="10">
        <v>5.663434589798233E-2</v>
      </c>
      <c r="Y152" s="10">
        <v>0.6467571898678155</v>
      </c>
      <c r="Z152" s="10">
        <v>0.20336566628516878</v>
      </c>
      <c r="AA152" s="10">
        <v>7.2306144103994343E-8</v>
      </c>
      <c r="AB152" s="11">
        <v>4.2487158957977098E-2</v>
      </c>
      <c r="AC152" s="11">
        <v>4.5229119965392278E-2</v>
      </c>
      <c r="AD152" s="11">
        <v>4.5074107967872708E-2</v>
      </c>
      <c r="AE152" s="11">
        <v>4.6741632581600544E-2</v>
      </c>
      <c r="AF152" s="12">
        <v>4.4075933414425381E-2</v>
      </c>
      <c r="AG152" s="12">
        <v>4.7805909180079889E-2</v>
      </c>
      <c r="AH152" s="12">
        <v>4.2660546256417367E-2</v>
      </c>
      <c r="AI152" s="12">
        <v>4.7899255437447538E-2</v>
      </c>
      <c r="AJ152" s="12">
        <v>3.429808548329745E-2</v>
      </c>
      <c r="AK152" s="12">
        <v>4.1925835194248515E-2</v>
      </c>
      <c r="AL152" s="12">
        <v>2.0219655227036878E-2</v>
      </c>
      <c r="AM152" s="12">
        <v>2.8943740765526645E-2</v>
      </c>
      <c r="AN152" s="11">
        <v>0.37154186906384251</v>
      </c>
      <c r="AO152" s="12">
        <v>0.39896009334061938</v>
      </c>
      <c r="AP152" s="11">
        <v>0.75508142352696284</v>
      </c>
      <c r="AQ152" s="11">
        <v>0.77889915899730899</v>
      </c>
      <c r="AR152" s="11">
        <v>0.31112623315000143</v>
      </c>
      <c r="AS152" s="11">
        <v>0.33750008372667695</v>
      </c>
      <c r="AT152" s="11">
        <v>0.17374169211480744</v>
      </c>
      <c r="AU152" s="11">
        <v>0.19560348450159415</v>
      </c>
      <c r="AV152" s="11">
        <v>6.3625261179652365E-2</v>
      </c>
      <c r="AW152" s="11">
        <v>7.8080997857736617E-2</v>
      </c>
      <c r="AX152" s="11">
        <v>1.9653915401235948E-2</v>
      </c>
      <c r="AY152" s="11">
        <v>2.8270067246977233E-2</v>
      </c>
      <c r="AZ152" s="9">
        <v>2542865</v>
      </c>
      <c r="BA152" s="9">
        <v>4035813</v>
      </c>
      <c r="BB152" s="9">
        <v>1865</v>
      </c>
      <c r="BC152" s="9">
        <v>2976</v>
      </c>
      <c r="BD152" s="9">
        <v>4934045</v>
      </c>
      <c r="BE152" s="9">
        <v>1644633</v>
      </c>
      <c r="BF152" s="9">
        <v>3713</v>
      </c>
      <c r="BG152" s="9">
        <v>1128</v>
      </c>
      <c r="BH152" s="9">
        <v>2014885</v>
      </c>
      <c r="BI152" s="9">
        <v>4563793</v>
      </c>
      <c r="BJ152" s="9">
        <v>1570</v>
      </c>
      <c r="BK152" s="9">
        <v>3271</v>
      </c>
      <c r="BL152" s="9">
        <v>1169100</v>
      </c>
      <c r="BM152" s="9">
        <v>5409578</v>
      </c>
      <c r="BN152" s="9">
        <v>894</v>
      </c>
      <c r="BO152" s="9">
        <v>3947</v>
      </c>
      <c r="BP152" s="9">
        <v>521267</v>
      </c>
      <c r="BQ152" s="9">
        <v>6057411</v>
      </c>
      <c r="BR152" s="9">
        <v>343</v>
      </c>
      <c r="BS152" s="9">
        <v>4498</v>
      </c>
      <c r="BT152" s="9">
        <v>270639</v>
      </c>
      <c r="BU152" s="9">
        <v>6308039</v>
      </c>
      <c r="BV152" s="9">
        <v>116</v>
      </c>
      <c r="BW152" s="9">
        <v>4725</v>
      </c>
      <c r="BX152">
        <v>2542858.8065045457</v>
      </c>
      <c r="BY152">
        <v>4035819.1934954543</v>
      </c>
      <c r="BZ152">
        <v>1871.1934954543308</v>
      </c>
      <c r="CA152">
        <v>2971.9918726832352</v>
      </c>
      <c r="CB152">
        <v>4934127.1626806268</v>
      </c>
      <c r="CC152">
        <v>1644550.8373193729</v>
      </c>
      <c r="CD152">
        <v>3630.8373193728157</v>
      </c>
      <c r="CE152">
        <v>1211.0531935139552</v>
      </c>
      <c r="CF152">
        <v>2014972.2582239073</v>
      </c>
      <c r="CG152">
        <v>4563705.7417760929</v>
      </c>
      <c r="CH152">
        <v>1482.7417760926944</v>
      </c>
      <c r="CI152">
        <v>3360.7294389541485</v>
      </c>
      <c r="CJ152">
        <v>1169133.6788018688</v>
      </c>
      <c r="CK152">
        <v>5409544.321198131</v>
      </c>
      <c r="CL152">
        <v>860.32119813127292</v>
      </c>
      <c r="CM152">
        <v>3983.6080326472888</v>
      </c>
      <c r="CN152">
        <v>521226.44919533154</v>
      </c>
      <c r="CO152">
        <v>6057451.5508046681</v>
      </c>
      <c r="CP152">
        <v>383.55080466844555</v>
      </c>
      <c r="CQ152">
        <v>4460.7292633869602</v>
      </c>
      <c r="CR152">
        <v>270555.90815337515</v>
      </c>
      <c r="CS152">
        <v>6308122.0918466253</v>
      </c>
      <c r="CT152">
        <v>199.09184662488252</v>
      </c>
      <c r="CU152">
        <v>4645.3239577921277</v>
      </c>
    </row>
    <row r="153" spans="1:99">
      <c r="A153" s="7" t="s">
        <v>54</v>
      </c>
      <c r="B153" s="9">
        <v>15917</v>
      </c>
      <c r="C153" s="9">
        <v>4841</v>
      </c>
      <c r="D153" s="9">
        <v>411</v>
      </c>
      <c r="E153" s="9">
        <v>1058</v>
      </c>
      <c r="F153" s="9">
        <v>195</v>
      </c>
      <c r="G153" s="9">
        <v>80</v>
      </c>
      <c r="H153" s="9">
        <v>25</v>
      </c>
      <c r="I153" s="9">
        <v>9</v>
      </c>
      <c r="J153">
        <v>6.5240778936437621E-2</v>
      </c>
      <c r="K153">
        <v>-0.37824325768728079</v>
      </c>
      <c r="L153">
        <v>-0.76993003701540252</v>
      </c>
      <c r="M153">
        <v>-1.7249797463403729</v>
      </c>
      <c r="N153">
        <v>-2.9415412953359317</v>
      </c>
      <c r="O153">
        <v>-4.6333063284538305</v>
      </c>
      <c r="P153" s="5">
        <v>0.76359530445628898</v>
      </c>
      <c r="Q153" s="5">
        <v>1</v>
      </c>
      <c r="R153" s="5">
        <v>1</v>
      </c>
      <c r="S153" s="5">
        <v>0.70447071931624017</v>
      </c>
      <c r="T153" s="5">
        <v>0.52504928390396222</v>
      </c>
      <c r="U153" s="5">
        <v>0.37631542338530682</v>
      </c>
      <c r="V153" s="10">
        <v>1.75028002854891E-4</v>
      </c>
      <c r="W153" s="10">
        <v>0.33824098025230787</v>
      </c>
      <c r="X153" s="10">
        <v>0.35165200604531183</v>
      </c>
      <c r="Y153" s="10">
        <v>2.2556986678343178E-2</v>
      </c>
      <c r="Z153" s="10">
        <v>1.4826189037591794E-2</v>
      </c>
      <c r="AA153" s="10">
        <v>2.4619599391489382E-2</v>
      </c>
      <c r="AB153" s="11">
        <v>4.3328439816524376E-3</v>
      </c>
      <c r="AC153" s="11">
        <v>5.2578425406952112E-3</v>
      </c>
      <c r="AD153" s="11">
        <v>4.1081873032570038E-3</v>
      </c>
      <c r="AE153" s="11">
        <v>4.6338081522274005E-3</v>
      </c>
      <c r="AF153" s="12">
        <v>3.4638560094030729E-3</v>
      </c>
      <c r="AG153" s="12">
        <v>4.5923307288741428E-3</v>
      </c>
      <c r="AH153" s="12">
        <v>2.5820376588399415E-3</v>
      </c>
      <c r="AI153" s="12">
        <v>4.0281668443618761E-3</v>
      </c>
      <c r="AJ153" s="12">
        <v>1.5712312045608877E-3</v>
      </c>
      <c r="AK153" s="12">
        <v>3.5929910635655324E-3</v>
      </c>
      <c r="AL153" s="12">
        <v>6.4562453121530788E-4</v>
      </c>
      <c r="AM153" s="12">
        <v>3.0726155018357148E-3</v>
      </c>
      <c r="AN153" s="11">
        <v>5.2828400146799265E-2</v>
      </c>
      <c r="AO153" s="12">
        <v>6.6155280910833461E-2</v>
      </c>
      <c r="AP153" s="11">
        <v>0.15137077649002509</v>
      </c>
      <c r="AQ153" s="11">
        <v>0.17211610638541389</v>
      </c>
      <c r="AR153" s="11">
        <v>3.185237526469388E-2</v>
      </c>
      <c r="AS153" s="11">
        <v>4.2512425396326575E-2</v>
      </c>
      <c r="AT153" s="11">
        <v>1.2197432811397938E-2</v>
      </c>
      <c r="AU153" s="11">
        <v>1.9201038578810697E-2</v>
      </c>
      <c r="AV153" s="11">
        <v>2.8139901864905077E-3</v>
      </c>
      <c r="AW153" s="11">
        <v>6.6881787868621062E-3</v>
      </c>
      <c r="AX153" s="11">
        <v>5.0833822919191187E-4</v>
      </c>
      <c r="AY153" s="11">
        <v>2.7967640224089967E-3</v>
      </c>
      <c r="AZ153" s="9">
        <v>514008</v>
      </c>
      <c r="BA153" s="9">
        <v>6194882</v>
      </c>
      <c r="BB153" s="9">
        <v>288</v>
      </c>
      <c r="BC153" s="9">
        <v>4553</v>
      </c>
      <c r="BD153" s="9">
        <v>1152570</v>
      </c>
      <c r="BE153" s="9">
        <v>5556320</v>
      </c>
      <c r="BF153" s="9">
        <v>783</v>
      </c>
      <c r="BG153" s="9">
        <v>4058</v>
      </c>
      <c r="BH153" s="9">
        <v>284811</v>
      </c>
      <c r="BI153" s="9">
        <v>6424079</v>
      </c>
      <c r="BJ153" s="9">
        <v>180</v>
      </c>
      <c r="BK153" s="9">
        <v>4661</v>
      </c>
      <c r="BL153" s="9">
        <v>149470</v>
      </c>
      <c r="BM153" s="9">
        <v>6559420</v>
      </c>
      <c r="BN153" s="9">
        <v>76</v>
      </c>
      <c r="BO153" s="9">
        <v>4765</v>
      </c>
      <c r="BP153" s="9">
        <v>61743</v>
      </c>
      <c r="BQ153" s="9">
        <v>6647147</v>
      </c>
      <c r="BR153" s="9">
        <v>23</v>
      </c>
      <c r="BS153" s="9">
        <v>4818</v>
      </c>
      <c r="BT153" s="9">
        <v>31205</v>
      </c>
      <c r="BU153" s="9">
        <v>6677685</v>
      </c>
      <c r="BV153" s="9">
        <v>8</v>
      </c>
      <c r="BW153" s="9">
        <v>4833</v>
      </c>
      <c r="BX153">
        <v>513925.16194646462</v>
      </c>
      <c r="BY153">
        <v>6194964.8380535357</v>
      </c>
      <c r="BZ153">
        <v>370.83805353535911</v>
      </c>
      <c r="CA153">
        <v>4473.3875253581446</v>
      </c>
      <c r="CB153">
        <v>1152521.3637796927</v>
      </c>
      <c r="CC153">
        <v>5556368.6362203071</v>
      </c>
      <c r="CD153">
        <v>831.63622030730755</v>
      </c>
      <c r="CE153">
        <v>4012.2568559031374</v>
      </c>
      <c r="CF153">
        <v>284785.50451157487</v>
      </c>
      <c r="CG153">
        <v>6424104.4954884248</v>
      </c>
      <c r="CH153">
        <v>205.49548842513946</v>
      </c>
      <c r="CI153">
        <v>4638.8493983356411</v>
      </c>
      <c r="CJ153">
        <v>149438.1684252765</v>
      </c>
      <c r="CK153">
        <v>6559451.8315747231</v>
      </c>
      <c r="CL153">
        <v>107.83157472350322</v>
      </c>
      <c r="CM153">
        <v>4736.5837843518075</v>
      </c>
      <c r="CN153">
        <v>61721.463034488574</v>
      </c>
      <c r="CO153">
        <v>6647168.5369655117</v>
      </c>
      <c r="CP153">
        <v>44.536965511427255</v>
      </c>
      <c r="CQ153">
        <v>4799.9240656800157</v>
      </c>
      <c r="CR153">
        <v>31190.493567585596</v>
      </c>
      <c r="CS153">
        <v>6677699.5064324141</v>
      </c>
      <c r="CT153">
        <v>22.506432414405641</v>
      </c>
      <c r="CU153">
        <v>4821.970495566331</v>
      </c>
    </row>
    <row r="154" spans="1:99">
      <c r="A154" s="7" t="s">
        <v>55</v>
      </c>
      <c r="B154" s="9">
        <v>38555</v>
      </c>
      <c r="C154" s="9">
        <v>4841</v>
      </c>
      <c r="D154" s="9">
        <v>991</v>
      </c>
      <c r="E154" s="9">
        <v>2893</v>
      </c>
      <c r="F154" s="9">
        <v>540</v>
      </c>
      <c r="G154" s="9">
        <v>262</v>
      </c>
      <c r="H154" s="9">
        <v>79</v>
      </c>
      <c r="I154" s="9">
        <v>21</v>
      </c>
      <c r="J154">
        <v>6.7450869265606866E-2</v>
      </c>
      <c r="K154">
        <v>0.31428121482633287</v>
      </c>
      <c r="L154">
        <v>-0.19995947131861536</v>
      </c>
      <c r="M154">
        <v>-0.42402091846864243</v>
      </c>
      <c r="N154">
        <v>-2.5409138658221941</v>
      </c>
      <c r="O154">
        <v>-7.5218388776083387</v>
      </c>
      <c r="P154" s="5">
        <v>1</v>
      </c>
      <c r="Q154" s="5">
        <v>1.1230181113835001</v>
      </c>
      <c r="R154" s="5">
        <v>1</v>
      </c>
      <c r="S154" s="5">
        <v>1</v>
      </c>
      <c r="T154" s="5">
        <v>1</v>
      </c>
      <c r="U154" s="5">
        <v>0.39995101262548666</v>
      </c>
      <c r="V154" s="10">
        <v>0.35706201522618564</v>
      </c>
      <c r="W154" s="10">
        <v>1.6534522282643806E-3</v>
      </c>
      <c r="X154" s="10">
        <v>0.99997084613018983</v>
      </c>
      <c r="Y154" s="10">
        <v>0.91465126981151124</v>
      </c>
      <c r="Z154" s="10">
        <v>9.1727242448605251E-2</v>
      </c>
      <c r="AA154" s="10">
        <v>1.8510507562393707E-4</v>
      </c>
      <c r="AB154" s="11">
        <v>1.0846770657183282E-2</v>
      </c>
      <c r="AC154" s="11">
        <v>1.2278218013489519E-2</v>
      </c>
      <c r="AD154" s="11">
        <v>1.151914948162943E-2</v>
      </c>
      <c r="AE154" s="11">
        <v>1.2385002553074145E-2</v>
      </c>
      <c r="AF154" s="12">
        <v>1.021913770410854E-2</v>
      </c>
      <c r="AG154" s="12">
        <v>1.2090302494197595E-2</v>
      </c>
      <c r="AH154" s="12">
        <v>9.5206278311741159E-3</v>
      </c>
      <c r="AI154" s="12">
        <v>1.2127791916811837E-2</v>
      </c>
      <c r="AJ154" s="12">
        <v>6.3675229314176136E-3</v>
      </c>
      <c r="AK154" s="12">
        <v>9.9514194358618739E-3</v>
      </c>
      <c r="AL154" s="12">
        <v>2.48660487521132E-3</v>
      </c>
      <c r="AM154" s="12">
        <v>6.1892885352410661E-3</v>
      </c>
      <c r="AN154" s="11">
        <v>0.12727029041547838</v>
      </c>
      <c r="AO154" s="12">
        <v>0.14664005868594693</v>
      </c>
      <c r="AP154" s="11">
        <v>0.34816658225119174</v>
      </c>
      <c r="AQ154" s="11">
        <v>0.37523767306795724</v>
      </c>
      <c r="AR154" s="11">
        <v>8.6760949039080978E-2</v>
      </c>
      <c r="AS154" s="11">
        <v>0.10328243042797129</v>
      </c>
      <c r="AT154" s="11">
        <v>4.2878343101707336E-2</v>
      </c>
      <c r="AU154" s="11">
        <v>5.5035311101969589E-2</v>
      </c>
      <c r="AV154" s="11">
        <v>1.274981794061998E-2</v>
      </c>
      <c r="AW154" s="11">
        <v>1.9888066793938997E-2</v>
      </c>
      <c r="AX154" s="11">
        <v>2.48660487521132E-3</v>
      </c>
      <c r="AY154" s="11">
        <v>6.1892885352410661E-3</v>
      </c>
      <c r="AZ154" s="9">
        <v>977372</v>
      </c>
      <c r="BA154" s="9">
        <v>5708880</v>
      </c>
      <c r="BB154" s="9">
        <v>663</v>
      </c>
      <c r="BC154" s="9">
        <v>4178</v>
      </c>
      <c r="BD154" s="9">
        <v>2242541</v>
      </c>
      <c r="BE154" s="9">
        <v>4443711</v>
      </c>
      <c r="BF154" s="9">
        <v>1751</v>
      </c>
      <c r="BG154" s="9">
        <v>3090</v>
      </c>
      <c r="BH154" s="9">
        <v>636169</v>
      </c>
      <c r="BI154" s="9">
        <v>6050083</v>
      </c>
      <c r="BJ154" s="9">
        <v>460</v>
      </c>
      <c r="BK154" s="9">
        <v>4381</v>
      </c>
      <c r="BL154" s="9">
        <v>342817</v>
      </c>
      <c r="BM154" s="9">
        <v>6343435</v>
      </c>
      <c r="BN154" s="9">
        <v>237</v>
      </c>
      <c r="BO154" s="9">
        <v>4604</v>
      </c>
      <c r="BP154" s="9">
        <v>144730</v>
      </c>
      <c r="BQ154" s="9">
        <v>6541522</v>
      </c>
      <c r="BR154" s="9">
        <v>79</v>
      </c>
      <c r="BS154" s="9">
        <v>4762</v>
      </c>
      <c r="BT154" s="9">
        <v>73740</v>
      </c>
      <c r="BU154" s="9">
        <v>6612512</v>
      </c>
      <c r="BV154" s="9">
        <v>21</v>
      </c>
      <c r="BW154" s="9">
        <v>4820</v>
      </c>
      <c r="BX154">
        <v>977327.39252316474</v>
      </c>
      <c r="BY154">
        <v>5708924.6074768351</v>
      </c>
      <c r="BZ154">
        <v>707.60747683524949</v>
      </c>
      <c r="CA154">
        <v>4136.3851942762549</v>
      </c>
      <c r="CB154">
        <v>2242668.2566785426</v>
      </c>
      <c r="CC154">
        <v>4443583.7433214569</v>
      </c>
      <c r="CD154">
        <v>1623.7433214573464</v>
      </c>
      <c r="CE154">
        <v>3219.5860462632877</v>
      </c>
      <c r="CF154">
        <v>636168.39946896571</v>
      </c>
      <c r="CG154">
        <v>6050083.6005310342</v>
      </c>
      <c r="CH154">
        <v>460.60053103431682</v>
      </c>
      <c r="CI154">
        <v>4383.5709787785445</v>
      </c>
      <c r="CJ154">
        <v>342805.80072762404</v>
      </c>
      <c r="CK154">
        <v>6343446.1992723756</v>
      </c>
      <c r="CL154">
        <v>248.19927237597804</v>
      </c>
      <c r="CM154">
        <v>4596.1260208260173</v>
      </c>
      <c r="CN154">
        <v>144704.23081371011</v>
      </c>
      <c r="CO154">
        <v>6541547.76918629</v>
      </c>
      <c r="CP154">
        <v>104.76918628989314</v>
      </c>
      <c r="CQ154">
        <v>4739.6599535883479</v>
      </c>
      <c r="CR154">
        <v>73707.633980277955</v>
      </c>
      <c r="CS154">
        <v>6612544.3660197221</v>
      </c>
      <c r="CT154">
        <v>53.366019722039432</v>
      </c>
      <c r="CU154">
        <v>4791.100337229288</v>
      </c>
    </row>
    <row r="155" spans="1:99">
      <c r="A155" s="7" t="s">
        <v>56</v>
      </c>
      <c r="B155" s="9">
        <v>31719</v>
      </c>
      <c r="C155" s="9">
        <v>4841</v>
      </c>
      <c r="D155" s="9">
        <v>514</v>
      </c>
      <c r="E155" s="9">
        <v>1995</v>
      </c>
      <c r="F155" s="9">
        <v>349</v>
      </c>
      <c r="G155" s="9">
        <v>138</v>
      </c>
      <c r="H155" s="9">
        <v>46</v>
      </c>
      <c r="I155" s="9">
        <v>10</v>
      </c>
      <c r="J155">
        <v>-3.0813001896181027</v>
      </c>
      <c r="K155">
        <v>-0.90782160705529136</v>
      </c>
      <c r="L155">
        <v>-1.8170401168414752</v>
      </c>
      <c r="M155">
        <v>-3.4327868072321133</v>
      </c>
      <c r="N155">
        <v>-4.7195958435168786</v>
      </c>
      <c r="O155">
        <v>-11.268582443749272</v>
      </c>
      <c r="P155" s="5">
        <v>0.67159435303676107</v>
      </c>
      <c r="Q155" s="5">
        <v>1</v>
      </c>
      <c r="R155" s="5">
        <v>0.75476142087943821</v>
      </c>
      <c r="S155" s="5">
        <v>0.60034802620131344</v>
      </c>
      <c r="T155" s="5">
        <v>0.52610803850295107</v>
      </c>
      <c r="U155" s="5">
        <v>0.24027288179284459</v>
      </c>
      <c r="V155" s="10">
        <v>1.6376633293626083E-12</v>
      </c>
      <c r="W155" s="10">
        <v>8.9414572428589897E-2</v>
      </c>
      <c r="X155" s="10">
        <v>7.0513546035809945E-5</v>
      </c>
      <c r="Y155" s="10">
        <v>4.0610356345180655E-7</v>
      </c>
      <c r="Z155" s="10">
        <v>2.012663772070888E-4</v>
      </c>
      <c r="AA155" s="10">
        <v>1.010551054868483E-5</v>
      </c>
      <c r="AB155" s="11">
        <v>5.480192614830898E-3</v>
      </c>
      <c r="AC155" s="11">
        <v>6.513999289029666E-3</v>
      </c>
      <c r="AD155" s="11">
        <v>7.8819140331772841E-3</v>
      </c>
      <c r="AE155" s="11">
        <v>8.602283446682249E-3</v>
      </c>
      <c r="AF155" s="12">
        <v>6.4556166785827091E-3</v>
      </c>
      <c r="AG155" s="12">
        <v>7.9628918940262555E-3</v>
      </c>
      <c r="AH155" s="12">
        <v>4.7527759884228148E-3</v>
      </c>
      <c r="AI155" s="12">
        <v>6.6498267796003211E-3</v>
      </c>
      <c r="AJ155" s="12">
        <v>3.3813519712171183E-3</v>
      </c>
      <c r="AK155" s="12">
        <v>6.1208170021354955E-3</v>
      </c>
      <c r="AL155" s="12">
        <v>7.8668472044675407E-4</v>
      </c>
      <c r="AM155" s="12">
        <v>3.344693094054382E-3</v>
      </c>
      <c r="AN155" s="11">
        <v>7.329029161247308E-2</v>
      </c>
      <c r="AO155" s="12">
        <v>8.8659718715971447E-2</v>
      </c>
      <c r="AP155" s="11">
        <v>0.2485263497318547</v>
      </c>
      <c r="AQ155" s="11">
        <v>0.27326666823963874</v>
      </c>
      <c r="AR155" s="11">
        <v>5.3219909773559081E-2</v>
      </c>
      <c r="AS155" s="11">
        <v>6.6590046846973866E-2</v>
      </c>
      <c r="AT155" s="11">
        <v>2.1164161088228998E-2</v>
      </c>
      <c r="AU155" s="11">
        <v>3.0064923811585088E-2</v>
      </c>
      <c r="AV155" s="11">
        <v>6.5922686664578803E-3</v>
      </c>
      <c r="AW155" s="11">
        <v>1.1998931498797234E-2</v>
      </c>
      <c r="AX155" s="11">
        <v>7.8668472044675407E-4</v>
      </c>
      <c r="AY155" s="11">
        <v>3.344693094054382E-3</v>
      </c>
      <c r="AZ155" s="9">
        <v>777055</v>
      </c>
      <c r="BA155" s="9">
        <v>5916033</v>
      </c>
      <c r="BB155" s="9">
        <v>392</v>
      </c>
      <c r="BC155" s="9">
        <v>4449</v>
      </c>
      <c r="BD155" s="9">
        <v>1857076</v>
      </c>
      <c r="BE155" s="9">
        <v>4836012</v>
      </c>
      <c r="BF155" s="9">
        <v>1263</v>
      </c>
      <c r="BG155" s="9">
        <v>3578</v>
      </c>
      <c r="BH155" s="9">
        <v>521859</v>
      </c>
      <c r="BI155" s="9">
        <v>6171229</v>
      </c>
      <c r="BJ155" s="9">
        <v>290</v>
      </c>
      <c r="BK155" s="9">
        <v>4551</v>
      </c>
      <c r="BL155" s="9">
        <v>281836</v>
      </c>
      <c r="BM155" s="9">
        <v>6411252</v>
      </c>
      <c r="BN155" s="9">
        <v>124</v>
      </c>
      <c r="BO155" s="9">
        <v>4717</v>
      </c>
      <c r="BP155" s="9">
        <v>118543</v>
      </c>
      <c r="BQ155" s="9">
        <v>6574545</v>
      </c>
      <c r="BR155" s="9">
        <v>45</v>
      </c>
      <c r="BS155" s="9">
        <v>4796</v>
      </c>
      <c r="BT155" s="9">
        <v>59995</v>
      </c>
      <c r="BU155" s="9">
        <v>6633093</v>
      </c>
      <c r="BV155" s="9">
        <v>10</v>
      </c>
      <c r="BW155" s="9">
        <v>4831</v>
      </c>
      <c r="BX155">
        <v>776885.09184495686</v>
      </c>
      <c r="BY155">
        <v>5916202.9081550436</v>
      </c>
      <c r="BZ155">
        <v>561.90815504314844</v>
      </c>
      <c r="CA155">
        <v>4282.1868414101236</v>
      </c>
      <c r="CB155">
        <v>1856995.8655626238</v>
      </c>
      <c r="CC155">
        <v>4836092.1344373757</v>
      </c>
      <c r="CD155">
        <v>1343.1344373760903</v>
      </c>
      <c r="CE155">
        <v>3500.3955110107622</v>
      </c>
      <c r="CF155">
        <v>521771.6112117641</v>
      </c>
      <c r="CG155">
        <v>6171316.3887882363</v>
      </c>
      <c r="CH155">
        <v>377.38878823588607</v>
      </c>
      <c r="CI155">
        <v>4466.8396680276728</v>
      </c>
      <c r="CJ155">
        <v>281756.21038682258</v>
      </c>
      <c r="CK155">
        <v>6411331.7896131771</v>
      </c>
      <c r="CL155">
        <v>203.78961317744634</v>
      </c>
      <c r="CM155">
        <v>4640.5644045020772</v>
      </c>
      <c r="CN155">
        <v>118502.28925149849</v>
      </c>
      <c r="CO155">
        <v>6574585.7107485011</v>
      </c>
      <c r="CP155">
        <v>85.710748501514416</v>
      </c>
      <c r="CQ155">
        <v>4758.7286736705091</v>
      </c>
      <c r="CR155">
        <v>59961.630742875896</v>
      </c>
      <c r="CS155">
        <v>6633126.3692571241</v>
      </c>
      <c r="CT155">
        <v>43.369257124105076</v>
      </c>
      <c r="CU155">
        <v>4801.1007899492733</v>
      </c>
    </row>
    <row r="156" spans="1:99">
      <c r="A156" s="7" t="s">
        <v>57</v>
      </c>
      <c r="B156" s="9">
        <v>31050</v>
      </c>
      <c r="C156" s="9">
        <v>4841</v>
      </c>
      <c r="D156" s="9">
        <v>504</v>
      </c>
      <c r="E156" s="9">
        <v>1965</v>
      </c>
      <c r="F156" s="9">
        <v>347</v>
      </c>
      <c r="G156" s="9">
        <v>138</v>
      </c>
      <c r="H156" s="9">
        <v>46</v>
      </c>
      <c r="I156" s="9">
        <v>10</v>
      </c>
      <c r="J156">
        <v>-3.0371846919078003</v>
      </c>
      <c r="K156">
        <v>-0.85690148132299893</v>
      </c>
      <c r="L156">
        <v>-1.6928277624212884</v>
      </c>
      <c r="M156">
        <v>-3.2495788609657512</v>
      </c>
      <c r="N156">
        <v>-4.5189015937483168</v>
      </c>
      <c r="O156">
        <v>-10.964214544082797</v>
      </c>
      <c r="P156" s="5">
        <v>0.6680049205959856</v>
      </c>
      <c r="Q156" s="5">
        <v>1</v>
      </c>
      <c r="R156" s="5">
        <v>0.74929220925098483</v>
      </c>
      <c r="S156" s="5">
        <v>0.59975527992002575</v>
      </c>
      <c r="T156" s="5">
        <v>0.52371917479150454</v>
      </c>
      <c r="U156" s="5">
        <v>0.23778140205902895</v>
      </c>
      <c r="V156" s="10">
        <v>8.5807863820763104E-13</v>
      </c>
      <c r="W156" s="10">
        <v>8.9834134108213781E-2</v>
      </c>
      <c r="X156" s="10">
        <v>4.3632979113965366E-5</v>
      </c>
      <c r="Y156" s="10">
        <v>3.8162811915137423E-7</v>
      </c>
      <c r="Z156" s="10">
        <v>1.7570187963147828E-4</v>
      </c>
      <c r="AA156" s="10">
        <v>8.2032330830116038E-6</v>
      </c>
      <c r="AB156" s="11">
        <v>5.368540496808261E-3</v>
      </c>
      <c r="AC156" s="11">
        <v>6.3923013700122149E-3</v>
      </c>
      <c r="AD156" s="11">
        <v>7.760668776918102E-3</v>
      </c>
      <c r="AE156" s="11">
        <v>8.4756460340713619E-3</v>
      </c>
      <c r="AF156" s="12">
        <v>6.4164497874408897E-3</v>
      </c>
      <c r="AG156" s="12">
        <v>7.919431228878053E-3</v>
      </c>
      <c r="AH156" s="12">
        <v>4.7527759884228148E-3</v>
      </c>
      <c r="AI156" s="12">
        <v>6.6498267796003211E-3</v>
      </c>
      <c r="AJ156" s="12">
        <v>3.3813519712171183E-3</v>
      </c>
      <c r="AK156" s="12">
        <v>6.1208170021354955E-3</v>
      </c>
      <c r="AL156" s="12">
        <v>7.8668472044675407E-4</v>
      </c>
      <c r="AM156" s="12">
        <v>3.344693094054382E-3</v>
      </c>
      <c r="AN156" s="11">
        <v>7.2895060076533416E-2</v>
      </c>
      <c r="AO156" s="12">
        <v>8.8228674689010897E-2</v>
      </c>
      <c r="AP156" s="11">
        <v>0.24832295110797009</v>
      </c>
      <c r="AQ156" s="11">
        <v>0.27305692908207324</v>
      </c>
      <c r="AR156" s="11">
        <v>5.2828400146799265E-2</v>
      </c>
      <c r="AS156" s="11">
        <v>6.6155280910833461E-2</v>
      </c>
      <c r="AT156" s="11">
        <v>2.1164161088228998E-2</v>
      </c>
      <c r="AU156" s="11">
        <v>3.0064923811585088E-2</v>
      </c>
      <c r="AV156" s="11">
        <v>6.5922686664578803E-3</v>
      </c>
      <c r="AW156" s="11">
        <v>1.1998931498797234E-2</v>
      </c>
      <c r="AX156" s="11">
        <v>7.8668472044675407E-4</v>
      </c>
      <c r="AY156" s="11">
        <v>3.344693094054382E-3</v>
      </c>
      <c r="AZ156" s="9">
        <v>776996</v>
      </c>
      <c r="BA156" s="9">
        <v>5916761</v>
      </c>
      <c r="BB156" s="9">
        <v>390</v>
      </c>
      <c r="BC156" s="9">
        <v>4451</v>
      </c>
      <c r="BD156" s="9">
        <v>1855761</v>
      </c>
      <c r="BE156" s="9">
        <v>4837996</v>
      </c>
      <c r="BF156" s="9">
        <v>1262</v>
      </c>
      <c r="BG156" s="9">
        <v>3579</v>
      </c>
      <c r="BH156" s="9">
        <v>521875</v>
      </c>
      <c r="BI156" s="9">
        <v>6171882</v>
      </c>
      <c r="BJ156" s="9">
        <v>288</v>
      </c>
      <c r="BK156" s="9">
        <v>4553</v>
      </c>
      <c r="BL156" s="9">
        <v>282131</v>
      </c>
      <c r="BM156" s="9">
        <v>6411626</v>
      </c>
      <c r="BN156" s="9">
        <v>124</v>
      </c>
      <c r="BO156" s="9">
        <v>4717</v>
      </c>
      <c r="BP156" s="9">
        <v>119086</v>
      </c>
      <c r="BQ156" s="9">
        <v>6574671</v>
      </c>
      <c r="BR156" s="9">
        <v>45</v>
      </c>
      <c r="BS156" s="9">
        <v>4796</v>
      </c>
      <c r="BT156" s="9">
        <v>60624</v>
      </c>
      <c r="BU156" s="9">
        <v>6633133</v>
      </c>
      <c r="BV156" s="9">
        <v>10</v>
      </c>
      <c r="BW156" s="9">
        <v>4831</v>
      </c>
      <c r="BX156">
        <v>776824.19204764941</v>
      </c>
      <c r="BY156">
        <v>5916932.8079523509</v>
      </c>
      <c r="BZ156">
        <v>561.80795235062624</v>
      </c>
      <c r="CA156">
        <v>4282.2868072444217</v>
      </c>
      <c r="CB156">
        <v>1855680.9507617862</v>
      </c>
      <c r="CC156">
        <v>4838076.0492382133</v>
      </c>
      <c r="CD156">
        <v>1342.0492382137277</v>
      </c>
      <c r="CE156">
        <v>3501.4812421484676</v>
      </c>
      <c r="CF156">
        <v>521785.63878456358</v>
      </c>
      <c r="CG156">
        <v>6171971.3612154368</v>
      </c>
      <c r="CH156">
        <v>377.36121543642417</v>
      </c>
      <c r="CI156">
        <v>4466.8669381036689</v>
      </c>
      <c r="CJ156">
        <v>282051.01754650747</v>
      </c>
      <c r="CK156">
        <v>6411705.9824534925</v>
      </c>
      <c r="CL156">
        <v>203.98245349250695</v>
      </c>
      <c r="CM156">
        <v>4640.3710895092245</v>
      </c>
      <c r="CN156">
        <v>119044.9053916954</v>
      </c>
      <c r="CO156">
        <v>6574712.094608305</v>
      </c>
      <c r="CP156">
        <v>86.09460830460344</v>
      </c>
      <c r="CQ156">
        <v>4758.3441925065399</v>
      </c>
      <c r="CR156">
        <v>60590.180503144089</v>
      </c>
      <c r="CS156">
        <v>6633166.8194968561</v>
      </c>
      <c r="CT156">
        <v>43.81949685590925</v>
      </c>
      <c r="CU156">
        <v>4800.6498777891102</v>
      </c>
    </row>
    <row r="157" spans="1:99">
      <c r="A157" s="7" t="s">
        <v>58</v>
      </c>
      <c r="B157" s="9">
        <v>8713</v>
      </c>
      <c r="C157" s="9">
        <v>4841</v>
      </c>
      <c r="D157" s="9">
        <v>196</v>
      </c>
      <c r="E157" s="9">
        <v>596</v>
      </c>
      <c r="F157" s="9">
        <v>117</v>
      </c>
      <c r="G157" s="9">
        <v>58</v>
      </c>
      <c r="H157" s="9">
        <v>24</v>
      </c>
      <c r="I157" s="9">
        <v>8</v>
      </c>
      <c r="J157">
        <v>-0.44028016047594359</v>
      </c>
      <c r="K157">
        <v>-0.17826460930040314</v>
      </c>
      <c r="L157">
        <v>-0.24425038405410152</v>
      </c>
      <c r="M157">
        <v>-0.27466193916425624</v>
      </c>
      <c r="N157">
        <v>-0.15457538949452687</v>
      </c>
      <c r="O157">
        <v>-1.603528977899874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  <c r="U157" s="5">
        <v>1</v>
      </c>
      <c r="V157" s="10">
        <v>7.6364448791939377E-2</v>
      </c>
      <c r="W157" s="10">
        <v>0.55583871420755071</v>
      </c>
      <c r="X157" s="10">
        <v>0.95265274153371238</v>
      </c>
      <c r="Y157" s="10">
        <v>0.91742886766279197</v>
      </c>
      <c r="Z157" s="10">
        <v>0.98397568182906725</v>
      </c>
      <c r="AA157" s="10">
        <v>0.71492376017139181</v>
      </c>
      <c r="AB157" s="11">
        <v>1.9670403932170143E-3</v>
      </c>
      <c r="AC157" s="11">
        <v>2.6066203327687262E-3</v>
      </c>
      <c r="AD157" s="11">
        <v>2.2648595268687137E-3</v>
      </c>
      <c r="AE157" s="11">
        <v>2.6597428280166402E-3</v>
      </c>
      <c r="AF157" s="12">
        <v>1.9794462600221021E-3</v>
      </c>
      <c r="AG157" s="12">
        <v>2.8542657829442276E-3</v>
      </c>
      <c r="AH157" s="12">
        <v>1.7802511617210177E-3</v>
      </c>
      <c r="AI157" s="12">
        <v>3.0121471031003006E-3</v>
      </c>
      <c r="AJ157" s="12">
        <v>1.4883194008627582E-3</v>
      </c>
      <c r="AK157" s="12">
        <v>3.469333976538605E-3</v>
      </c>
      <c r="AL157" s="12">
        <v>5.0833822919191187E-4</v>
      </c>
      <c r="AM157" s="12">
        <v>2.7967640224089967E-3</v>
      </c>
      <c r="AN157" s="11">
        <v>2.7441187486486173E-2</v>
      </c>
      <c r="AO157" s="12">
        <v>3.7421444201181667E-2</v>
      </c>
      <c r="AP157" s="11">
        <v>8.1603234544066566E-2</v>
      </c>
      <c r="AQ157" s="11">
        <v>9.7698562605282729E-2</v>
      </c>
      <c r="AR157" s="11">
        <v>1.7773748239720055E-2</v>
      </c>
      <c r="AS157" s="11">
        <v>2.6018856593991987E-2</v>
      </c>
      <c r="AT157" s="11">
        <v>8.0167959623009041E-3</v>
      </c>
      <c r="AU157" s="11">
        <v>1.3879506454555117E-2</v>
      </c>
      <c r="AV157" s="11">
        <v>2.6498033984810607E-3</v>
      </c>
      <c r="AW157" s="11">
        <v>6.4392277934214393E-3</v>
      </c>
      <c r="AX157" s="11">
        <v>5.0833822919191187E-4</v>
      </c>
      <c r="AY157" s="11">
        <v>2.7967640224089967E-3</v>
      </c>
      <c r="AZ157" s="9">
        <v>267455</v>
      </c>
      <c r="BA157" s="9">
        <v>6448639</v>
      </c>
      <c r="BB157" s="9">
        <v>157</v>
      </c>
      <c r="BC157" s="9">
        <v>4684</v>
      </c>
      <c r="BD157" s="9">
        <v>643500</v>
      </c>
      <c r="BE157" s="9">
        <v>6072594</v>
      </c>
      <c r="BF157" s="9">
        <v>434</v>
      </c>
      <c r="BG157" s="9">
        <v>4407</v>
      </c>
      <c r="BH157" s="9">
        <v>155587</v>
      </c>
      <c r="BI157" s="9">
        <v>6560507</v>
      </c>
      <c r="BJ157" s="9">
        <v>106</v>
      </c>
      <c r="BK157" s="9">
        <v>4735</v>
      </c>
      <c r="BL157" s="9">
        <v>81074</v>
      </c>
      <c r="BM157" s="9">
        <v>6635020</v>
      </c>
      <c r="BN157" s="9">
        <v>53</v>
      </c>
      <c r="BO157" s="9">
        <v>4788</v>
      </c>
      <c r="BP157" s="9">
        <v>33222</v>
      </c>
      <c r="BQ157" s="9">
        <v>6682872</v>
      </c>
      <c r="BR157" s="9">
        <v>22</v>
      </c>
      <c r="BS157" s="9">
        <v>4819</v>
      </c>
      <c r="BT157" s="9">
        <v>16716</v>
      </c>
      <c r="BU157" s="9">
        <v>6699378</v>
      </c>
      <c r="BV157" s="9">
        <v>8</v>
      </c>
      <c r="BW157" s="9">
        <v>4833</v>
      </c>
      <c r="BX157">
        <v>267419.24263930542</v>
      </c>
      <c r="BY157">
        <v>6448674.7573606949</v>
      </c>
      <c r="BZ157">
        <v>192.75736069460572</v>
      </c>
      <c r="CA157">
        <v>4651.5931198997514</v>
      </c>
      <c r="CB157">
        <v>643470.18291294295</v>
      </c>
      <c r="CC157">
        <v>6072623.817087057</v>
      </c>
      <c r="CD157">
        <v>463.8170870570836</v>
      </c>
      <c r="CE157">
        <v>4380.3380120945303</v>
      </c>
      <c r="CF157">
        <v>155580.85640494962</v>
      </c>
      <c r="CG157">
        <v>6560513.1435950501</v>
      </c>
      <c r="CH157">
        <v>112.14359505039106</v>
      </c>
      <c r="CI157">
        <v>4732.2649924197012</v>
      </c>
      <c r="CJ157">
        <v>81068.565302000396</v>
      </c>
      <c r="CK157">
        <v>6635025.4346979996</v>
      </c>
      <c r="CL157">
        <v>58.434697999608687</v>
      </c>
      <c r="CM157">
        <v>4786.0126031589198</v>
      </c>
      <c r="CN157">
        <v>33220.054789400579</v>
      </c>
      <c r="CO157">
        <v>6682873.9452105993</v>
      </c>
      <c r="CP157">
        <v>23.945210599418086</v>
      </c>
      <c r="CQ157">
        <v>4820.5269507841913</v>
      </c>
      <c r="CR157">
        <v>16711.953925458289</v>
      </c>
      <c r="CS157">
        <v>6699382.0460745413</v>
      </c>
      <c r="CT157">
        <v>12.04607454171183</v>
      </c>
      <c r="CU157">
        <v>4832.4346638090537</v>
      </c>
    </row>
    <row r="158" spans="1:99">
      <c r="A158" s="7" t="s">
        <v>159</v>
      </c>
      <c r="B158" s="9">
        <v>64928</v>
      </c>
      <c r="C158" s="9">
        <v>4841</v>
      </c>
      <c r="D158" s="9">
        <v>1551</v>
      </c>
      <c r="E158" s="9">
        <v>5151</v>
      </c>
      <c r="F158" s="9">
        <v>1048</v>
      </c>
      <c r="G158" s="9">
        <v>530</v>
      </c>
      <c r="H158" s="9">
        <v>241</v>
      </c>
      <c r="I158" s="9">
        <v>73</v>
      </c>
      <c r="J158">
        <v>-0.62056223950582179</v>
      </c>
      <c r="K158">
        <v>0.94656830097637568</v>
      </c>
      <c r="L158">
        <v>1.112371157753075</v>
      </c>
      <c r="M158">
        <v>1.2226110990177264</v>
      </c>
      <c r="N158">
        <v>2.4676083404965046</v>
      </c>
      <c r="O158">
        <v>-2.3890963682494553</v>
      </c>
      <c r="P158" s="5">
        <v>1</v>
      </c>
      <c r="Q158" s="5">
        <v>1.1716503368761459</v>
      </c>
      <c r="R158" s="5">
        <v>1.1639441874594398</v>
      </c>
      <c r="S158" s="5">
        <v>1</v>
      </c>
      <c r="T158" s="5">
        <v>1.3328329532523728</v>
      </c>
      <c r="U158" s="5">
        <v>1</v>
      </c>
      <c r="V158" s="10">
        <v>0.77583003787500426</v>
      </c>
      <c r="W158" s="10">
        <v>9.9803034713069389E-7</v>
      </c>
      <c r="X158" s="10">
        <v>1.0919006427864445E-3</v>
      </c>
      <c r="Y158" s="10">
        <v>5.6682345760368666E-2</v>
      </c>
      <c r="Z158" s="10">
        <v>3.9291485865852141E-4</v>
      </c>
      <c r="AA158" s="10">
        <v>0.31952020970546313</v>
      </c>
      <c r="AB158" s="11">
        <v>1.7203865091119624E-2</v>
      </c>
      <c r="AC158" s="11">
        <v>1.8988725653798146E-2</v>
      </c>
      <c r="AD158" s="11">
        <v>2.0705782747251496E-2</v>
      </c>
      <c r="AE158" s="11">
        <v>2.1855671497739211E-2</v>
      </c>
      <c r="AF158" s="12">
        <v>2.0351989648888055E-2</v>
      </c>
      <c r="AG158" s="12">
        <v>2.2944849847083851E-2</v>
      </c>
      <c r="AH158" s="12">
        <v>2.0052640140655675E-2</v>
      </c>
      <c r="AI158" s="12">
        <v>2.3739964693056368E-2</v>
      </c>
      <c r="AJ158" s="12">
        <v>2.178823552206427E-2</v>
      </c>
      <c r="AK158" s="12">
        <v>2.7994867142674421E-2</v>
      </c>
      <c r="AL158" s="12">
        <v>1.1646456318819082E-2</v>
      </c>
      <c r="AM158" s="12">
        <v>1.8512601727039214E-2</v>
      </c>
      <c r="AN158" s="11">
        <v>0.1963785964251934</v>
      </c>
      <c r="AO158" s="12">
        <v>0.2192380117136209</v>
      </c>
      <c r="AP158" s="11">
        <v>0.4973832219163582</v>
      </c>
      <c r="AQ158" s="11">
        <v>0.52554592495412311</v>
      </c>
      <c r="AR158" s="11">
        <v>0.163051561659139</v>
      </c>
      <c r="AS158" s="11">
        <v>0.18439731254040656</v>
      </c>
      <c r="AT158" s="11">
        <v>8.7753760364017663E-2</v>
      </c>
      <c r="AU158" s="11">
        <v>0.10435530801028517</v>
      </c>
      <c r="AV158" s="11">
        <v>4.2100963467051299E-2</v>
      </c>
      <c r="AW158" s="11">
        <v>5.4160139610825171E-2</v>
      </c>
      <c r="AX158" s="11">
        <v>1.1646456318819082E-2</v>
      </c>
      <c r="AY158" s="11">
        <v>1.8512601727039214E-2</v>
      </c>
      <c r="AZ158" s="9">
        <v>1426059</v>
      </c>
      <c r="BA158" s="9">
        <v>5233820</v>
      </c>
      <c r="BB158" s="9">
        <v>1006</v>
      </c>
      <c r="BC158" s="9">
        <v>3835</v>
      </c>
      <c r="BD158" s="9">
        <v>3142734</v>
      </c>
      <c r="BE158" s="9">
        <v>3517145</v>
      </c>
      <c r="BF158" s="9">
        <v>2476</v>
      </c>
      <c r="BG158" s="9">
        <v>2365</v>
      </c>
      <c r="BH158" s="9">
        <v>1019358</v>
      </c>
      <c r="BI158" s="9">
        <v>5640521</v>
      </c>
      <c r="BJ158" s="9">
        <v>841</v>
      </c>
      <c r="BK158" s="9">
        <v>4000</v>
      </c>
      <c r="BL158" s="9">
        <v>566755</v>
      </c>
      <c r="BM158" s="9">
        <v>6093124</v>
      </c>
      <c r="BN158" s="9">
        <v>465</v>
      </c>
      <c r="BO158" s="9">
        <v>4376</v>
      </c>
      <c r="BP158" s="9">
        <v>243901</v>
      </c>
      <c r="BQ158" s="9">
        <v>6415978</v>
      </c>
      <c r="BR158" s="9">
        <v>233</v>
      </c>
      <c r="BS158" s="9">
        <v>4608</v>
      </c>
      <c r="BT158" s="9">
        <v>124835</v>
      </c>
      <c r="BU158" s="9">
        <v>6535044</v>
      </c>
      <c r="BV158" s="9">
        <v>73</v>
      </c>
      <c r="BW158" s="9">
        <v>4768</v>
      </c>
      <c r="BX158">
        <v>1426028.4340729993</v>
      </c>
      <c r="BY158">
        <v>5233850.5659270007</v>
      </c>
      <c r="BZ158">
        <v>1036.5659270006843</v>
      </c>
      <c r="CA158">
        <v>3807.1994783989317</v>
      </c>
      <c r="CB158">
        <v>3142925.4386665905</v>
      </c>
      <c r="CC158">
        <v>3516953.5613334095</v>
      </c>
      <c r="CD158">
        <v>2284.5613334093555</v>
      </c>
      <c r="CE158">
        <v>2558.2969165055401</v>
      </c>
      <c r="CF158">
        <v>1019457.9661142554</v>
      </c>
      <c r="CG158">
        <v>5640421.0338857444</v>
      </c>
      <c r="CH158">
        <v>741.03388574463747</v>
      </c>
      <c r="CI158">
        <v>4102.9463389650173</v>
      </c>
      <c r="CJ158">
        <v>566807.9928909241</v>
      </c>
      <c r="CK158">
        <v>6093071.0071090758</v>
      </c>
      <c r="CL158">
        <v>412.00710907585017</v>
      </c>
      <c r="CM158">
        <v>4432.2122819348524</v>
      </c>
      <c r="CN158">
        <v>243956.67031563216</v>
      </c>
      <c r="CO158">
        <v>6415922.3296843674</v>
      </c>
      <c r="CP158">
        <v>177.3296843678354</v>
      </c>
      <c r="CQ158">
        <v>4667.0602913356233</v>
      </c>
      <c r="CR158">
        <v>124817.27156309642</v>
      </c>
      <c r="CS158">
        <v>6535061.728436904</v>
      </c>
      <c r="CT158">
        <v>90.72843690357584</v>
      </c>
      <c r="CU158">
        <v>4753.724488387852</v>
      </c>
    </row>
    <row r="159" spans="1:99">
      <c r="A159" s="7" t="s">
        <v>60</v>
      </c>
      <c r="B159" s="9">
        <v>8807</v>
      </c>
      <c r="C159" s="9">
        <v>4841</v>
      </c>
      <c r="D159" s="9">
        <v>198</v>
      </c>
      <c r="E159" s="9">
        <v>604</v>
      </c>
      <c r="F159" s="9">
        <v>120</v>
      </c>
      <c r="G159" s="9">
        <v>58</v>
      </c>
      <c r="H159" s="9">
        <v>24</v>
      </c>
      <c r="I159" s="9">
        <v>8</v>
      </c>
      <c r="J159">
        <v>-0.44471136143450118</v>
      </c>
      <c r="K159">
        <v>-0.1699558140045731</v>
      </c>
      <c r="L159">
        <v>-0.19361540308748365</v>
      </c>
      <c r="M159">
        <v>-0.31436935176162273</v>
      </c>
      <c r="N159">
        <v>-0.19361540308748365</v>
      </c>
      <c r="O159">
        <v>-1.6513430343269058</v>
      </c>
      <c r="P159" s="5">
        <v>1</v>
      </c>
      <c r="Q159" s="5">
        <v>1</v>
      </c>
      <c r="R159" s="5">
        <v>1</v>
      </c>
      <c r="S159" s="5">
        <v>1</v>
      </c>
      <c r="T159" s="5">
        <v>1</v>
      </c>
      <c r="U159" s="5">
        <v>1</v>
      </c>
      <c r="V159" s="10">
        <v>7.7138296551012703E-2</v>
      </c>
      <c r="W159" s="10">
        <v>0.5586033622741633</v>
      </c>
      <c r="X159" s="10">
        <v>0.95518126225367728</v>
      </c>
      <c r="Y159" s="10">
        <v>0.92230218547290255</v>
      </c>
      <c r="Z159" s="10">
        <v>0.98676034890826247</v>
      </c>
      <c r="AA159" s="10">
        <v>0.73202566449450002</v>
      </c>
      <c r="AB159" s="11">
        <v>1.9887517152947865E-3</v>
      </c>
      <c r="AC159" s="11">
        <v>2.6315790180989713E-3</v>
      </c>
      <c r="AD159" s="11">
        <v>2.2965931475085548E-3</v>
      </c>
      <c r="AE159" s="11">
        <v>2.6941112524088173E-3</v>
      </c>
      <c r="AF159" s="12">
        <v>2.0358583631377722E-3</v>
      </c>
      <c r="AG159" s="12">
        <v>2.9217950142635908E-3</v>
      </c>
      <c r="AH159" s="12">
        <v>1.7802511617210177E-3</v>
      </c>
      <c r="AI159" s="12">
        <v>3.0121471031003006E-3</v>
      </c>
      <c r="AJ159" s="12">
        <v>1.4883194008627582E-3</v>
      </c>
      <c r="AK159" s="12">
        <v>3.469333976538605E-3</v>
      </c>
      <c r="AL159" s="12">
        <v>5.0833822919191187E-4</v>
      </c>
      <c r="AM159" s="12">
        <v>2.7967640224089967E-3</v>
      </c>
      <c r="AN159" s="11">
        <v>2.7441187486486173E-2</v>
      </c>
      <c r="AO159" s="12">
        <v>3.7421444201181667E-2</v>
      </c>
      <c r="AP159" s="11">
        <v>8.1603234544066566E-2</v>
      </c>
      <c r="AQ159" s="11">
        <v>9.7698562605282729E-2</v>
      </c>
      <c r="AR159" s="11">
        <v>1.7773748239720055E-2</v>
      </c>
      <c r="AS159" s="11">
        <v>2.6018856593991987E-2</v>
      </c>
      <c r="AT159" s="11">
        <v>8.0167959623009041E-3</v>
      </c>
      <c r="AU159" s="11">
        <v>1.3879506454555117E-2</v>
      </c>
      <c r="AV159" s="11">
        <v>2.6498033984810607E-3</v>
      </c>
      <c r="AW159" s="11">
        <v>6.4392277934214393E-3</v>
      </c>
      <c r="AX159" s="11">
        <v>5.0833822919191187E-4</v>
      </c>
      <c r="AY159" s="11">
        <v>2.7967640224089967E-3</v>
      </c>
      <c r="AZ159" s="9">
        <v>267361</v>
      </c>
      <c r="BA159" s="9">
        <v>6448639</v>
      </c>
      <c r="BB159" s="9">
        <v>157</v>
      </c>
      <c r="BC159" s="9">
        <v>4684</v>
      </c>
      <c r="BD159" s="9">
        <v>643353</v>
      </c>
      <c r="BE159" s="9">
        <v>6072647</v>
      </c>
      <c r="BF159" s="9">
        <v>434</v>
      </c>
      <c r="BG159" s="9">
        <v>4407</v>
      </c>
      <c r="BH159" s="9">
        <v>155416</v>
      </c>
      <c r="BI159" s="9">
        <v>6560584</v>
      </c>
      <c r="BJ159" s="9">
        <v>106</v>
      </c>
      <c r="BK159" s="9">
        <v>4735</v>
      </c>
      <c r="BL159" s="9">
        <v>80898</v>
      </c>
      <c r="BM159" s="9">
        <v>6635102</v>
      </c>
      <c r="BN159" s="9">
        <v>53</v>
      </c>
      <c r="BO159" s="9">
        <v>4788</v>
      </c>
      <c r="BP159" s="9">
        <v>33042</v>
      </c>
      <c r="BQ159" s="9">
        <v>6682958</v>
      </c>
      <c r="BR159" s="9">
        <v>22</v>
      </c>
      <c r="BS159" s="9">
        <v>4819</v>
      </c>
      <c r="BT159" s="9">
        <v>16535</v>
      </c>
      <c r="BU159" s="9">
        <v>6699465</v>
      </c>
      <c r="BV159" s="9">
        <v>8</v>
      </c>
      <c r="BW159" s="9">
        <v>4833</v>
      </c>
      <c r="BX159">
        <v>267325.30765122996</v>
      </c>
      <c r="BY159">
        <v>6448674.6923487699</v>
      </c>
      <c r="BZ159">
        <v>192.69234877004232</v>
      </c>
      <c r="CA159">
        <v>4651.6582255807025</v>
      </c>
      <c r="CB159">
        <v>643323.28230946092</v>
      </c>
      <c r="CC159">
        <v>6072676.7176905386</v>
      </c>
      <c r="CD159">
        <v>463.71769053902631</v>
      </c>
      <c r="CE159">
        <v>4380.437524419297</v>
      </c>
      <c r="CF159">
        <v>155409.97800721665</v>
      </c>
      <c r="CG159">
        <v>6560590.0219927831</v>
      </c>
      <c r="CH159">
        <v>112.02199278334363</v>
      </c>
      <c r="CI159">
        <v>4732.3867300476477</v>
      </c>
      <c r="CJ159">
        <v>80892.691256942402</v>
      </c>
      <c r="CK159">
        <v>6635107.3087430578</v>
      </c>
      <c r="CL159">
        <v>58.308743057602463</v>
      </c>
      <c r="CM159">
        <v>4786.1386971411557</v>
      </c>
      <c r="CN159">
        <v>33040.184107911497</v>
      </c>
      <c r="CO159">
        <v>6682959.8158920882</v>
      </c>
      <c r="CP159">
        <v>23.815892088504995</v>
      </c>
      <c r="CQ159">
        <v>4820.6564111078023</v>
      </c>
      <c r="CR159">
        <v>16531.084130691383</v>
      </c>
      <c r="CS159">
        <v>6699468.9158693086</v>
      </c>
      <c r="CT159">
        <v>11.915869308617776</v>
      </c>
      <c r="CU159">
        <v>4832.5650116140559</v>
      </c>
    </row>
    <row r="160" spans="1:99">
      <c r="A160" s="7" t="s">
        <v>61</v>
      </c>
      <c r="B160" s="9">
        <v>9375</v>
      </c>
      <c r="C160" s="9">
        <v>4841</v>
      </c>
      <c r="D160" s="9">
        <v>174</v>
      </c>
      <c r="E160" s="9">
        <v>663</v>
      </c>
      <c r="F160" s="9">
        <v>105</v>
      </c>
      <c r="G160" s="9">
        <v>28</v>
      </c>
      <c r="H160" s="9">
        <v>6</v>
      </c>
      <c r="I160" s="9">
        <v>0</v>
      </c>
      <c r="J160">
        <v>-1.1674674576737198</v>
      </c>
      <c r="K160">
        <v>-6.2582506127503157E-2</v>
      </c>
      <c r="L160">
        <v>-0.92208278263049281</v>
      </c>
      <c r="M160">
        <v>-3.3332417739195002</v>
      </c>
      <c r="N160">
        <v>-6.0551859463454205</v>
      </c>
      <c r="O160">
        <v>0</v>
      </c>
      <c r="P160" s="5">
        <v>0.69686208710786302</v>
      </c>
      <c r="Q160" s="5">
        <v>1</v>
      </c>
      <c r="R160" s="5">
        <v>1</v>
      </c>
      <c r="S160" s="5">
        <v>0.43868200564979098</v>
      </c>
      <c r="T160" s="5">
        <v>0.24330793142494303</v>
      </c>
      <c r="U160" s="5">
        <v>3.7176170524957405E-2</v>
      </c>
      <c r="V160" s="10">
        <v>2.5224226902445561E-4</v>
      </c>
      <c r="W160" s="10">
        <v>0.99069409608444314</v>
      </c>
      <c r="X160" s="10">
        <v>0.25300098434820023</v>
      </c>
      <c r="Y160" s="10">
        <v>1.1306914619332627E-4</v>
      </c>
      <c r="Z160" s="10">
        <v>1.1286839129617933E-3</v>
      </c>
      <c r="AA160" s="10">
        <v>3.7916925337849292E-3</v>
      </c>
      <c r="AB160" s="11">
        <v>1.7287980355726522E-3</v>
      </c>
      <c r="AC160" s="11">
        <v>2.3314926089248928E-3</v>
      </c>
      <c r="AD160" s="11">
        <v>2.5308884284691731E-3</v>
      </c>
      <c r="AE160" s="11">
        <v>2.9473185535593333E-3</v>
      </c>
      <c r="AF160" s="12">
        <v>1.7545500759752676E-3</v>
      </c>
      <c r="AG160" s="12">
        <v>2.5833966292509252E-3</v>
      </c>
      <c r="AH160" s="12">
        <v>7.2855423709016214E-4</v>
      </c>
      <c r="AI160" s="12">
        <v>1.5850173390304742E-3</v>
      </c>
      <c r="AJ160" s="12">
        <v>1.2399173110106505E-4</v>
      </c>
      <c r="AK160" s="12">
        <v>1.1154216132492757E-3</v>
      </c>
      <c r="AL160" s="12" t="b">
        <v>0</v>
      </c>
      <c r="AM160" s="12" t="b">
        <v>0</v>
      </c>
      <c r="AN160" s="11">
        <v>2.5722554921861304E-2</v>
      </c>
      <c r="AO160" s="12">
        <v>3.5421836732755507E-2</v>
      </c>
      <c r="AP160" s="11">
        <v>9.6502713460404038E-2</v>
      </c>
      <c r="AQ160" s="11">
        <v>0.11378441729770378</v>
      </c>
      <c r="AR160" s="11">
        <v>1.6837184162317931E-2</v>
      </c>
      <c r="AS160" s="11">
        <v>2.4889731764143542E-2</v>
      </c>
      <c r="AT160" s="11">
        <v>3.6477364012218677E-3</v>
      </c>
      <c r="AU160" s="11">
        <v>7.9201214793813146E-3</v>
      </c>
      <c r="AV160" s="11">
        <v>2.4829089821618304E-4</v>
      </c>
      <c r="AW160" s="11">
        <v>2.2305357904844987E-3</v>
      </c>
      <c r="AX160" s="11" t="b">
        <v>0</v>
      </c>
      <c r="AY160" s="11" t="b">
        <v>0</v>
      </c>
      <c r="AZ160" s="9">
        <v>291657</v>
      </c>
      <c r="BA160" s="9">
        <v>6423775</v>
      </c>
      <c r="BB160" s="9">
        <v>148</v>
      </c>
      <c r="BC160" s="9">
        <v>4693</v>
      </c>
      <c r="BD160" s="9">
        <v>696888</v>
      </c>
      <c r="BE160" s="9">
        <v>6018544</v>
      </c>
      <c r="BF160" s="9">
        <v>509</v>
      </c>
      <c r="BG160" s="9">
        <v>4332</v>
      </c>
      <c r="BH160" s="9">
        <v>170931</v>
      </c>
      <c r="BI160" s="9">
        <v>6544501</v>
      </c>
      <c r="BJ160" s="9">
        <v>101</v>
      </c>
      <c r="BK160" s="9">
        <v>4740</v>
      </c>
      <c r="BL160" s="9">
        <v>89430</v>
      </c>
      <c r="BM160" s="9">
        <v>6626002</v>
      </c>
      <c r="BN160" s="9">
        <v>28</v>
      </c>
      <c r="BO160" s="9">
        <v>4813</v>
      </c>
      <c r="BP160" s="9">
        <v>36897</v>
      </c>
      <c r="BQ160" s="9">
        <v>6678535</v>
      </c>
      <c r="BR160" s="9">
        <v>6</v>
      </c>
      <c r="BS160" s="9">
        <v>4835</v>
      </c>
      <c r="BT160" s="9">
        <v>18603</v>
      </c>
      <c r="BU160" s="9">
        <v>6696829</v>
      </c>
      <c r="BV160" s="9">
        <v>0</v>
      </c>
      <c r="BW160" s="9">
        <v>4841</v>
      </c>
      <c r="BX160">
        <v>291594.79603879189</v>
      </c>
      <c r="BY160">
        <v>6423837.2039612085</v>
      </c>
      <c r="BZ160">
        <v>210.20396120812353</v>
      </c>
      <c r="CA160">
        <v>4634.1342728211675</v>
      </c>
      <c r="CB160">
        <v>696894.62474277464</v>
      </c>
      <c r="CC160">
        <v>6018537.3752572257</v>
      </c>
      <c r="CD160">
        <v>502.37525722541329</v>
      </c>
      <c r="CE160">
        <v>4341.7523572571354</v>
      </c>
      <c r="CF160">
        <v>170908.79579207572</v>
      </c>
      <c r="CG160">
        <v>6544523.2042079242</v>
      </c>
      <c r="CH160">
        <v>123.20420792429117</v>
      </c>
      <c r="CI160">
        <v>4721.1967422200087</v>
      </c>
      <c r="CJ160">
        <v>89393.558246220055</v>
      </c>
      <c r="CK160">
        <v>6626038.4417537795</v>
      </c>
      <c r="CL160">
        <v>64.44175377994317</v>
      </c>
      <c r="CM160">
        <v>4780.0015568618664</v>
      </c>
      <c r="CN160">
        <v>36876.416642002492</v>
      </c>
      <c r="CO160">
        <v>6678555.5833579972</v>
      </c>
      <c r="CP160">
        <v>26.583357997509921</v>
      </c>
      <c r="CQ160">
        <v>4817.8872438884055</v>
      </c>
      <c r="CR160">
        <v>18589.599186818748</v>
      </c>
      <c r="CS160">
        <v>6696842.400813181</v>
      </c>
      <c r="CT160">
        <v>13.400813181250227</v>
      </c>
      <c r="CU160">
        <v>4831.079291697094</v>
      </c>
    </row>
    <row r="161" spans="1:99">
      <c r="A161" s="7" t="s">
        <v>62</v>
      </c>
      <c r="B161" s="9">
        <v>6420</v>
      </c>
      <c r="C161" s="9">
        <v>4841</v>
      </c>
      <c r="D161" s="9">
        <v>144</v>
      </c>
      <c r="E161" s="9">
        <v>413</v>
      </c>
      <c r="F161" s="9">
        <v>85</v>
      </c>
      <c r="G161" s="9">
        <v>44</v>
      </c>
      <c r="H161" s="9">
        <v>18</v>
      </c>
      <c r="I161" s="9">
        <v>6</v>
      </c>
      <c r="J161">
        <v>-0.38677230649320338</v>
      </c>
      <c r="K161">
        <v>-0.33977019573281936</v>
      </c>
      <c r="L161">
        <v>-0.25261977308621653</v>
      </c>
      <c r="M161">
        <v>-0.14714643662644755</v>
      </c>
      <c r="N161">
        <v>-7.8835624092077339E-2</v>
      </c>
      <c r="O161">
        <v>-1.3212983976813162</v>
      </c>
      <c r="P161" s="5">
        <v>1</v>
      </c>
      <c r="Q161" s="5">
        <v>1</v>
      </c>
      <c r="R161" s="5">
        <v>1</v>
      </c>
      <c r="S161" s="5">
        <v>1</v>
      </c>
      <c r="T161" s="5">
        <v>1</v>
      </c>
      <c r="U161" s="5">
        <v>1</v>
      </c>
      <c r="V161" s="10">
        <v>0.39734090681687595</v>
      </c>
      <c r="W161" s="10">
        <v>0.57754582853422443</v>
      </c>
      <c r="X161" s="10">
        <v>0.96919901828812949</v>
      </c>
      <c r="Y161" s="10">
        <v>0.99996741285327961</v>
      </c>
      <c r="Z161" s="10">
        <v>0.99958518212867209</v>
      </c>
      <c r="AA161" s="10">
        <v>0.82525643374263025</v>
      </c>
      <c r="AB161" s="11">
        <v>1.4059312490423955E-3</v>
      </c>
      <c r="AC161" s="11">
        <v>1.9543092843348829E-3</v>
      </c>
      <c r="AD161" s="11">
        <v>1.5418388327816761E-3</v>
      </c>
      <c r="AE161" s="11">
        <v>1.8706792419962623E-3</v>
      </c>
      <c r="AF161" s="12">
        <v>1.3828870910473688E-3</v>
      </c>
      <c r="AG161" s="12">
        <v>2.1287840512785967E-3</v>
      </c>
      <c r="AH161" s="12">
        <v>1.2811672381771197E-3</v>
      </c>
      <c r="AI161" s="12">
        <v>2.3544452385838802E-3</v>
      </c>
      <c r="AJ161" s="12">
        <v>1.0010491299234062E-3</v>
      </c>
      <c r="AK161" s="12">
        <v>2.7171909031276165E-3</v>
      </c>
      <c r="AL161" s="12">
        <v>2.4829089821618304E-4</v>
      </c>
      <c r="AM161" s="12">
        <v>2.2305357904844987E-3</v>
      </c>
      <c r="AN161" s="11">
        <v>1.9653915401235948E-2</v>
      </c>
      <c r="AO161" s="12">
        <v>2.8270067246977233E-2</v>
      </c>
      <c r="AP161" s="11">
        <v>5.7924803848952044E-2</v>
      </c>
      <c r="AQ161" s="11">
        <v>7.1800459526383642E-2</v>
      </c>
      <c r="AR161" s="11">
        <v>1.2565538034848781E-2</v>
      </c>
      <c r="AS161" s="11">
        <v>1.965920891826008E-2</v>
      </c>
      <c r="AT161" s="11">
        <v>6.2393367259884307E-3</v>
      </c>
      <c r="AU161" s="11">
        <v>1.1525587876366455E-2</v>
      </c>
      <c r="AV161" s="11">
        <v>2.003697232807365E-3</v>
      </c>
      <c r="AW161" s="11">
        <v>5.4327828332946804E-3</v>
      </c>
      <c r="AX161" s="11">
        <v>2.4829089821618304E-4</v>
      </c>
      <c r="AY161" s="11">
        <v>2.2305357904844987E-3</v>
      </c>
      <c r="AZ161" s="9">
        <v>188569</v>
      </c>
      <c r="BA161" s="9">
        <v>6529818</v>
      </c>
      <c r="BB161" s="9">
        <v>116</v>
      </c>
      <c r="BC161" s="9">
        <v>4725</v>
      </c>
      <c r="BD161" s="9">
        <v>470722</v>
      </c>
      <c r="BE161" s="9">
        <v>6247665</v>
      </c>
      <c r="BF161" s="9">
        <v>314</v>
      </c>
      <c r="BG161" s="9">
        <v>4527</v>
      </c>
      <c r="BH161" s="9">
        <v>114548</v>
      </c>
      <c r="BI161" s="9">
        <v>6603839</v>
      </c>
      <c r="BJ161" s="9">
        <v>78</v>
      </c>
      <c r="BK161" s="9">
        <v>4763</v>
      </c>
      <c r="BL161" s="9">
        <v>59710</v>
      </c>
      <c r="BM161" s="9">
        <v>6658677</v>
      </c>
      <c r="BN161" s="9">
        <v>43</v>
      </c>
      <c r="BO161" s="9">
        <v>4798</v>
      </c>
      <c r="BP161" s="9">
        <v>24389</v>
      </c>
      <c r="BQ161" s="9">
        <v>6693998</v>
      </c>
      <c r="BR161" s="9">
        <v>18</v>
      </c>
      <c r="BS161" s="9">
        <v>4823</v>
      </c>
      <c r="BT161" s="9">
        <v>12239</v>
      </c>
      <c r="BU161" s="9">
        <v>6706148</v>
      </c>
      <c r="BV161" s="9">
        <v>6</v>
      </c>
      <c r="BW161" s="9">
        <v>4835</v>
      </c>
      <c r="BX161">
        <v>188549.13905864861</v>
      </c>
      <c r="BY161">
        <v>6529837.8609413514</v>
      </c>
      <c r="BZ161">
        <v>135.86094135138657</v>
      </c>
      <c r="CA161">
        <v>4708.5293929926929</v>
      </c>
      <c r="CB161">
        <v>470696.83475437691</v>
      </c>
      <c r="CC161">
        <v>6247690.1652456233</v>
      </c>
      <c r="CD161">
        <v>339.16524562308462</v>
      </c>
      <c r="CE161">
        <v>4505.0785957998551</v>
      </c>
      <c r="CF161">
        <v>114543.46457713467</v>
      </c>
      <c r="CG161">
        <v>6603843.5354228653</v>
      </c>
      <c r="CH161">
        <v>82.535422865325998</v>
      </c>
      <c r="CI161">
        <v>4761.8933357069191</v>
      </c>
      <c r="CJ161">
        <v>59709.975388459236</v>
      </c>
      <c r="CK161">
        <v>6658677.0246115411</v>
      </c>
      <c r="CL161">
        <v>43.024611540765832</v>
      </c>
      <c r="CM161">
        <v>4801.4326169361784</v>
      </c>
      <c r="CN161">
        <v>24389.425958631775</v>
      </c>
      <c r="CO161">
        <v>6693997.5740413684</v>
      </c>
      <c r="CP161">
        <v>17.574041368223718</v>
      </c>
      <c r="CQ161">
        <v>4826.9015257680157</v>
      </c>
      <c r="CR161">
        <v>12236.18309761323</v>
      </c>
      <c r="CS161">
        <v>6706150.816902387</v>
      </c>
      <c r="CT161">
        <v>8.816902386770165</v>
      </c>
      <c r="CU161">
        <v>4835.6649747923129</v>
      </c>
    </row>
    <row r="162" spans="1:99" ht="15.75">
      <c r="A162" s="4" t="s">
        <v>72</v>
      </c>
      <c r="B162" s="5"/>
      <c r="C162" s="5"/>
      <c r="D162" s="6"/>
      <c r="E162" s="6"/>
      <c r="F162" s="6"/>
      <c r="G162" s="6"/>
      <c r="H162" s="6"/>
      <c r="I162" s="6"/>
      <c r="J162" s="3" t="s">
        <v>44</v>
      </c>
      <c r="K162" s="3" t="s">
        <v>45</v>
      </c>
      <c r="L162" s="3" t="s">
        <v>46</v>
      </c>
      <c r="M162" s="3" t="s">
        <v>47</v>
      </c>
      <c r="N162" s="3" t="s">
        <v>48</v>
      </c>
      <c r="O162" s="3" t="s">
        <v>49</v>
      </c>
      <c r="P162" s="3" t="s">
        <v>108</v>
      </c>
      <c r="Q162" s="3" t="s">
        <v>109</v>
      </c>
      <c r="R162" s="3" t="s">
        <v>110</v>
      </c>
      <c r="S162" s="3" t="s">
        <v>111</v>
      </c>
      <c r="T162" s="3" t="s">
        <v>112</v>
      </c>
      <c r="U162" s="3" t="s">
        <v>113</v>
      </c>
      <c r="V162" s="3" t="s">
        <v>81</v>
      </c>
      <c r="W162" s="3" t="s">
        <v>82</v>
      </c>
      <c r="X162" s="3" t="s">
        <v>83</v>
      </c>
      <c r="Y162" s="3" t="s">
        <v>84</v>
      </c>
      <c r="Z162" s="3" t="s">
        <v>85</v>
      </c>
      <c r="AA162" s="3" t="s">
        <v>86</v>
      </c>
      <c r="AB162" s="13" t="s">
        <v>96</v>
      </c>
      <c r="AC162" s="13" t="s">
        <v>97</v>
      </c>
      <c r="AD162" s="13" t="s">
        <v>98</v>
      </c>
      <c r="AE162" s="13" t="s">
        <v>99</v>
      </c>
      <c r="AF162" s="13" t="s">
        <v>100</v>
      </c>
      <c r="AG162" s="13" t="s">
        <v>101</v>
      </c>
      <c r="AH162" s="13" t="s">
        <v>102</v>
      </c>
      <c r="AI162" s="13" t="s">
        <v>103</v>
      </c>
      <c r="AJ162" s="13" t="s">
        <v>104</v>
      </c>
      <c r="AK162" s="13" t="s">
        <v>105</v>
      </c>
      <c r="AL162" s="13" t="s">
        <v>106</v>
      </c>
      <c r="AM162" s="13" t="s">
        <v>107</v>
      </c>
      <c r="AN162" s="13" t="s">
        <v>96</v>
      </c>
      <c r="AO162" s="13" t="s">
        <v>97</v>
      </c>
      <c r="AP162" s="13" t="s">
        <v>98</v>
      </c>
      <c r="AQ162" s="13" t="s">
        <v>99</v>
      </c>
      <c r="AR162" s="13" t="s">
        <v>100</v>
      </c>
      <c r="AS162" s="13" t="s">
        <v>101</v>
      </c>
      <c r="AT162" s="13" t="s">
        <v>102</v>
      </c>
      <c r="AU162" s="13" t="s">
        <v>103</v>
      </c>
      <c r="AV162" s="13" t="s">
        <v>104</v>
      </c>
      <c r="AW162" s="13" t="s">
        <v>105</v>
      </c>
      <c r="AX162" s="13" t="s">
        <v>106</v>
      </c>
      <c r="AY162" s="13" t="s">
        <v>107</v>
      </c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</row>
    <row r="163" spans="1:99">
      <c r="A163" s="7" t="s">
        <v>51</v>
      </c>
      <c r="B163" s="9">
        <v>67073</v>
      </c>
      <c r="C163" s="9">
        <v>818</v>
      </c>
      <c r="D163" s="9">
        <v>290</v>
      </c>
      <c r="E163" s="9">
        <v>568</v>
      </c>
      <c r="F163" s="9">
        <v>83</v>
      </c>
      <c r="G163" s="9">
        <v>38</v>
      </c>
      <c r="H163" s="9">
        <v>12</v>
      </c>
      <c r="I163" s="9">
        <v>6</v>
      </c>
      <c r="J163">
        <v>1.8338054359889115E-2</v>
      </c>
      <c r="K163">
        <v>-1.4673579854328431</v>
      </c>
      <c r="L163">
        <v>-2.7788090619363817</v>
      </c>
      <c r="M163">
        <v>-3.1578788710861367</v>
      </c>
      <c r="N163">
        <v>-4.2072726749775233</v>
      </c>
      <c r="O163">
        <v>-4.2072726749775233</v>
      </c>
      <c r="P163" s="5">
        <v>0.65378920030603738</v>
      </c>
      <c r="Q163" s="5">
        <v>0.61250645686419336</v>
      </c>
      <c r="R163" s="5">
        <v>0.54141027365116079</v>
      </c>
      <c r="S163" s="5">
        <v>0.47699793976055388</v>
      </c>
      <c r="T163" s="5">
        <v>0.38986723379411842</v>
      </c>
      <c r="U163" s="5">
        <v>1</v>
      </c>
      <c r="V163" s="10">
        <v>1.1467700075826459E-4</v>
      </c>
      <c r="W163" s="10">
        <v>2.2504416155533791E-10</v>
      </c>
      <c r="X163" s="10">
        <v>4.3879664319945692E-6</v>
      </c>
      <c r="Y163" s="10">
        <v>1.3591235786308554E-4</v>
      </c>
      <c r="Z163" s="10">
        <v>6.2842072070175758E-3</v>
      </c>
      <c r="AA163" s="10">
        <v>9.5497773593261503E-2</v>
      </c>
      <c r="AB163" s="11">
        <v>1.7742804387832999E-2</v>
      </c>
      <c r="AC163" s="11">
        <v>2.2305824401923757E-2</v>
      </c>
      <c r="AD163" s="11">
        <v>1.2753381451968315E-2</v>
      </c>
      <c r="AE163" s="11">
        <v>1.5021679672726062E-2</v>
      </c>
      <c r="AF163" s="12">
        <v>7.9748622461847159E-3</v>
      </c>
      <c r="AG163" s="12">
        <v>1.2318536286822617E-2</v>
      </c>
      <c r="AH163" s="12">
        <v>6.3506130445094098E-3</v>
      </c>
      <c r="AI163" s="12">
        <v>1.2231294045955137E-2</v>
      </c>
      <c r="AJ163" s="12">
        <v>3.2000657343864147E-3</v>
      </c>
      <c r="AK163" s="12">
        <v>1.1469860915980333E-2</v>
      </c>
      <c r="AL163" s="12">
        <v>1.4873350732544774E-3</v>
      </c>
      <c r="AM163" s="12">
        <v>1.3182591577112272E-2</v>
      </c>
      <c r="AN163" s="11">
        <v>0.13845083378322043</v>
      </c>
      <c r="AO163" s="12">
        <v>0.18917752807497029</v>
      </c>
      <c r="AP163" s="11">
        <v>0.35895815792416169</v>
      </c>
      <c r="AQ163" s="11">
        <v>0.42588291787045934</v>
      </c>
      <c r="AR163" s="11">
        <v>7.4120486063126836E-2</v>
      </c>
      <c r="AS163" s="11">
        <v>0.11414357261657977</v>
      </c>
      <c r="AT163" s="11">
        <v>2.9953165185335234E-2</v>
      </c>
      <c r="AU163" s="11">
        <v>5.8066394716865255E-2</v>
      </c>
      <c r="AV163" s="11">
        <v>6.4307415498069814E-3</v>
      </c>
      <c r="AW163" s="11">
        <v>2.2909111750926515E-2</v>
      </c>
      <c r="AX163" s="11">
        <v>1.4873350732544774E-3</v>
      </c>
      <c r="AY163" s="11">
        <v>1.3182591577112272E-2</v>
      </c>
      <c r="AZ163" s="9">
        <v>1539480</v>
      </c>
      <c r="BA163" s="9">
        <v>5122277</v>
      </c>
      <c r="BB163" s="9">
        <v>134</v>
      </c>
      <c r="BC163" s="9">
        <v>684</v>
      </c>
      <c r="BD163" s="9">
        <v>3420121</v>
      </c>
      <c r="BE163" s="9">
        <v>3241636</v>
      </c>
      <c r="BF163" s="9">
        <v>321</v>
      </c>
      <c r="BG163" s="9">
        <v>497</v>
      </c>
      <c r="BH163" s="9">
        <v>1077941</v>
      </c>
      <c r="BI163" s="9">
        <v>5583816</v>
      </c>
      <c r="BJ163" s="9">
        <v>77</v>
      </c>
      <c r="BK163" s="9">
        <v>741</v>
      </c>
      <c r="BL163" s="9">
        <v>593419</v>
      </c>
      <c r="BM163" s="9">
        <v>6068338</v>
      </c>
      <c r="BN163" s="9">
        <v>36</v>
      </c>
      <c r="BO163" s="9">
        <v>782</v>
      </c>
      <c r="BP163" s="9">
        <v>254710</v>
      </c>
      <c r="BQ163" s="9">
        <v>6407047</v>
      </c>
      <c r="BR163" s="9">
        <v>12</v>
      </c>
      <c r="BS163" s="9">
        <v>806</v>
      </c>
      <c r="BT163" s="9">
        <v>130161</v>
      </c>
      <c r="BU163" s="9">
        <v>6531596</v>
      </c>
      <c r="BV163" s="9">
        <v>6</v>
      </c>
      <c r="BW163" s="9">
        <v>812</v>
      </c>
      <c r="BX163">
        <v>1539424.9733470918</v>
      </c>
      <c r="BY163">
        <v>5122332.026652908</v>
      </c>
      <c r="BZ163">
        <v>189.02665290822242</v>
      </c>
      <c r="CA163">
        <v>629.05057899890369</v>
      </c>
      <c r="CB163">
        <v>3420022.0540247578</v>
      </c>
      <c r="CC163">
        <v>3241734.9459752422</v>
      </c>
      <c r="CD163">
        <v>419.94597524230494</v>
      </c>
      <c r="CE163">
        <v>398.10290198216478</v>
      </c>
      <c r="CF163">
        <v>1077885.6459591074</v>
      </c>
      <c r="CG163">
        <v>5583871.3540408928</v>
      </c>
      <c r="CH163">
        <v>132.35404089259782</v>
      </c>
      <c r="CI163">
        <v>685.73014986887097</v>
      </c>
      <c r="CJ163">
        <v>593382.13835266395</v>
      </c>
      <c r="CK163">
        <v>6068374.8616473358</v>
      </c>
      <c r="CL163">
        <v>72.861647336052499</v>
      </c>
      <c r="CM163">
        <v>745.22984852194395</v>
      </c>
      <c r="CN163">
        <v>254690.72641643809</v>
      </c>
      <c r="CO163">
        <v>6407066.2735835621</v>
      </c>
      <c r="CP163">
        <v>31.273583561911124</v>
      </c>
      <c r="CQ163">
        <v>786.82301891227792</v>
      </c>
      <c r="CR163">
        <v>130151.01870057748</v>
      </c>
      <c r="CS163">
        <v>6531605.9812994227</v>
      </c>
      <c r="CT163">
        <v>15.981299422520571</v>
      </c>
      <c r="CU163">
        <v>802.11718079779848</v>
      </c>
    </row>
    <row r="164" spans="1:99">
      <c r="A164" s="7" t="s">
        <v>52</v>
      </c>
      <c r="B164" s="9">
        <v>88243</v>
      </c>
      <c r="C164" s="9">
        <v>818</v>
      </c>
      <c r="D164" s="9">
        <v>569</v>
      </c>
      <c r="E164" s="9">
        <v>884</v>
      </c>
      <c r="F164" s="9">
        <v>190</v>
      </c>
      <c r="G164" s="9">
        <v>109</v>
      </c>
      <c r="H164" s="9">
        <v>40</v>
      </c>
      <c r="I164" s="9">
        <v>24</v>
      </c>
      <c r="J164">
        <v>1.885015249451752</v>
      </c>
      <c r="K164">
        <v>-0.89711897390849404</v>
      </c>
      <c r="L164">
        <v>-0.56256621185018907</v>
      </c>
      <c r="M164">
        <v>7.4497158114426767E-2</v>
      </c>
      <c r="N164">
        <v>-0.32471491947422348</v>
      </c>
      <c r="O164">
        <v>0.52007377067021654</v>
      </c>
      <c r="P164" s="5">
        <v>1</v>
      </c>
      <c r="Q164" s="5">
        <v>0.70517146999466174</v>
      </c>
      <c r="R164" s="5">
        <v>1</v>
      </c>
      <c r="S164" s="5">
        <v>1</v>
      </c>
      <c r="T164" s="5">
        <v>1</v>
      </c>
      <c r="U164" s="5">
        <v>1</v>
      </c>
      <c r="V164" s="10">
        <v>0.60925839144245764</v>
      </c>
      <c r="W164" s="10">
        <v>1.4213466081207474E-5</v>
      </c>
      <c r="X164" s="10">
        <v>0.51529619311582064</v>
      </c>
      <c r="Y164" s="10">
        <v>0.99375757868697079</v>
      </c>
      <c r="Z164" s="10">
        <v>0.99438528224958511</v>
      </c>
      <c r="AA164" s="10">
        <v>0.95291981767188139</v>
      </c>
      <c r="AB164" s="11">
        <v>3.6124854514634278E-2</v>
      </c>
      <c r="AC164" s="11">
        <v>4.2453317145267774E-2</v>
      </c>
      <c r="AD164" s="11">
        <v>2.0204357445772314E-2</v>
      </c>
      <c r="AE164" s="11">
        <v>2.302302641730837E-2</v>
      </c>
      <c r="AF164" s="12">
        <v>1.9963187278883625E-2</v>
      </c>
      <c r="AG164" s="12">
        <v>2.6491580447277743E-2</v>
      </c>
      <c r="AH164" s="12">
        <v>2.1714306554854144E-2</v>
      </c>
      <c r="AI164" s="12">
        <v>3.1586426941478375E-2</v>
      </c>
      <c r="AJ164" s="12">
        <v>1.6965984889811492E-2</v>
      </c>
      <c r="AK164" s="12">
        <v>3.1933770611411005E-2</v>
      </c>
      <c r="AL164" s="12">
        <v>1.7774950475994311E-2</v>
      </c>
      <c r="AM164" s="12">
        <v>4.0904756125472681E-2</v>
      </c>
      <c r="AN164" s="11">
        <v>0.22561246198072343</v>
      </c>
      <c r="AO164" s="12">
        <v>0.2853899830070516</v>
      </c>
      <c r="AP164" s="11">
        <v>0.47429757955959395</v>
      </c>
      <c r="AQ164" s="11">
        <v>0.54281733486583394</v>
      </c>
      <c r="AR164" s="11">
        <v>0.15339507507060263</v>
      </c>
      <c r="AS164" s="11">
        <v>0.20601812786338269</v>
      </c>
      <c r="AT164" s="11">
        <v>8.7462424348630566E-2</v>
      </c>
      <c r="AU164" s="11">
        <v>0.13014148763180955</v>
      </c>
      <c r="AV164" s="11">
        <v>3.2031448506676316E-2</v>
      </c>
      <c r="AW164" s="11">
        <v>6.087808694564642E-2</v>
      </c>
      <c r="AX164" s="11">
        <v>1.6788828393271317E-2</v>
      </c>
      <c r="AY164" s="11">
        <v>3.9445890433134553E-2</v>
      </c>
      <c r="AZ164" s="9">
        <v>1837213</v>
      </c>
      <c r="BA164" s="9">
        <v>4803374</v>
      </c>
      <c r="BB164" s="9">
        <v>209</v>
      </c>
      <c r="BC164" s="9">
        <v>609</v>
      </c>
      <c r="BD164" s="9">
        <v>3949279</v>
      </c>
      <c r="BE164" s="9">
        <v>2691308</v>
      </c>
      <c r="BF164" s="9">
        <v>416</v>
      </c>
      <c r="BG164" s="9">
        <v>402</v>
      </c>
      <c r="BH164" s="9">
        <v>1334142</v>
      </c>
      <c r="BI164" s="9">
        <v>5306445</v>
      </c>
      <c r="BJ164" s="9">
        <v>147</v>
      </c>
      <c r="BK164" s="9">
        <v>671</v>
      </c>
      <c r="BL164" s="9">
        <v>743730</v>
      </c>
      <c r="BM164" s="9">
        <v>5896857</v>
      </c>
      <c r="BN164" s="9">
        <v>89</v>
      </c>
      <c r="BO164" s="9">
        <v>729</v>
      </c>
      <c r="BP164" s="9">
        <v>322424</v>
      </c>
      <c r="BQ164" s="9">
        <v>6318163</v>
      </c>
      <c r="BR164" s="9">
        <v>38</v>
      </c>
      <c r="BS164" s="9">
        <v>780</v>
      </c>
      <c r="BT164" s="9">
        <v>165709</v>
      </c>
      <c r="BU164" s="9">
        <v>6474878</v>
      </c>
      <c r="BV164" s="9">
        <v>23</v>
      </c>
      <c r="BW164" s="9">
        <v>795</v>
      </c>
      <c r="BX164">
        <v>1837195.6907783819</v>
      </c>
      <c r="BY164">
        <v>4803391.3092216179</v>
      </c>
      <c r="BZ164">
        <v>226.30922161801607</v>
      </c>
      <c r="CA164">
        <v>591.76366396524884</v>
      </c>
      <c r="CB164">
        <v>3949208.5290635037</v>
      </c>
      <c r="CC164">
        <v>2691378.4709364963</v>
      </c>
      <c r="CD164">
        <v>486.47093649611793</v>
      </c>
      <c r="CE164">
        <v>331.5699018776503</v>
      </c>
      <c r="CF164">
        <v>1334124.6600144096</v>
      </c>
      <c r="CG164">
        <v>5306462.3399855904</v>
      </c>
      <c r="CH164">
        <v>164.33998559039841</v>
      </c>
      <c r="CI164">
        <v>653.74053347994686</v>
      </c>
      <c r="CJ164">
        <v>743727.38626134081</v>
      </c>
      <c r="CK164">
        <v>5896859.6137386588</v>
      </c>
      <c r="CL164">
        <v>91.613738659214434</v>
      </c>
      <c r="CM164">
        <v>726.47573896705217</v>
      </c>
      <c r="CN164">
        <v>322422.28341653611</v>
      </c>
      <c r="CO164">
        <v>6318164.7165834643</v>
      </c>
      <c r="CP164">
        <v>39.716583463890544</v>
      </c>
      <c r="CQ164">
        <v>778.3792869515903</v>
      </c>
      <c r="CR164">
        <v>165711.58733490881</v>
      </c>
      <c r="CS164">
        <v>6474875.4126650915</v>
      </c>
      <c r="CT164">
        <v>20.412665091196818</v>
      </c>
      <c r="CU164">
        <v>797.68558321726675</v>
      </c>
    </row>
    <row r="165" spans="1:99">
      <c r="A165" s="7" t="s">
        <v>53</v>
      </c>
      <c r="B165" s="9">
        <v>146234</v>
      </c>
      <c r="C165" s="9">
        <v>818</v>
      </c>
      <c r="D165" s="9">
        <v>867</v>
      </c>
      <c r="E165" s="9">
        <v>1470</v>
      </c>
      <c r="F165" s="9">
        <v>299</v>
      </c>
      <c r="G165" s="9">
        <v>133</v>
      </c>
      <c r="H165" s="9">
        <v>58</v>
      </c>
      <c r="I165" s="9">
        <v>18</v>
      </c>
      <c r="J165">
        <v>1.9177606348970564</v>
      </c>
      <c r="K165">
        <v>-1.1342263864887672</v>
      </c>
      <c r="L165">
        <v>-1.0332632870472809</v>
      </c>
      <c r="M165">
        <v>-1.7353258890642311</v>
      </c>
      <c r="N165">
        <v>-1.216299983856078</v>
      </c>
      <c r="O165">
        <v>-4.1365689819696456</v>
      </c>
      <c r="P165" s="5">
        <v>1</v>
      </c>
      <c r="Q165" s="5">
        <v>0.67921996084784475</v>
      </c>
      <c r="R165" s="5">
        <v>0.79290006044745387</v>
      </c>
      <c r="S165" s="5">
        <v>0.70601145940012788</v>
      </c>
      <c r="T165" s="5">
        <v>1</v>
      </c>
      <c r="U165" s="5">
        <v>1</v>
      </c>
      <c r="V165" s="10">
        <v>0.97703851311149348</v>
      </c>
      <c r="W165" s="10">
        <v>5.3632395066558378E-6</v>
      </c>
      <c r="X165" s="10">
        <v>3.5146481342518167E-2</v>
      </c>
      <c r="Y165" s="10">
        <v>8.3787229066408057E-3</v>
      </c>
      <c r="Z165" s="10">
        <v>0.57841278658965556</v>
      </c>
      <c r="AA165" s="10">
        <v>5.5028649463620932E-2</v>
      </c>
      <c r="AB165" s="11">
        <v>5.6001945581995678E-2</v>
      </c>
      <c r="AC165" s="11">
        <v>6.3729644627380566E-2</v>
      </c>
      <c r="AD165" s="11">
        <v>3.4137292744556715E-2</v>
      </c>
      <c r="AE165" s="11">
        <v>3.7745347842240352E-2</v>
      </c>
      <c r="AF165" s="12">
        <v>3.2485771367880945E-2</v>
      </c>
      <c r="AG165" s="12">
        <v>4.061936310644669E-2</v>
      </c>
      <c r="AH165" s="12">
        <v>2.7082331063497125E-2</v>
      </c>
      <c r="AI165" s="12">
        <v>3.7954343753128797E-2</v>
      </c>
      <c r="AJ165" s="12">
        <v>2.6491484890205773E-2</v>
      </c>
      <c r="AK165" s="12">
        <v>4.4413160586566837E-2</v>
      </c>
      <c r="AL165" s="12">
        <v>1.1951619619810795E-2</v>
      </c>
      <c r="AM165" s="12">
        <v>3.2058160331289449E-2</v>
      </c>
      <c r="AN165" s="11">
        <v>0.3457271496596151</v>
      </c>
      <c r="AO165" s="12">
        <v>0.41221906060933361</v>
      </c>
      <c r="AP165" s="11">
        <v>0.63895414435453457</v>
      </c>
      <c r="AQ165" s="11">
        <v>0.70334414415402291</v>
      </c>
      <c r="AR165" s="11">
        <v>0.2291404309610825</v>
      </c>
      <c r="AS165" s="11">
        <v>0.28919697735187588</v>
      </c>
      <c r="AT165" s="11">
        <v>0.10883045186696071</v>
      </c>
      <c r="AU165" s="11">
        <v>0.15522822783964077</v>
      </c>
      <c r="AV165" s="11">
        <v>4.8998191986647413E-2</v>
      </c>
      <c r="AW165" s="11">
        <v>8.3031147866653318E-2</v>
      </c>
      <c r="AX165" s="11">
        <v>1.1951619619810795E-2</v>
      </c>
      <c r="AY165" s="11">
        <v>3.2058160331289449E-2</v>
      </c>
      <c r="AZ165" s="9">
        <v>2545374</v>
      </c>
      <c r="BA165" s="9">
        <v>4037222</v>
      </c>
      <c r="BB165" s="9">
        <v>310</v>
      </c>
      <c r="BC165" s="9">
        <v>508</v>
      </c>
      <c r="BD165" s="9">
        <v>4937735</v>
      </c>
      <c r="BE165" s="9">
        <v>1644861</v>
      </c>
      <c r="BF165" s="9">
        <v>549</v>
      </c>
      <c r="BG165" s="9">
        <v>269</v>
      </c>
      <c r="BH165" s="9">
        <v>2017326</v>
      </c>
      <c r="BI165" s="9">
        <v>4565270</v>
      </c>
      <c r="BJ165" s="9">
        <v>212</v>
      </c>
      <c r="BK165" s="9">
        <v>606</v>
      </c>
      <c r="BL165" s="9">
        <v>1170606</v>
      </c>
      <c r="BM165" s="9">
        <v>5411990</v>
      </c>
      <c r="BN165" s="9">
        <v>108</v>
      </c>
      <c r="BO165" s="9">
        <v>710</v>
      </c>
      <c r="BP165" s="9">
        <v>521919</v>
      </c>
      <c r="BQ165" s="9">
        <v>6060677</v>
      </c>
      <c r="BR165" s="9">
        <v>54</v>
      </c>
      <c r="BS165" s="9">
        <v>764</v>
      </c>
      <c r="BT165" s="9">
        <v>270940</v>
      </c>
      <c r="BU165" s="9">
        <v>6311656</v>
      </c>
      <c r="BV165" s="9">
        <v>18</v>
      </c>
      <c r="BW165" s="9">
        <v>800</v>
      </c>
      <c r="BX165">
        <v>2545367.6945827804</v>
      </c>
      <c r="BY165">
        <v>4037228.3054172196</v>
      </c>
      <c r="BZ165">
        <v>316.30541721969786</v>
      </c>
      <c r="CA165">
        <v>501.75692690239532</v>
      </c>
      <c r="CB165">
        <v>4937670.4101039367</v>
      </c>
      <c r="CC165">
        <v>1644925.5898960631</v>
      </c>
      <c r="CD165">
        <v>613.58989606304567</v>
      </c>
      <c r="CE165">
        <v>204.43550538419797</v>
      </c>
      <c r="CF165">
        <v>2017287.3175905389</v>
      </c>
      <c r="CG165">
        <v>4565308.6824094607</v>
      </c>
      <c r="CH165">
        <v>250.68240946110939</v>
      </c>
      <c r="CI165">
        <v>567.38808944070092</v>
      </c>
      <c r="CJ165">
        <v>1170568.5368630926</v>
      </c>
      <c r="CK165">
        <v>5412027.4631369077</v>
      </c>
      <c r="CL165">
        <v>145.46313690738575</v>
      </c>
      <c r="CM165">
        <v>672.62043728644448</v>
      </c>
      <c r="CN165">
        <v>521908.14399762795</v>
      </c>
      <c r="CO165">
        <v>6060687.8560023718</v>
      </c>
      <c r="CP165">
        <v>64.856002372021564</v>
      </c>
      <c r="CQ165">
        <v>753.23758863524358</v>
      </c>
      <c r="CR165">
        <v>270924.33302356495</v>
      </c>
      <c r="CS165">
        <v>6311671.6669764351</v>
      </c>
      <c r="CT165">
        <v>33.666976435022924</v>
      </c>
      <c r="CU165">
        <v>784.43049034150056</v>
      </c>
    </row>
    <row r="166" spans="1:99">
      <c r="A166" s="7" t="s">
        <v>54</v>
      </c>
      <c r="B166" s="9">
        <v>15917</v>
      </c>
      <c r="C166" s="9">
        <v>818</v>
      </c>
      <c r="D166" s="9">
        <v>109</v>
      </c>
      <c r="E166" s="9">
        <v>170</v>
      </c>
      <c r="F166" s="9">
        <v>36</v>
      </c>
      <c r="G166" s="9">
        <v>13</v>
      </c>
      <c r="H166" s="9">
        <v>4</v>
      </c>
      <c r="I166" s="9">
        <v>3</v>
      </c>
      <c r="J166">
        <v>0.9217560236276291</v>
      </c>
      <c r="K166">
        <v>-0.25460915541952994</v>
      </c>
      <c r="L166">
        <v>-0.14202636753413223</v>
      </c>
      <c r="M166">
        <v>-0.78729564667709784</v>
      </c>
      <c r="N166">
        <v>0</v>
      </c>
      <c r="O166">
        <v>0</v>
      </c>
      <c r="P166" s="5">
        <v>1</v>
      </c>
      <c r="Q166" s="5">
        <v>1</v>
      </c>
      <c r="R166" s="5">
        <v>1</v>
      </c>
      <c r="S166" s="5">
        <v>1</v>
      </c>
      <c r="T166" s="5">
        <v>1</v>
      </c>
      <c r="U166" s="5">
        <v>1</v>
      </c>
      <c r="V166" s="10">
        <v>0.95499486713076553</v>
      </c>
      <c r="W166" s="10">
        <v>0.45143513236722932</v>
      </c>
      <c r="X166" s="10">
        <v>0.99313350639772557</v>
      </c>
      <c r="Y166" s="10">
        <v>0.53769949548137186</v>
      </c>
      <c r="Z166" s="10">
        <v>0.64444331666114141</v>
      </c>
      <c r="AA166" s="10" t="b">
        <v>0</v>
      </c>
      <c r="AB166" s="11">
        <v>6.1187504013672572E-3</v>
      </c>
      <c r="AC166" s="11">
        <v>8.9340100747826966E-3</v>
      </c>
      <c r="AD166" s="11">
        <v>3.5329557910925122E-3</v>
      </c>
      <c r="AE166" s="11">
        <v>4.7800026441153116E-3</v>
      </c>
      <c r="AF166" s="12">
        <v>2.9664922109155084E-3</v>
      </c>
      <c r="AG166" s="12">
        <v>5.8354637793045401E-3</v>
      </c>
      <c r="AH166" s="12">
        <v>1.4533886118232662E-3</v>
      </c>
      <c r="AI166" s="12">
        <v>4.9035796033356574E-3</v>
      </c>
      <c r="AJ166" s="12">
        <v>5.1830751117659928E-5</v>
      </c>
      <c r="AK166" s="12">
        <v>4.838144799004589E-3</v>
      </c>
      <c r="AL166" s="12">
        <v>-4.7504724369333605E-4</v>
      </c>
      <c r="AM166" s="12">
        <v>7.8100105688767105E-3</v>
      </c>
      <c r="AN166" s="11">
        <v>6.31146369039806E-2</v>
      </c>
      <c r="AO166" s="12">
        <v>0.10069954402511476</v>
      </c>
      <c r="AP166" s="11">
        <v>0.1258721074391744</v>
      </c>
      <c r="AQ166" s="11">
        <v>0.17486138889334393</v>
      </c>
      <c r="AR166" s="11">
        <v>2.6858324048680642E-2</v>
      </c>
      <c r="AS166" s="11">
        <v>5.3826272528336466E-2</v>
      </c>
      <c r="AT166" s="11">
        <v>6.4307415498069814E-3</v>
      </c>
      <c r="AU166" s="11">
        <v>2.2909111750926515E-2</v>
      </c>
      <c r="AV166" s="11">
        <v>1.0953068169362694E-4</v>
      </c>
      <c r="AW166" s="11">
        <v>9.6704204185508718E-3</v>
      </c>
      <c r="AX166" s="11">
        <v>-4.7504724369333605E-4</v>
      </c>
      <c r="AY166" s="11">
        <v>7.8100105688767105E-3</v>
      </c>
      <c r="AZ166" s="9">
        <v>514229</v>
      </c>
      <c r="BA166" s="9">
        <v>6198684</v>
      </c>
      <c r="BB166" s="9">
        <v>67</v>
      </c>
      <c r="BC166" s="9">
        <v>751</v>
      </c>
      <c r="BD166" s="9">
        <v>1153230</v>
      </c>
      <c r="BE166" s="9">
        <v>5559683</v>
      </c>
      <c r="BF166" s="9">
        <v>123</v>
      </c>
      <c r="BG166" s="9">
        <v>695</v>
      </c>
      <c r="BH166" s="9">
        <v>284958</v>
      </c>
      <c r="BI166" s="9">
        <v>6427955</v>
      </c>
      <c r="BJ166" s="9">
        <v>33</v>
      </c>
      <c r="BK166" s="9">
        <v>785</v>
      </c>
      <c r="BL166" s="9">
        <v>149534</v>
      </c>
      <c r="BM166" s="9">
        <v>6563379</v>
      </c>
      <c r="BN166" s="9">
        <v>12</v>
      </c>
      <c r="BO166" s="9">
        <v>806</v>
      </c>
      <c r="BP166" s="9">
        <v>61762</v>
      </c>
      <c r="BQ166" s="9">
        <v>6651151</v>
      </c>
      <c r="BR166" s="9">
        <v>4</v>
      </c>
      <c r="BS166" s="9">
        <v>814</v>
      </c>
      <c r="BT166" s="9">
        <v>31210</v>
      </c>
      <c r="BU166" s="9">
        <v>6681703</v>
      </c>
      <c r="BV166" s="9">
        <v>3</v>
      </c>
      <c r="BW166" s="9">
        <v>815</v>
      </c>
      <c r="BX166">
        <v>514233.33825081761</v>
      </c>
      <c r="BY166">
        <v>6198679.6617491823</v>
      </c>
      <c r="BZ166">
        <v>62.661749182384575</v>
      </c>
      <c r="CA166">
        <v>755.43029233359641</v>
      </c>
      <c r="CB166">
        <v>1153212.4756397002</v>
      </c>
      <c r="CC166">
        <v>5559700.5243603</v>
      </c>
      <c r="CD166">
        <v>140.52436029980944</v>
      </c>
      <c r="CE166">
        <v>677.55819329104963</v>
      </c>
      <c r="CF166">
        <v>284956.27673837391</v>
      </c>
      <c r="CG166">
        <v>6427956.7232616264</v>
      </c>
      <c r="CH166">
        <v>34.723261626061571</v>
      </c>
      <c r="CI166">
        <v>783.37218432594022</v>
      </c>
      <c r="CJ166">
        <v>149527.77933730141</v>
      </c>
      <c r="CK166">
        <v>6563385.2206626981</v>
      </c>
      <c r="CL166">
        <v>18.220662698579972</v>
      </c>
      <c r="CM166">
        <v>799.87679417266395</v>
      </c>
      <c r="CN166">
        <v>61758.474439622318</v>
      </c>
      <c r="CO166">
        <v>6651154.5255603781</v>
      </c>
      <c r="CP166">
        <v>7.5255603776797138</v>
      </c>
      <c r="CQ166">
        <v>810.57319974204938</v>
      </c>
      <c r="CR166">
        <v>31209.197012659577</v>
      </c>
      <c r="CS166">
        <v>6681703.8029873408</v>
      </c>
      <c r="CT166">
        <v>3.8029873404221886</v>
      </c>
      <c r="CU166">
        <v>814.29622639232775</v>
      </c>
    </row>
    <row r="167" spans="1:99">
      <c r="A167" s="7" t="s">
        <v>55</v>
      </c>
      <c r="B167" s="9">
        <v>38555</v>
      </c>
      <c r="C167" s="9">
        <v>818</v>
      </c>
      <c r="D167" s="9">
        <v>245</v>
      </c>
      <c r="E167" s="9">
        <v>361</v>
      </c>
      <c r="F167" s="9">
        <v>80</v>
      </c>
      <c r="G167" s="9">
        <v>39</v>
      </c>
      <c r="H167" s="9">
        <v>18</v>
      </c>
      <c r="I167" s="9">
        <v>6</v>
      </c>
      <c r="J167">
        <v>1.2003676223799162</v>
      </c>
      <c r="K167">
        <v>-0.80120773780065802</v>
      </c>
      <c r="L167">
        <v>-0.48537570624787146</v>
      </c>
      <c r="M167">
        <v>-0.56317057294720041</v>
      </c>
      <c r="N167">
        <v>-0.12428327108143951</v>
      </c>
      <c r="O167">
        <v>-1.3769601702483527</v>
      </c>
      <c r="P167" s="5">
        <v>1</v>
      </c>
      <c r="Q167" s="5">
        <v>0.71643238400362519</v>
      </c>
      <c r="R167" s="5">
        <v>1</v>
      </c>
      <c r="S167" s="5">
        <v>1</v>
      </c>
      <c r="T167" s="5">
        <v>1</v>
      </c>
      <c r="U167" s="5">
        <v>1</v>
      </c>
      <c r="V167" s="10">
        <v>0.93878985156542127</v>
      </c>
      <c r="W167" s="10">
        <v>4.3212645037275858E-4</v>
      </c>
      <c r="X167" s="10">
        <v>0.50599286583626113</v>
      </c>
      <c r="Y167" s="10">
        <v>0.75094031977300391</v>
      </c>
      <c r="Z167" s="10">
        <v>0.99990125287631404</v>
      </c>
      <c r="AA167" s="10">
        <v>0.79632710476223822</v>
      </c>
      <c r="AB167" s="11">
        <v>1.4816732689620275E-2</v>
      </c>
      <c r="AC167" s="11">
        <v>1.9017453701725952E-2</v>
      </c>
      <c r="AD167" s="11">
        <v>7.919919607247394E-3</v>
      </c>
      <c r="AE167" s="11">
        <v>9.7328921286939252E-3</v>
      </c>
      <c r="AF167" s="12">
        <v>7.6473304077510065E-3</v>
      </c>
      <c r="AG167" s="12">
        <v>1.191257179273799E-2</v>
      </c>
      <c r="AH167" s="12">
        <v>6.55704195860588E-3</v>
      </c>
      <c r="AI167" s="12">
        <v>1.2513862686870892E-2</v>
      </c>
      <c r="AJ167" s="12">
        <v>5.947614065773316E-3</v>
      </c>
      <c r="AK167" s="12">
        <v>1.6057275909776805E-2</v>
      </c>
      <c r="AL167" s="12">
        <v>1.4873350732544774E-3</v>
      </c>
      <c r="AM167" s="12">
        <v>1.3182591577112272E-2</v>
      </c>
      <c r="AN167" s="11">
        <v>0.12929623834732529</v>
      </c>
      <c r="AO167" s="12">
        <v>0.1787722213103764</v>
      </c>
      <c r="AP167" s="11">
        <v>0.23502644796689076</v>
      </c>
      <c r="AQ167" s="11">
        <v>0.29553589922137324</v>
      </c>
      <c r="AR167" s="11">
        <v>6.0927627971996384E-2</v>
      </c>
      <c r="AS167" s="11">
        <v>9.7996577406976731E-2</v>
      </c>
      <c r="AT167" s="11">
        <v>2.8918417924036519E-2</v>
      </c>
      <c r="AU167" s="11">
        <v>5.6656154203102854E-2</v>
      </c>
      <c r="AV167" s="11">
        <v>1.1951619619810795E-2</v>
      </c>
      <c r="AW167" s="11">
        <v>3.2058160331289449E-2</v>
      </c>
      <c r="AX167" s="11">
        <v>1.4873350732544774E-3</v>
      </c>
      <c r="AY167" s="11">
        <v>1.3182591577112272E-2</v>
      </c>
      <c r="AZ167" s="9">
        <v>977909</v>
      </c>
      <c r="BA167" s="9">
        <v>5712366</v>
      </c>
      <c r="BB167" s="9">
        <v>126</v>
      </c>
      <c r="BC167" s="9">
        <v>692</v>
      </c>
      <c r="BD167" s="9">
        <v>2244075</v>
      </c>
      <c r="BE167" s="9">
        <v>4446200</v>
      </c>
      <c r="BF167" s="9">
        <v>217</v>
      </c>
      <c r="BG167" s="9">
        <v>601</v>
      </c>
      <c r="BH167" s="9">
        <v>636564</v>
      </c>
      <c r="BI167" s="9">
        <v>6053711</v>
      </c>
      <c r="BJ167" s="9">
        <v>65</v>
      </c>
      <c r="BK167" s="9">
        <v>753</v>
      </c>
      <c r="BL167" s="9">
        <v>343019</v>
      </c>
      <c r="BM167" s="9">
        <v>6347256</v>
      </c>
      <c r="BN167" s="9">
        <v>35</v>
      </c>
      <c r="BO167" s="9">
        <v>783</v>
      </c>
      <c r="BP167" s="9">
        <v>144791</v>
      </c>
      <c r="BQ167" s="9">
        <v>6545484</v>
      </c>
      <c r="BR167" s="9">
        <v>18</v>
      </c>
      <c r="BS167" s="9">
        <v>800</v>
      </c>
      <c r="BT167" s="9">
        <v>73755</v>
      </c>
      <c r="BU167" s="9">
        <v>6616520</v>
      </c>
      <c r="BV167" s="9">
        <v>6</v>
      </c>
      <c r="BW167" s="9">
        <v>812</v>
      </c>
      <c r="BX167">
        <v>977915.43319230503</v>
      </c>
      <c r="BY167">
        <v>5712359.5668076947</v>
      </c>
      <c r="BZ167">
        <v>119.56680769494611</v>
      </c>
      <c r="CA167">
        <v>698.51858765147915</v>
      </c>
      <c r="CB167">
        <v>2244017.6306471904</v>
      </c>
      <c r="CC167">
        <v>4446257.3693528101</v>
      </c>
      <c r="CD167">
        <v>274.36935280977264</v>
      </c>
      <c r="CE167">
        <v>543.69711529047754</v>
      </c>
      <c r="CF167">
        <v>636551.17078405572</v>
      </c>
      <c r="CG167">
        <v>6053723.8292159438</v>
      </c>
      <c r="CH167">
        <v>77.829215944241099</v>
      </c>
      <c r="CI167">
        <v>740.26128253322918</v>
      </c>
      <c r="CJ167">
        <v>343012.06093683047</v>
      </c>
      <c r="CK167">
        <v>6347262.9390631691</v>
      </c>
      <c r="CL167">
        <v>41.939063169500109</v>
      </c>
      <c r="CM167">
        <v>776.15582349006581</v>
      </c>
      <c r="CN167">
        <v>144791.29679934206</v>
      </c>
      <c r="CO167">
        <v>6545483.7032006579</v>
      </c>
      <c r="CP167">
        <v>17.703200657949306</v>
      </c>
      <c r="CQ167">
        <v>800.39464924834931</v>
      </c>
      <c r="CR167">
        <v>73751.982564731952</v>
      </c>
      <c r="CS167">
        <v>6616523.0174352685</v>
      </c>
      <c r="CT167">
        <v>9.0174352680496295</v>
      </c>
      <c r="CU167">
        <v>809.08147662091619</v>
      </c>
    </row>
    <row r="168" spans="1:99">
      <c r="A168" s="7" t="s">
        <v>56</v>
      </c>
      <c r="B168" s="9">
        <v>31719</v>
      </c>
      <c r="C168" s="9">
        <v>818</v>
      </c>
      <c r="D168" s="9">
        <v>120</v>
      </c>
      <c r="E168" s="9">
        <v>230</v>
      </c>
      <c r="F168" s="9">
        <v>33</v>
      </c>
      <c r="G168" s="9">
        <v>22</v>
      </c>
      <c r="H168" s="9">
        <v>9</v>
      </c>
      <c r="I168" s="9">
        <v>6</v>
      </c>
      <c r="J168">
        <v>-0.35841468151254008</v>
      </c>
      <c r="K168">
        <v>-1.4505090309964039</v>
      </c>
      <c r="L168">
        <v>-2.4281729886514594</v>
      </c>
      <c r="M168">
        <v>-1.5784550688702712</v>
      </c>
      <c r="N168">
        <v>-1.513677693748122</v>
      </c>
      <c r="O168">
        <v>-0.69851090023192064</v>
      </c>
      <c r="P168" s="5">
        <v>1</v>
      </c>
      <c r="Q168" s="5">
        <v>0.65451476001263076</v>
      </c>
      <c r="R168" s="5">
        <v>0.45747215259906471</v>
      </c>
      <c r="S168" s="5">
        <v>1</v>
      </c>
      <c r="T168" s="5">
        <v>1</v>
      </c>
      <c r="U168" s="5">
        <v>1</v>
      </c>
      <c r="V168" s="10">
        <v>0.44726968157644975</v>
      </c>
      <c r="W168" s="10">
        <v>2.3189233123979713E-5</v>
      </c>
      <c r="X168" s="10">
        <v>2.2726476713109733E-4</v>
      </c>
      <c r="Y168" s="10">
        <v>0.19634234390510907</v>
      </c>
      <c r="Z168" s="10">
        <v>0.54948894549654059</v>
      </c>
      <c r="AA168" s="10">
        <v>0.97042894142844582</v>
      </c>
      <c r="AB168" s="11">
        <v>6.8095383113386974E-3</v>
      </c>
      <c r="AC168" s="11">
        <v>9.7623080844227213E-3</v>
      </c>
      <c r="AD168" s="11">
        <v>4.8987487672716486E-3</v>
      </c>
      <c r="AE168" s="11">
        <v>6.3481949980095254E-3</v>
      </c>
      <c r="AF168" s="12">
        <v>2.6605613145609429E-3</v>
      </c>
      <c r="AG168" s="12">
        <v>5.4078983431407679E-3</v>
      </c>
      <c r="AH168" s="12">
        <v>3.1372966936685834E-3</v>
      </c>
      <c r="AI168" s="12">
        <v>7.6206495166003651E-3</v>
      </c>
      <c r="AJ168" s="12">
        <v>1.9169901584118352E-3</v>
      </c>
      <c r="AK168" s="12">
        <v>9.0854548293632272E-3</v>
      </c>
      <c r="AL168" s="12">
        <v>1.4873350732544774E-3</v>
      </c>
      <c r="AM168" s="12">
        <v>1.3182591577112272E-2</v>
      </c>
      <c r="AN168" s="11">
        <v>7.7443190021803443E-2</v>
      </c>
      <c r="AO168" s="12">
        <v>0.11815583198308655</v>
      </c>
      <c r="AP168" s="11">
        <v>0.1730519791852097</v>
      </c>
      <c r="AQ168" s="11">
        <v>0.22792601592481476</v>
      </c>
      <c r="AR168" s="11">
        <v>2.3793808566704051E-2</v>
      </c>
      <c r="AS168" s="11">
        <v>4.9555824685129694E-2</v>
      </c>
      <c r="AT168" s="11">
        <v>1.5808377554397748E-2</v>
      </c>
      <c r="AU168" s="11">
        <v>3.7981353496946993E-2</v>
      </c>
      <c r="AV168" s="11">
        <v>3.8538345423772971E-3</v>
      </c>
      <c r="AW168" s="11">
        <v>1.8151055433172827E-2</v>
      </c>
      <c r="AX168" s="11">
        <v>1.4873350732544774E-3</v>
      </c>
      <c r="AY168" s="11">
        <v>1.3182591577112272E-2</v>
      </c>
      <c r="AZ168" s="9">
        <v>777367</v>
      </c>
      <c r="BA168" s="9">
        <v>5919744</v>
      </c>
      <c r="BB168" s="9">
        <v>80</v>
      </c>
      <c r="BC168" s="9">
        <v>738</v>
      </c>
      <c r="BD168" s="9">
        <v>1858175</v>
      </c>
      <c r="BE168" s="9">
        <v>4838936</v>
      </c>
      <c r="BF168" s="9">
        <v>164</v>
      </c>
      <c r="BG168" s="9">
        <v>654</v>
      </c>
      <c r="BH168" s="9">
        <v>522119</v>
      </c>
      <c r="BI168" s="9">
        <v>6174992</v>
      </c>
      <c r="BJ168" s="9">
        <v>30</v>
      </c>
      <c r="BK168" s="9">
        <v>788</v>
      </c>
      <c r="BL168" s="9">
        <v>281938</v>
      </c>
      <c r="BM168" s="9">
        <v>6415173</v>
      </c>
      <c r="BN168" s="9">
        <v>22</v>
      </c>
      <c r="BO168" s="9">
        <v>796</v>
      </c>
      <c r="BP168" s="9">
        <v>118579</v>
      </c>
      <c r="BQ168" s="9">
        <v>6578532</v>
      </c>
      <c r="BR168" s="9">
        <v>9</v>
      </c>
      <c r="BS168" s="9">
        <v>809</v>
      </c>
      <c r="BT168" s="9">
        <v>59999</v>
      </c>
      <c r="BU168" s="9">
        <v>6637112</v>
      </c>
      <c r="BV168" s="9">
        <v>6</v>
      </c>
      <c r="BW168" s="9">
        <v>812</v>
      </c>
      <c r="BX168">
        <v>777352.05249518168</v>
      </c>
      <c r="BY168">
        <v>5919758.9475048184</v>
      </c>
      <c r="BZ168">
        <v>94.947504818280393</v>
      </c>
      <c r="CA168">
        <v>723.14081041810414</v>
      </c>
      <c r="CB168">
        <v>1858112.0460711066</v>
      </c>
      <c r="CC168">
        <v>4838998.9539288934</v>
      </c>
      <c r="CD168">
        <v>226.95392889354306</v>
      </c>
      <c r="CE168">
        <v>591.11826278525177</v>
      </c>
      <c r="CF168">
        <v>522085.23135121318</v>
      </c>
      <c r="CG168">
        <v>6175025.7686487865</v>
      </c>
      <c r="CH168">
        <v>63.768648786811568</v>
      </c>
      <c r="CI168">
        <v>754.3234747042419</v>
      </c>
      <c r="CJ168">
        <v>281925.56498583365</v>
      </c>
      <c r="CK168">
        <v>6415185.4350141659</v>
      </c>
      <c r="CL168">
        <v>34.435014166319171</v>
      </c>
      <c r="CM168">
        <v>783.66069219996507</v>
      </c>
      <c r="CN168">
        <v>118573.51716747072</v>
      </c>
      <c r="CO168">
        <v>6578537.4828325296</v>
      </c>
      <c r="CP168">
        <v>14.482832529278827</v>
      </c>
      <c r="CQ168">
        <v>803.61531084074909</v>
      </c>
      <c r="CR168">
        <v>59997.671751223403</v>
      </c>
      <c r="CS168">
        <v>6637113.3282487765</v>
      </c>
      <c r="CT168">
        <v>7.3282487765994535</v>
      </c>
      <c r="CU168">
        <v>810.77076847016576</v>
      </c>
    </row>
    <row r="169" spans="1:99">
      <c r="A169" s="7" t="s">
        <v>57</v>
      </c>
      <c r="B169" s="9">
        <v>31050</v>
      </c>
      <c r="C169" s="9">
        <v>818</v>
      </c>
      <c r="D169" s="9">
        <v>117</v>
      </c>
      <c r="E169" s="9">
        <v>229</v>
      </c>
      <c r="F169" s="9">
        <v>33</v>
      </c>
      <c r="G169" s="9">
        <v>22</v>
      </c>
      <c r="H169" s="9">
        <v>9</v>
      </c>
      <c r="I169" s="9">
        <v>6</v>
      </c>
      <c r="J169">
        <v>-0.36563013711977788</v>
      </c>
      <c r="K169">
        <v>-1.3870231383261686</v>
      </c>
      <c r="L169">
        <v>-2.3386447380274626</v>
      </c>
      <c r="M169">
        <v>-1.5009213294735098</v>
      </c>
      <c r="N169">
        <v>-1.4370102803063711</v>
      </c>
      <c r="O169">
        <v>-0.6321149725489198</v>
      </c>
      <c r="P169" s="5">
        <v>1</v>
      </c>
      <c r="Q169" s="5">
        <v>0.65524731148865367</v>
      </c>
      <c r="R169" s="5">
        <v>0.45750841051208962</v>
      </c>
      <c r="S169" s="5">
        <v>1</v>
      </c>
      <c r="T169" s="5">
        <v>1</v>
      </c>
      <c r="U169" s="5">
        <v>1</v>
      </c>
      <c r="V169" s="10">
        <v>0.4482366607584658</v>
      </c>
      <c r="W169" s="10">
        <v>2.4668009474766276E-5</v>
      </c>
      <c r="X169" s="10">
        <v>2.2770412738953608E-4</v>
      </c>
      <c r="Y169" s="10">
        <v>0.19466201667519303</v>
      </c>
      <c r="Z169" s="10">
        <v>0.54130335294940402</v>
      </c>
      <c r="AA169" s="10">
        <v>0.96584262420399813</v>
      </c>
      <c r="AB169" s="11">
        <v>6.6208096045364722E-3</v>
      </c>
      <c r="AC169" s="11">
        <v>9.5367406313309078E-3</v>
      </c>
      <c r="AD169" s="11">
        <v>4.8758672004162009E-3</v>
      </c>
      <c r="AE169" s="11">
        <v>6.322176809363751E-3</v>
      </c>
      <c r="AF169" s="12">
        <v>2.6605613145609429E-3</v>
      </c>
      <c r="AG169" s="12">
        <v>5.4078983431407679E-3</v>
      </c>
      <c r="AH169" s="12">
        <v>3.1372966936685834E-3</v>
      </c>
      <c r="AI169" s="12">
        <v>7.6206495166003651E-3</v>
      </c>
      <c r="AJ169" s="12">
        <v>1.9169901584118352E-3</v>
      </c>
      <c r="AK169" s="12">
        <v>9.0854548293632272E-3</v>
      </c>
      <c r="AL169" s="12">
        <v>1.4873350732544774E-3</v>
      </c>
      <c r="AM169" s="12">
        <v>1.3182591577112272E-2</v>
      </c>
      <c r="AN169" s="11">
        <v>7.7443190021803443E-2</v>
      </c>
      <c r="AO169" s="12">
        <v>0.11815583198308655</v>
      </c>
      <c r="AP169" s="11">
        <v>0.1730519791852097</v>
      </c>
      <c r="AQ169" s="11">
        <v>0.22792601592481476</v>
      </c>
      <c r="AR169" s="11">
        <v>2.3793808566704051E-2</v>
      </c>
      <c r="AS169" s="11">
        <v>4.9555824685129694E-2</v>
      </c>
      <c r="AT169" s="11">
        <v>1.5808377554397748E-2</v>
      </c>
      <c r="AU169" s="11">
        <v>3.7981353496946993E-2</v>
      </c>
      <c r="AV169" s="11">
        <v>3.8538345423772971E-3</v>
      </c>
      <c r="AW169" s="11">
        <v>1.8151055433172827E-2</v>
      </c>
      <c r="AX169" s="11">
        <v>1.4873350732544774E-3</v>
      </c>
      <c r="AY169" s="11">
        <v>1.3182591577112272E-2</v>
      </c>
      <c r="AZ169" s="9">
        <v>777306</v>
      </c>
      <c r="BA169" s="9">
        <v>5920474</v>
      </c>
      <c r="BB169" s="9">
        <v>80</v>
      </c>
      <c r="BC169" s="9">
        <v>738</v>
      </c>
      <c r="BD169" s="9">
        <v>1856859</v>
      </c>
      <c r="BE169" s="9">
        <v>4840921</v>
      </c>
      <c r="BF169" s="9">
        <v>164</v>
      </c>
      <c r="BG169" s="9">
        <v>654</v>
      </c>
      <c r="BH169" s="9">
        <v>522133</v>
      </c>
      <c r="BI169" s="9">
        <v>6175647</v>
      </c>
      <c r="BJ169" s="9">
        <v>30</v>
      </c>
      <c r="BK169" s="9">
        <v>788</v>
      </c>
      <c r="BL169" s="9">
        <v>282233</v>
      </c>
      <c r="BM169" s="9">
        <v>6415547</v>
      </c>
      <c r="BN169" s="9">
        <v>22</v>
      </c>
      <c r="BO169" s="9">
        <v>796</v>
      </c>
      <c r="BP169" s="9">
        <v>119122</v>
      </c>
      <c r="BQ169" s="9">
        <v>6578658</v>
      </c>
      <c r="BR169" s="9">
        <v>9</v>
      </c>
      <c r="BS169" s="9">
        <v>809</v>
      </c>
      <c r="BT169" s="9">
        <v>60628</v>
      </c>
      <c r="BU169" s="9">
        <v>6637152</v>
      </c>
      <c r="BV169" s="9">
        <v>6</v>
      </c>
      <c r="BW169" s="9">
        <v>812</v>
      </c>
      <c r="BX169">
        <v>777291.0694267666</v>
      </c>
      <c r="BY169">
        <v>5920488.9305732334</v>
      </c>
      <c r="BZ169">
        <v>94.930573233384067</v>
      </c>
      <c r="CA169">
        <v>723.15773524959013</v>
      </c>
      <c r="CB169">
        <v>1856796.2294408472</v>
      </c>
      <c r="CC169">
        <v>4840983.7705591526</v>
      </c>
      <c r="CD169">
        <v>226.77055915282571</v>
      </c>
      <c r="CE169">
        <v>591.30164771013676</v>
      </c>
      <c r="CF169">
        <v>522099.23601028154</v>
      </c>
      <c r="CG169">
        <v>6175680.7639897186</v>
      </c>
      <c r="CH169">
        <v>63.763989718445558</v>
      </c>
      <c r="CI169">
        <v>754.3281251399718</v>
      </c>
      <c r="CJ169">
        <v>282220.53240095911</v>
      </c>
      <c r="CK169">
        <v>6415559.4675990408</v>
      </c>
      <c r="CL169">
        <v>34.467599040873928</v>
      </c>
      <c r="CM169">
        <v>783.62809378629936</v>
      </c>
      <c r="CN169">
        <v>119116.45230539286</v>
      </c>
      <c r="CO169">
        <v>6578663.5476946067</v>
      </c>
      <c r="CP169">
        <v>14.54769460714018</v>
      </c>
      <c r="CQ169">
        <v>803.55043103834407</v>
      </c>
      <c r="CR169">
        <v>60626.59567270644</v>
      </c>
      <c r="CS169">
        <v>6637153.4043272939</v>
      </c>
      <c r="CT169">
        <v>7.4043272935620257</v>
      </c>
      <c r="CU169">
        <v>810.69467077150932</v>
      </c>
    </row>
    <row r="170" spans="1:99">
      <c r="A170" s="7" t="s">
        <v>58</v>
      </c>
      <c r="B170" s="9">
        <v>8713</v>
      </c>
      <c r="C170" s="9">
        <v>818</v>
      </c>
      <c r="D170" s="9">
        <v>51</v>
      </c>
      <c r="E170" s="9">
        <v>101</v>
      </c>
      <c r="F170" s="9">
        <v>20</v>
      </c>
      <c r="G170" s="9">
        <v>7</v>
      </c>
      <c r="H170" s="9">
        <v>4</v>
      </c>
      <c r="I170" s="9">
        <v>2</v>
      </c>
      <c r="J170">
        <v>0.4492261808475963</v>
      </c>
      <c r="K170">
        <v>-6.9064799621658249E-2</v>
      </c>
      <c r="L170">
        <v>-8.3551400223261199E-2</v>
      </c>
      <c r="M170">
        <v>-0.60695557673389988</v>
      </c>
      <c r="N170">
        <v>0</v>
      </c>
      <c r="O170">
        <v>0</v>
      </c>
      <c r="P170" s="5">
        <v>1</v>
      </c>
      <c r="Q170" s="5">
        <v>1</v>
      </c>
      <c r="R170" s="5">
        <v>1</v>
      </c>
      <c r="S170" s="5">
        <v>1</v>
      </c>
      <c r="T170" s="5">
        <v>1</v>
      </c>
      <c r="U170" s="5">
        <v>1</v>
      </c>
      <c r="V170" s="10">
        <v>0.99972307959278872</v>
      </c>
      <c r="W170" s="10">
        <v>0.90289808196427757</v>
      </c>
      <c r="X170" s="10">
        <v>0.99999944561904286</v>
      </c>
      <c r="Y170" s="10">
        <v>0.8384077978345017</v>
      </c>
      <c r="Z170" s="10" t="b">
        <v>0</v>
      </c>
      <c r="AA170" s="10" t="b">
        <v>0</v>
      </c>
      <c r="AB170" s="11">
        <v>2.5567229469211244E-3</v>
      </c>
      <c r="AC170" s="11">
        <v>4.4863117712774774E-3</v>
      </c>
      <c r="AD170" s="11">
        <v>1.9884249390348741E-3</v>
      </c>
      <c r="AE170" s="11">
        <v>2.9504503665885974E-3</v>
      </c>
      <c r="AF170" s="12">
        <v>1.3747354177873891E-3</v>
      </c>
      <c r="AG170" s="12">
        <v>3.5152401323348603E-3</v>
      </c>
      <c r="AH170" s="12">
        <v>4.4468629530301459E-4</v>
      </c>
      <c r="AI170" s="12">
        <v>2.9782965897825597E-3</v>
      </c>
      <c r="AJ170" s="12">
        <v>5.1830751117659928E-5</v>
      </c>
      <c r="AK170" s="12">
        <v>4.838144799004589E-3</v>
      </c>
      <c r="AL170" s="12">
        <v>-9.3944734508815677E-4</v>
      </c>
      <c r="AM170" s="12">
        <v>5.8294228952104066E-3</v>
      </c>
      <c r="AN170" s="11">
        <v>2.5833249756139015E-2</v>
      </c>
      <c r="AO170" s="12">
        <v>5.2406359045816975E-2</v>
      </c>
      <c r="AP170" s="11">
        <v>6.8603469840758144E-2</v>
      </c>
      <c r="AQ170" s="11">
        <v>0.10743564996364284</v>
      </c>
      <c r="AR170" s="11">
        <v>1.2905087926476395E-2</v>
      </c>
      <c r="AS170" s="11">
        <v>3.354967979968497E-2</v>
      </c>
      <c r="AT170" s="11">
        <v>2.2451872719755107E-3</v>
      </c>
      <c r="AU170" s="11">
        <v>1.4869727153452361E-2</v>
      </c>
      <c r="AV170" s="11">
        <v>1.0953068169362694E-4</v>
      </c>
      <c r="AW170" s="11">
        <v>9.6704204185508718E-3</v>
      </c>
      <c r="AX170" s="11">
        <v>-9.3944734508815677E-4</v>
      </c>
      <c r="AY170" s="11">
        <v>5.8294228952104066E-3</v>
      </c>
      <c r="AZ170" s="9">
        <v>267580</v>
      </c>
      <c r="BA170" s="9">
        <v>6452537</v>
      </c>
      <c r="BB170" s="9">
        <v>32</v>
      </c>
      <c r="BC170" s="9">
        <v>786</v>
      </c>
      <c r="BD170" s="9">
        <v>643862</v>
      </c>
      <c r="BE170" s="9">
        <v>6076255</v>
      </c>
      <c r="BF170" s="9">
        <v>72</v>
      </c>
      <c r="BG170" s="9">
        <v>746</v>
      </c>
      <c r="BH170" s="9">
        <v>155674</v>
      </c>
      <c r="BI170" s="9">
        <v>6564443</v>
      </c>
      <c r="BJ170" s="9">
        <v>19</v>
      </c>
      <c r="BK170" s="9">
        <v>799</v>
      </c>
      <c r="BL170" s="9">
        <v>81120</v>
      </c>
      <c r="BM170" s="9">
        <v>6638997</v>
      </c>
      <c r="BN170" s="9">
        <v>7</v>
      </c>
      <c r="BO170" s="9">
        <v>811</v>
      </c>
      <c r="BP170" s="9">
        <v>33240</v>
      </c>
      <c r="BQ170" s="9">
        <v>6686877</v>
      </c>
      <c r="BR170" s="9">
        <v>4</v>
      </c>
      <c r="BS170" s="9">
        <v>814</v>
      </c>
      <c r="BT170" s="9">
        <v>16722</v>
      </c>
      <c r="BU170" s="9">
        <v>6703395</v>
      </c>
      <c r="BV170" s="9">
        <v>2</v>
      </c>
      <c r="BW170" s="9">
        <v>816</v>
      </c>
      <c r="BX170">
        <v>267579.42914252257</v>
      </c>
      <c r="BY170">
        <v>6452537.5708574774</v>
      </c>
      <c r="BZ170">
        <v>32.570857477419437</v>
      </c>
      <c r="CA170">
        <v>785.52474815542644</v>
      </c>
      <c r="CB170">
        <v>643855.62727180077</v>
      </c>
      <c r="CC170">
        <v>6076261.3727281997</v>
      </c>
      <c r="CD170">
        <v>78.372728199275841</v>
      </c>
      <c r="CE170">
        <v>739.71730224339842</v>
      </c>
      <c r="CF170">
        <v>155674.05072077026</v>
      </c>
      <c r="CG170">
        <v>6564442.9492792301</v>
      </c>
      <c r="CH170">
        <v>18.949279229750026</v>
      </c>
      <c r="CI170">
        <v>799.14798447705596</v>
      </c>
      <c r="CJ170">
        <v>81117.126093170067</v>
      </c>
      <c r="CK170">
        <v>6638999.8739068303</v>
      </c>
      <c r="CL170">
        <v>9.873906829927682</v>
      </c>
      <c r="CM170">
        <v>808.2244615681542</v>
      </c>
      <c r="CN170">
        <v>33239.95389748599</v>
      </c>
      <c r="CO170">
        <v>6686877.0461025136</v>
      </c>
      <c r="CP170">
        <v>4.0461025140103271</v>
      </c>
      <c r="CQ170">
        <v>814.05297526813888</v>
      </c>
      <c r="CR170">
        <v>16721.96453439886</v>
      </c>
      <c r="CS170">
        <v>6703395.0354656009</v>
      </c>
      <c r="CT170">
        <v>2.0354656011403174</v>
      </c>
      <c r="CU170">
        <v>816.06385692391962</v>
      </c>
    </row>
    <row r="171" spans="1:99">
      <c r="A171" s="7" t="s">
        <v>159</v>
      </c>
      <c r="B171" s="9">
        <v>64928</v>
      </c>
      <c r="C171" s="9">
        <v>818</v>
      </c>
      <c r="D171" s="9">
        <v>411</v>
      </c>
      <c r="E171" s="9">
        <v>871</v>
      </c>
      <c r="F171" s="9">
        <v>128</v>
      </c>
      <c r="G171" s="9">
        <v>70</v>
      </c>
      <c r="H171" s="9">
        <v>27</v>
      </c>
      <c r="I171" s="9">
        <v>10</v>
      </c>
      <c r="J171">
        <v>1.5421047913068395</v>
      </c>
      <c r="K171">
        <v>0.39192436264408298</v>
      </c>
      <c r="L171">
        <v>-0.83411332922352532</v>
      </c>
      <c r="M171">
        <v>-0.47685140131718323</v>
      </c>
      <c r="N171">
        <v>-0.62168446166167812</v>
      </c>
      <c r="O171">
        <v>-1.8291292510424135</v>
      </c>
      <c r="P171" s="5">
        <v>1</v>
      </c>
      <c r="Q171" s="5">
        <v>1</v>
      </c>
      <c r="R171" s="5">
        <v>1</v>
      </c>
      <c r="S171" s="5">
        <v>1</v>
      </c>
      <c r="T171" s="5">
        <v>1</v>
      </c>
      <c r="U171" s="5">
        <v>1</v>
      </c>
      <c r="V171" s="10">
        <v>0.83562685603231546</v>
      </c>
      <c r="W171" s="10">
        <v>0.77598010961050767</v>
      </c>
      <c r="X171" s="10">
        <v>0.16625581620502664</v>
      </c>
      <c r="Y171" s="10">
        <v>0.92015111303162289</v>
      </c>
      <c r="Z171" s="10">
        <v>0.90924780319620724</v>
      </c>
      <c r="AA171" s="10">
        <v>0.59599919785135702</v>
      </c>
      <c r="AB171" s="11">
        <v>2.5674799181664213E-2</v>
      </c>
      <c r="AC171" s="11">
        <v>3.1083774723818642E-2</v>
      </c>
      <c r="AD171" s="11">
        <v>1.9896682952358753E-2</v>
      </c>
      <c r="AE171" s="11">
        <v>2.2695004089206036E-2</v>
      </c>
      <c r="AF171" s="12">
        <v>1.2958350943746252E-2</v>
      </c>
      <c r="AG171" s="12">
        <v>1.8337492577036141E-2</v>
      </c>
      <c r="AH171" s="12">
        <v>1.3139950826744216E-2</v>
      </c>
      <c r="AI171" s="12">
        <v>2.1089878024111528E-2</v>
      </c>
      <c r="AJ171" s="12">
        <v>1.0330031385643784E-2</v>
      </c>
      <c r="AK171" s="12">
        <v>2.2677303577681399E-2</v>
      </c>
      <c r="AL171" s="12">
        <v>4.6943004453079886E-3</v>
      </c>
      <c r="AM171" s="12">
        <v>1.9755577305303258E-2</v>
      </c>
      <c r="AN171" s="11">
        <v>0.19866011381131732</v>
      </c>
      <c r="AO171" s="12">
        <v>0.25610761235005186</v>
      </c>
      <c r="AP171" s="11">
        <v>0.41942854675798968</v>
      </c>
      <c r="AQ171" s="11">
        <v>0.48766191778968759</v>
      </c>
      <c r="AR171" s="11">
        <v>0.10205404860553927</v>
      </c>
      <c r="AS171" s="11">
        <v>0.14733470445069546</v>
      </c>
      <c r="AT171" s="11">
        <v>5.9836051583783592E-2</v>
      </c>
      <c r="AU171" s="11">
        <v>9.6643166020128388E-2</v>
      </c>
      <c r="AV171" s="11">
        <v>1.9762878252312356E-2</v>
      </c>
      <c r="AW171" s="11">
        <v>4.3806803899276887E-2</v>
      </c>
      <c r="AX171" s="11">
        <v>4.6943004453079886E-3</v>
      </c>
      <c r="AY171" s="11">
        <v>1.9755577305303258E-2</v>
      </c>
      <c r="AZ171" s="9">
        <v>1426879</v>
      </c>
      <c r="BA171" s="9">
        <v>5237023</v>
      </c>
      <c r="BB171" s="9">
        <v>186</v>
      </c>
      <c r="BC171" s="9">
        <v>632</v>
      </c>
      <c r="BD171" s="9">
        <v>3144839</v>
      </c>
      <c r="BE171" s="9">
        <v>3519063</v>
      </c>
      <c r="BF171" s="9">
        <v>371</v>
      </c>
      <c r="BG171" s="9">
        <v>447</v>
      </c>
      <c r="BH171" s="9">
        <v>1020097</v>
      </c>
      <c r="BI171" s="9">
        <v>5643805</v>
      </c>
      <c r="BJ171" s="9">
        <v>102</v>
      </c>
      <c r="BK171" s="9">
        <v>716</v>
      </c>
      <c r="BL171" s="9">
        <v>567156</v>
      </c>
      <c r="BM171" s="9">
        <v>6096746</v>
      </c>
      <c r="BN171" s="9">
        <v>64</v>
      </c>
      <c r="BO171" s="9">
        <v>754</v>
      </c>
      <c r="BP171" s="9">
        <v>244108</v>
      </c>
      <c r="BQ171" s="9">
        <v>6419794</v>
      </c>
      <c r="BR171" s="9">
        <v>26</v>
      </c>
      <c r="BS171" s="9">
        <v>792</v>
      </c>
      <c r="BT171" s="9">
        <v>124898</v>
      </c>
      <c r="BU171" s="9">
        <v>6539004</v>
      </c>
      <c r="BV171" s="9">
        <v>10</v>
      </c>
      <c r="BW171" s="9">
        <v>808</v>
      </c>
      <c r="BX171">
        <v>1426889.8479801102</v>
      </c>
      <c r="BY171">
        <v>5237012.15201989</v>
      </c>
      <c r="BZ171">
        <v>175.15201988980783</v>
      </c>
      <c r="CA171">
        <v>642.92689028139966</v>
      </c>
      <c r="CB171">
        <v>3144823.9700122434</v>
      </c>
      <c r="CC171">
        <v>3519078.0299877566</v>
      </c>
      <c r="CD171">
        <v>386.02998775642487</v>
      </c>
      <c r="CE171">
        <v>432.02303695342459</v>
      </c>
      <c r="CF171">
        <v>1020073.7850199258</v>
      </c>
      <c r="CG171">
        <v>5643828.2149800742</v>
      </c>
      <c r="CH171">
        <v>125.21498007418167</v>
      </c>
      <c r="CI171">
        <v>692.87005991384626</v>
      </c>
      <c r="CJ171">
        <v>567150.38177747908</v>
      </c>
      <c r="CK171">
        <v>6096751.6182225207</v>
      </c>
      <c r="CL171">
        <v>69.618222520976119</v>
      </c>
      <c r="CM171">
        <v>748.47364201934545</v>
      </c>
      <c r="CN171">
        <v>244104.03600871455</v>
      </c>
      <c r="CO171">
        <v>6419797.9639912853</v>
      </c>
      <c r="CP171">
        <v>29.963991285455354</v>
      </c>
      <c r="CQ171">
        <v>788.13274084762952</v>
      </c>
      <c r="CR171">
        <v>124892.66931183905</v>
      </c>
      <c r="CS171">
        <v>6539009.3306881608</v>
      </c>
      <c r="CT171">
        <v>15.330688160942996</v>
      </c>
      <c r="CU171">
        <v>802.76784022334061</v>
      </c>
    </row>
    <row r="172" spans="1:99">
      <c r="A172" s="7" t="s">
        <v>60</v>
      </c>
      <c r="B172" s="9">
        <v>8807</v>
      </c>
      <c r="C172" s="9">
        <v>818</v>
      </c>
      <c r="D172" s="9">
        <v>51</v>
      </c>
      <c r="E172" s="9">
        <v>101</v>
      </c>
      <c r="F172" s="9">
        <v>20</v>
      </c>
      <c r="G172" s="9">
        <v>7</v>
      </c>
      <c r="H172" s="9">
        <v>4</v>
      </c>
      <c r="I172" s="9">
        <v>2</v>
      </c>
      <c r="J172">
        <v>0.43576208372795522</v>
      </c>
      <c r="K172">
        <v>-8.5143210382340365E-2</v>
      </c>
      <c r="L172">
        <v>-9.9710003056275906E-2</v>
      </c>
      <c r="M172">
        <v>-0.62626880112679084</v>
      </c>
      <c r="N172">
        <v>0</v>
      </c>
      <c r="O172">
        <v>0</v>
      </c>
      <c r="P172" s="5">
        <v>1</v>
      </c>
      <c r="Q172" s="5">
        <v>1</v>
      </c>
      <c r="R172" s="5">
        <v>1</v>
      </c>
      <c r="S172" s="5">
        <v>1</v>
      </c>
      <c r="T172" s="5">
        <v>1</v>
      </c>
      <c r="U172" s="5">
        <v>1</v>
      </c>
      <c r="V172" s="10">
        <v>0.99973868799979115</v>
      </c>
      <c r="W172" s="10">
        <v>0.9035558439202005</v>
      </c>
      <c r="X172" s="10">
        <v>0.99999859106604294</v>
      </c>
      <c r="Y172" s="10">
        <v>0.84098103992416395</v>
      </c>
      <c r="Z172" s="10" t="b">
        <v>0</v>
      </c>
      <c r="AA172" s="10" t="b">
        <v>0</v>
      </c>
      <c r="AB172" s="11">
        <v>2.5567229469211244E-3</v>
      </c>
      <c r="AC172" s="11">
        <v>4.4863117712774774E-3</v>
      </c>
      <c r="AD172" s="11">
        <v>1.9884249390348741E-3</v>
      </c>
      <c r="AE172" s="11">
        <v>2.9504503665885974E-3</v>
      </c>
      <c r="AF172" s="12">
        <v>1.3747354177873891E-3</v>
      </c>
      <c r="AG172" s="12">
        <v>3.5152401323348603E-3</v>
      </c>
      <c r="AH172" s="12">
        <v>4.4468629530301459E-4</v>
      </c>
      <c r="AI172" s="12">
        <v>2.9782965897825597E-3</v>
      </c>
      <c r="AJ172" s="12">
        <v>5.1830751117659928E-5</v>
      </c>
      <c r="AK172" s="12">
        <v>4.838144799004589E-3</v>
      </c>
      <c r="AL172" s="12">
        <v>-9.3944734508815677E-4</v>
      </c>
      <c r="AM172" s="12">
        <v>5.8294228952104066E-3</v>
      </c>
      <c r="AN172" s="11">
        <v>2.5833249756139015E-2</v>
      </c>
      <c r="AO172" s="12">
        <v>5.2406359045816975E-2</v>
      </c>
      <c r="AP172" s="11">
        <v>6.8603469840758144E-2</v>
      </c>
      <c r="AQ172" s="11">
        <v>0.10743564996364284</v>
      </c>
      <c r="AR172" s="11">
        <v>1.2905087926476395E-2</v>
      </c>
      <c r="AS172" s="11">
        <v>3.354967979968497E-2</v>
      </c>
      <c r="AT172" s="11">
        <v>2.2451872719755107E-3</v>
      </c>
      <c r="AU172" s="11">
        <v>1.4869727153452361E-2</v>
      </c>
      <c r="AV172" s="11">
        <v>1.0953068169362694E-4</v>
      </c>
      <c r="AW172" s="11">
        <v>9.6704204185508718E-3</v>
      </c>
      <c r="AX172" s="11">
        <v>-9.3944734508815677E-4</v>
      </c>
      <c r="AY172" s="11">
        <v>5.8294228952104066E-3</v>
      </c>
      <c r="AZ172" s="9">
        <v>267486</v>
      </c>
      <c r="BA172" s="9">
        <v>6452537</v>
      </c>
      <c r="BB172" s="9">
        <v>32</v>
      </c>
      <c r="BC172" s="9">
        <v>786</v>
      </c>
      <c r="BD172" s="9">
        <v>643715</v>
      </c>
      <c r="BE172" s="9">
        <v>6076308</v>
      </c>
      <c r="BF172" s="9">
        <v>72</v>
      </c>
      <c r="BG172" s="9">
        <v>746</v>
      </c>
      <c r="BH172" s="9">
        <v>155503</v>
      </c>
      <c r="BI172" s="9">
        <v>6564520</v>
      </c>
      <c r="BJ172" s="9">
        <v>19</v>
      </c>
      <c r="BK172" s="9">
        <v>799</v>
      </c>
      <c r="BL172" s="9">
        <v>80944</v>
      </c>
      <c r="BM172" s="9">
        <v>6639079</v>
      </c>
      <c r="BN172" s="9">
        <v>7</v>
      </c>
      <c r="BO172" s="9">
        <v>811</v>
      </c>
      <c r="BP172" s="9">
        <v>33060</v>
      </c>
      <c r="BQ172" s="9">
        <v>6686963</v>
      </c>
      <c r="BR172" s="9">
        <v>4</v>
      </c>
      <c r="BS172" s="9">
        <v>814</v>
      </c>
      <c r="BT172" s="9">
        <v>16541</v>
      </c>
      <c r="BU172" s="9">
        <v>6703482</v>
      </c>
      <c r="BV172" s="9">
        <v>2</v>
      </c>
      <c r="BW172" s="9">
        <v>816</v>
      </c>
      <c r="BX172">
        <v>267485.44012780546</v>
      </c>
      <c r="BY172">
        <v>6452537.5598721942</v>
      </c>
      <c r="BZ172">
        <v>32.559872194566125</v>
      </c>
      <c r="CA172">
        <v>785.53573611280797</v>
      </c>
      <c r="CB172">
        <v>643708.64406716358</v>
      </c>
      <c r="CC172">
        <v>6076314.3559328364</v>
      </c>
      <c r="CD172">
        <v>78.355932836381641</v>
      </c>
      <c r="CE172">
        <v>739.73410091007133</v>
      </c>
      <c r="CF172">
        <v>155503.07126831301</v>
      </c>
      <c r="CG172">
        <v>6564519.9287316874</v>
      </c>
      <c r="CH172">
        <v>18.928731687001672</v>
      </c>
      <c r="CI172">
        <v>799.16853588149922</v>
      </c>
      <c r="CJ172">
        <v>80941.147376198904</v>
      </c>
      <c r="CK172">
        <v>6639081.8526238007</v>
      </c>
      <c r="CL172">
        <v>9.8526238010987015</v>
      </c>
      <c r="CM172">
        <v>808.24574856365814</v>
      </c>
      <c r="CN172">
        <v>33059.975748868332</v>
      </c>
      <c r="CO172">
        <v>6686963.0242511313</v>
      </c>
      <c r="CP172">
        <v>4.0242511316664089</v>
      </c>
      <c r="CQ172">
        <v>814.07483069626403</v>
      </c>
      <c r="CR172">
        <v>16540.986535613625</v>
      </c>
      <c r="CS172">
        <v>6703482.0134643866</v>
      </c>
      <c r="CT172">
        <v>2.0134643863766453</v>
      </c>
      <c r="CU172">
        <v>816.08586220612642</v>
      </c>
    </row>
    <row r="173" spans="1:99">
      <c r="A173" s="7" t="s">
        <v>61</v>
      </c>
      <c r="B173" s="9">
        <v>9375</v>
      </c>
      <c r="C173" s="9">
        <v>818</v>
      </c>
      <c r="D173" s="9">
        <v>38</v>
      </c>
      <c r="E173" s="9">
        <v>44</v>
      </c>
      <c r="F173" s="9">
        <v>4</v>
      </c>
      <c r="G173" s="9">
        <v>2</v>
      </c>
      <c r="H173" s="9">
        <v>1</v>
      </c>
      <c r="I173" s="9">
        <v>0</v>
      </c>
      <c r="J173">
        <v>-9.0621420521550589E-2</v>
      </c>
      <c r="K173">
        <v>-1.491439155222982</v>
      </c>
      <c r="L173">
        <v>0</v>
      </c>
      <c r="M173">
        <v>0</v>
      </c>
      <c r="N173">
        <v>0</v>
      </c>
      <c r="O173">
        <v>0</v>
      </c>
      <c r="P173" s="5">
        <v>1</v>
      </c>
      <c r="Q173" s="5">
        <v>0.49617370758815599</v>
      </c>
      <c r="R173" s="5">
        <v>0.21153876376489028</v>
      </c>
      <c r="S173" s="5">
        <v>1</v>
      </c>
      <c r="T173" s="5">
        <v>1</v>
      </c>
      <c r="U173" s="5">
        <v>1</v>
      </c>
      <c r="V173" s="10">
        <v>0.89643497345105883</v>
      </c>
      <c r="W173" s="10">
        <v>6.6256098832751401E-5</v>
      </c>
      <c r="X173" s="10">
        <v>2.9891290875949691E-3</v>
      </c>
      <c r="Y173" s="10">
        <v>6.146068262129787E-2</v>
      </c>
      <c r="Z173" s="10" t="b">
        <v>0</v>
      </c>
      <c r="AA173" s="10" t="b">
        <v>0</v>
      </c>
      <c r="AB173" s="11">
        <v>1.7906991814096048E-3</v>
      </c>
      <c r="AC173" s="11">
        <v>3.4570521772481766E-3</v>
      </c>
      <c r="AD173" s="11">
        <v>7.5808865519781633E-4</v>
      </c>
      <c r="AE173" s="11">
        <v>1.3935005868559733E-3</v>
      </c>
      <c r="AF173" s="12">
        <v>9.8971335457944082E-6</v>
      </c>
      <c r="AG173" s="12">
        <v>9.6809797647865532E-4</v>
      </c>
      <c r="AH173" s="12">
        <v>-1.8855275876426705E-4</v>
      </c>
      <c r="AI173" s="12">
        <v>1.1665478687887167E-3</v>
      </c>
      <c r="AJ173" s="12">
        <v>-5.8643085967575244E-4</v>
      </c>
      <c r="AK173" s="12">
        <v>1.8089247472063148E-3</v>
      </c>
      <c r="AL173" s="12" t="b">
        <v>0</v>
      </c>
      <c r="AM173" s="12" t="b">
        <v>0</v>
      </c>
      <c r="AN173" s="11">
        <v>2.4811689775247309E-2</v>
      </c>
      <c r="AO173" s="12">
        <v>5.0982931251647559E-2</v>
      </c>
      <c r="AP173" s="11">
        <v>3.8329252434567904E-2</v>
      </c>
      <c r="AQ173" s="11">
        <v>6.9250209668121579E-2</v>
      </c>
      <c r="AR173" s="11">
        <v>1.0953068169362694E-4</v>
      </c>
      <c r="AS173" s="11">
        <v>9.6704204185508718E-3</v>
      </c>
      <c r="AT173" s="11">
        <v>-9.3944734508815677E-4</v>
      </c>
      <c r="AU173" s="11">
        <v>5.8294228952104066E-3</v>
      </c>
      <c r="AV173" s="11">
        <v>-1.1721290826599887E-3</v>
      </c>
      <c r="AW173" s="11">
        <v>3.6171168577211134E-3</v>
      </c>
      <c r="AX173" s="11" t="b">
        <v>0</v>
      </c>
      <c r="AY173" s="11" t="b">
        <v>0</v>
      </c>
      <c r="AZ173" s="9">
        <v>291774</v>
      </c>
      <c r="BA173" s="9">
        <v>6427681</v>
      </c>
      <c r="BB173" s="9">
        <v>31</v>
      </c>
      <c r="BC173" s="9">
        <v>787</v>
      </c>
      <c r="BD173" s="9">
        <v>697353</v>
      </c>
      <c r="BE173" s="9">
        <v>6022102</v>
      </c>
      <c r="BF173" s="9">
        <v>44</v>
      </c>
      <c r="BG173" s="9">
        <v>774</v>
      </c>
      <c r="BH173" s="9">
        <v>171028</v>
      </c>
      <c r="BI173" s="9">
        <v>6548427</v>
      </c>
      <c r="BJ173" s="9">
        <v>4</v>
      </c>
      <c r="BK173" s="9">
        <v>814</v>
      </c>
      <c r="BL173" s="9">
        <v>89456</v>
      </c>
      <c r="BM173" s="9">
        <v>6629999</v>
      </c>
      <c r="BN173" s="9">
        <v>2</v>
      </c>
      <c r="BO173" s="9">
        <v>816</v>
      </c>
      <c r="BP173" s="9">
        <v>36902</v>
      </c>
      <c r="BQ173" s="9">
        <v>6682553</v>
      </c>
      <c r="BR173" s="9">
        <v>1</v>
      </c>
      <c r="BS173" s="9">
        <v>817</v>
      </c>
      <c r="BT173" s="9">
        <v>18603</v>
      </c>
      <c r="BU173" s="9">
        <v>6700852</v>
      </c>
      <c r="BV173" s="9">
        <v>0</v>
      </c>
      <c r="BW173" s="9">
        <v>818</v>
      </c>
      <c r="BX173">
        <v>291769.48113194213</v>
      </c>
      <c r="BY173">
        <v>6427685.518868058</v>
      </c>
      <c r="BZ173">
        <v>35.518868057889911</v>
      </c>
      <c r="CA173">
        <v>782.5763881148099</v>
      </c>
      <c r="CB173">
        <v>697312.11196851672</v>
      </c>
      <c r="CC173">
        <v>6022142.8880314836</v>
      </c>
      <c r="CD173">
        <v>84.888031483244802</v>
      </c>
      <c r="CE173">
        <v>733.2012146818455</v>
      </c>
      <c r="CF173">
        <v>171011.18177193101</v>
      </c>
      <c r="CG173">
        <v>6548443.8182280688</v>
      </c>
      <c r="CH173">
        <v>20.818228069008505</v>
      </c>
      <c r="CI173">
        <v>797.27881770173326</v>
      </c>
      <c r="CJ173">
        <v>89447.111060815529</v>
      </c>
      <c r="CK173">
        <v>6630007.8889391841</v>
      </c>
      <c r="CL173">
        <v>10.888939184464679</v>
      </c>
      <c r="CM173">
        <v>807.20931533881844</v>
      </c>
      <c r="CN173">
        <v>36898.508120875449</v>
      </c>
      <c r="CO173">
        <v>6682556.4918791242</v>
      </c>
      <c r="CP173">
        <v>4.4918791245534218</v>
      </c>
      <c r="CQ173">
        <v>813.60715415163884</v>
      </c>
      <c r="CR173">
        <v>18600.735619669023</v>
      </c>
      <c r="CS173">
        <v>6700854.2643803312</v>
      </c>
      <c r="CT173">
        <v>2.2643803309776254</v>
      </c>
      <c r="CU173">
        <v>815.834924112149</v>
      </c>
    </row>
    <row r="174" spans="1:99">
      <c r="A174" s="7" t="s">
        <v>62</v>
      </c>
      <c r="B174" s="9">
        <v>6420</v>
      </c>
      <c r="C174" s="9">
        <v>818</v>
      </c>
      <c r="D174" s="9">
        <v>42</v>
      </c>
      <c r="E174" s="9">
        <v>63</v>
      </c>
      <c r="F174" s="9">
        <v>11</v>
      </c>
      <c r="G174" s="9">
        <v>3</v>
      </c>
      <c r="H174" s="9">
        <v>1</v>
      </c>
      <c r="I174" s="9">
        <v>1</v>
      </c>
      <c r="J174">
        <v>0.52689831962046862</v>
      </c>
      <c r="K174">
        <v>-0.26790581602101593</v>
      </c>
      <c r="L174">
        <v>-0.43928265235961828</v>
      </c>
      <c r="M174">
        <v>0</v>
      </c>
      <c r="N174">
        <v>0</v>
      </c>
      <c r="O174">
        <v>0</v>
      </c>
      <c r="P174" s="5">
        <v>1</v>
      </c>
      <c r="Q174" s="5">
        <v>1</v>
      </c>
      <c r="R174" s="5">
        <v>1</v>
      </c>
      <c r="S174" s="5">
        <v>1</v>
      </c>
      <c r="T174" s="5">
        <v>1</v>
      </c>
      <c r="U174" s="5">
        <v>1</v>
      </c>
      <c r="V174" s="10">
        <v>0.99715401393660763</v>
      </c>
      <c r="W174" s="10">
        <v>0.34470596327955433</v>
      </c>
      <c r="X174" s="10">
        <v>0.88893086609953909</v>
      </c>
      <c r="Y174" s="10">
        <v>0.46993989104950395</v>
      </c>
      <c r="Z174" s="10" t="b">
        <v>0</v>
      </c>
      <c r="AA174" s="10" t="b">
        <v>0</v>
      </c>
      <c r="AB174" s="11">
        <v>2.0242634891819073E-3</v>
      </c>
      <c r="AC174" s="11">
        <v>3.7758827493345882E-3</v>
      </c>
      <c r="AD174" s="11">
        <v>1.1602681778638557E-3</v>
      </c>
      <c r="AE174" s="11">
        <v>1.9204164187131615E-3</v>
      </c>
      <c r="AF174" s="12">
        <v>5.5058529217667351E-4</v>
      </c>
      <c r="AG174" s="12">
        <v>2.1389012603905636E-3</v>
      </c>
      <c r="AH174" s="12">
        <v>-9.6228437796006872E-5</v>
      </c>
      <c r="AI174" s="12">
        <v>1.5632211028326817E-3</v>
      </c>
      <c r="AJ174" s="12">
        <v>-5.8643085967575244E-4</v>
      </c>
      <c r="AK174" s="12">
        <v>1.8089247472063148E-3</v>
      </c>
      <c r="AL174" s="12">
        <v>-1.1721290826599887E-3</v>
      </c>
      <c r="AM174" s="12">
        <v>3.6171168577211134E-3</v>
      </c>
      <c r="AN174" s="11">
        <v>1.7774950475994311E-2</v>
      </c>
      <c r="AO174" s="12">
        <v>4.0904756125472681E-2</v>
      </c>
      <c r="AP174" s="11">
        <v>3.8329252434567904E-2</v>
      </c>
      <c r="AQ174" s="11">
        <v>6.9250209668121579E-2</v>
      </c>
      <c r="AR174" s="11">
        <v>5.5541215583773153E-3</v>
      </c>
      <c r="AS174" s="11">
        <v>2.1340743967295055E-2</v>
      </c>
      <c r="AT174" s="11">
        <v>-4.7504724369333605E-4</v>
      </c>
      <c r="AU174" s="11">
        <v>7.8100105688767105E-3</v>
      </c>
      <c r="AV174" s="11">
        <v>-1.1721290826599887E-3</v>
      </c>
      <c r="AW174" s="11">
        <v>3.6171168577211134E-3</v>
      </c>
      <c r="AX174" s="11">
        <v>-1.1721290826599887E-3</v>
      </c>
      <c r="AY174" s="11">
        <v>3.6171168577211134E-3</v>
      </c>
      <c r="AZ174" s="9">
        <v>188661</v>
      </c>
      <c r="BA174" s="9">
        <v>6533749</v>
      </c>
      <c r="BB174" s="9">
        <v>24</v>
      </c>
      <c r="BC174" s="9">
        <v>794</v>
      </c>
      <c r="BD174" s="9">
        <v>470992</v>
      </c>
      <c r="BE174" s="9">
        <v>6251418</v>
      </c>
      <c r="BF174" s="9">
        <v>44</v>
      </c>
      <c r="BG174" s="9">
        <v>774</v>
      </c>
      <c r="BH174" s="9">
        <v>114615</v>
      </c>
      <c r="BI174" s="9">
        <v>6607795</v>
      </c>
      <c r="BJ174" s="9">
        <v>11</v>
      </c>
      <c r="BK174" s="9">
        <v>807</v>
      </c>
      <c r="BL174" s="9">
        <v>59750</v>
      </c>
      <c r="BM174" s="9">
        <v>6662660</v>
      </c>
      <c r="BN174" s="9">
        <v>3</v>
      </c>
      <c r="BO174" s="9">
        <v>815</v>
      </c>
      <c r="BP174" s="9">
        <v>24406</v>
      </c>
      <c r="BQ174" s="9">
        <v>6698004</v>
      </c>
      <c r="BR174" s="9">
        <v>1</v>
      </c>
      <c r="BS174" s="9">
        <v>817</v>
      </c>
      <c r="BT174" s="9">
        <v>12244</v>
      </c>
      <c r="BU174" s="9">
        <v>6710166</v>
      </c>
      <c r="BV174" s="9">
        <v>1</v>
      </c>
      <c r="BW174" s="9">
        <v>817</v>
      </c>
      <c r="BX174">
        <v>188662.0431212507</v>
      </c>
      <c r="BY174">
        <v>6533747.9568787497</v>
      </c>
      <c r="BZ174">
        <v>22.956878749315059</v>
      </c>
      <c r="CA174">
        <v>795.1398641261095</v>
      </c>
      <c r="CB174">
        <v>470978.69011135719</v>
      </c>
      <c r="CC174">
        <v>6251431.3098886432</v>
      </c>
      <c r="CD174">
        <v>57.309888642776954</v>
      </c>
      <c r="CE174">
        <v>760.78267407075737</v>
      </c>
      <c r="CF174">
        <v>114612.0537128891</v>
      </c>
      <c r="CG174">
        <v>6607797.9462871104</v>
      </c>
      <c r="CH174">
        <v>13.946287110893755</v>
      </c>
      <c r="CI174">
        <v>804.1515521963106</v>
      </c>
      <c r="CJ174">
        <v>59745.729987143081</v>
      </c>
      <c r="CK174">
        <v>6662664.2700128565</v>
      </c>
      <c r="CL174">
        <v>7.2700128569193252</v>
      </c>
      <c r="CM174">
        <v>810.82863883636969</v>
      </c>
      <c r="CN174">
        <v>24404.030455311051</v>
      </c>
      <c r="CO174">
        <v>6698005.9695446892</v>
      </c>
      <c r="CP174">
        <v>2.9695446889500103</v>
      </c>
      <c r="CQ174">
        <v>815.1296302962777</v>
      </c>
      <c r="CR174">
        <v>12243.510178444045</v>
      </c>
      <c r="CS174">
        <v>6710166.489821556</v>
      </c>
      <c r="CT174">
        <v>1.4898215559549668</v>
      </c>
      <c r="CU174">
        <v>816.60953348575879</v>
      </c>
    </row>
    <row r="175" spans="1:99" ht="15.75">
      <c r="A175" s="4" t="s">
        <v>73</v>
      </c>
      <c r="B175" s="5"/>
      <c r="C175" s="5"/>
      <c r="D175" s="6"/>
      <c r="E175" s="6"/>
      <c r="F175" s="6"/>
      <c r="G175" s="6"/>
      <c r="H175" s="6"/>
      <c r="I175" s="6"/>
      <c r="J175" s="3" t="s">
        <v>44</v>
      </c>
      <c r="K175" s="3" t="s">
        <v>45</v>
      </c>
      <c r="L175" s="3" t="s">
        <v>46</v>
      </c>
      <c r="M175" s="3" t="s">
        <v>47</v>
      </c>
      <c r="N175" s="3" t="s">
        <v>48</v>
      </c>
      <c r="O175" s="3" t="s">
        <v>49</v>
      </c>
      <c r="P175" s="3" t="s">
        <v>108</v>
      </c>
      <c r="Q175" s="3" t="s">
        <v>109</v>
      </c>
      <c r="R175" s="3" t="s">
        <v>110</v>
      </c>
      <c r="S175" s="3" t="s">
        <v>111</v>
      </c>
      <c r="T175" s="3" t="s">
        <v>112</v>
      </c>
      <c r="U175" s="3" t="s">
        <v>113</v>
      </c>
      <c r="V175" s="3" t="s">
        <v>81</v>
      </c>
      <c r="W175" s="3" t="s">
        <v>82</v>
      </c>
      <c r="X175" s="3" t="s">
        <v>83</v>
      </c>
      <c r="Y175" s="3" t="s">
        <v>84</v>
      </c>
      <c r="Z175" s="3" t="s">
        <v>85</v>
      </c>
      <c r="AA175" s="3" t="s">
        <v>86</v>
      </c>
      <c r="AB175" s="13" t="s">
        <v>96</v>
      </c>
      <c r="AC175" s="13" t="s">
        <v>97</v>
      </c>
      <c r="AD175" s="13" t="s">
        <v>98</v>
      </c>
      <c r="AE175" s="13" t="s">
        <v>99</v>
      </c>
      <c r="AF175" s="13" t="s">
        <v>100</v>
      </c>
      <c r="AG175" s="13" t="s">
        <v>101</v>
      </c>
      <c r="AH175" s="13" t="s">
        <v>102</v>
      </c>
      <c r="AI175" s="13" t="s">
        <v>103</v>
      </c>
      <c r="AJ175" s="13" t="s">
        <v>104</v>
      </c>
      <c r="AK175" s="13" t="s">
        <v>105</v>
      </c>
      <c r="AL175" s="13" t="s">
        <v>106</v>
      </c>
      <c r="AM175" s="13" t="s">
        <v>107</v>
      </c>
      <c r="AN175" s="13" t="s">
        <v>96</v>
      </c>
      <c r="AO175" s="13" t="s">
        <v>97</v>
      </c>
      <c r="AP175" s="13" t="s">
        <v>98</v>
      </c>
      <c r="AQ175" s="13" t="s">
        <v>99</v>
      </c>
      <c r="AR175" s="13" t="s">
        <v>100</v>
      </c>
      <c r="AS175" s="13" t="s">
        <v>101</v>
      </c>
      <c r="AT175" s="13" t="s">
        <v>102</v>
      </c>
      <c r="AU175" s="13" t="s">
        <v>103</v>
      </c>
      <c r="AV175" s="13" t="s">
        <v>104</v>
      </c>
      <c r="AW175" s="13" t="s">
        <v>105</v>
      </c>
      <c r="AX175" s="13" t="s">
        <v>106</v>
      </c>
      <c r="AY175" s="13" t="s">
        <v>107</v>
      </c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</row>
    <row r="176" spans="1:99">
      <c r="A176" s="7" t="s">
        <v>51</v>
      </c>
      <c r="B176" s="9">
        <v>67061</v>
      </c>
      <c r="C176" s="9">
        <v>7083</v>
      </c>
      <c r="D176" s="9">
        <v>3043</v>
      </c>
      <c r="E176" s="9">
        <v>7785</v>
      </c>
      <c r="F176" s="9">
        <v>1451</v>
      </c>
      <c r="G176" s="9">
        <v>727</v>
      </c>
      <c r="H176" s="9">
        <v>249</v>
      </c>
      <c r="I176" s="9">
        <v>104</v>
      </c>
      <c r="J176">
        <v>2.3425799545174719</v>
      </c>
      <c r="K176">
        <v>1.1649071305659993</v>
      </c>
      <c r="L176">
        <v>0.32672850133304898</v>
      </c>
      <c r="M176">
        <v>0.35127061336602861</v>
      </c>
      <c r="N176">
        <v>-1.4934913006544317</v>
      </c>
      <c r="O176">
        <v>-3.644260560104577</v>
      </c>
      <c r="P176" s="5">
        <v>1.1504006162416889</v>
      </c>
      <c r="Q176" s="5">
        <v>1.2715061800699725</v>
      </c>
      <c r="R176" s="5">
        <v>1</v>
      </c>
      <c r="S176" s="5">
        <v>1</v>
      </c>
      <c r="T176" s="5">
        <v>1</v>
      </c>
      <c r="U176" s="5">
        <v>0.73671771216779647</v>
      </c>
      <c r="V176" s="10">
        <v>6.2667465766793713E-6</v>
      </c>
      <c r="W176" s="10">
        <v>8.3357100103259591E-22</v>
      </c>
      <c r="X176" s="10">
        <v>0.47100070705617558</v>
      </c>
      <c r="Y176" s="10">
        <v>0.6218756561613803</v>
      </c>
      <c r="Z176" s="10">
        <v>0.40586203576455449</v>
      </c>
      <c r="AA176" s="10">
        <v>2.1448022611958648E-2</v>
      </c>
      <c r="AB176" s="11">
        <v>2.3414306460182738E-2</v>
      </c>
      <c r="AC176" s="11">
        <v>2.511763525510154E-2</v>
      </c>
      <c r="AD176" s="11">
        <v>2.1499295020903357E-2</v>
      </c>
      <c r="AE176" s="11">
        <v>2.2465126834242767E-2</v>
      </c>
      <c r="AF176" s="12">
        <v>1.9442445041735684E-2</v>
      </c>
      <c r="AG176" s="12">
        <v>2.1528894786020918E-2</v>
      </c>
      <c r="AH176" s="12">
        <v>1.9051189638913172E-2</v>
      </c>
      <c r="AI176" s="12">
        <v>2.2004860057543135E-2</v>
      </c>
      <c r="AJ176" s="12">
        <v>1.5413295533382016E-2</v>
      </c>
      <c r="AK176" s="12">
        <v>1.9741299976994944E-2</v>
      </c>
      <c r="AL176" s="12">
        <v>1.1881848037266855E-2</v>
      </c>
      <c r="AM176" s="12">
        <v>1.7484239778630367E-2</v>
      </c>
      <c r="AN176" s="11">
        <v>0.24663778622628008</v>
      </c>
      <c r="AO176" s="12">
        <v>0.26698638432292221</v>
      </c>
      <c r="AP176" s="11">
        <v>0.56125950571446503</v>
      </c>
      <c r="AQ176" s="11">
        <v>0.58430028533452549</v>
      </c>
      <c r="AR176" s="11">
        <v>0.15985391030854348</v>
      </c>
      <c r="AS176" s="11">
        <v>0.17729136711627649</v>
      </c>
      <c r="AT176" s="11">
        <v>8.6684301336139857E-2</v>
      </c>
      <c r="AU176" s="11">
        <v>0.1002421422612059</v>
      </c>
      <c r="AV176" s="11">
        <v>3.0068516542304934E-2</v>
      </c>
      <c r="AW176" s="11">
        <v>3.854647710445492E-2</v>
      </c>
      <c r="AX176" s="11">
        <v>1.1626149669016461E-2</v>
      </c>
      <c r="AY176" s="11">
        <v>1.7175205688882735E-2</v>
      </c>
      <c r="AZ176" s="9">
        <v>1537585</v>
      </c>
      <c r="BA176" s="9">
        <v>5117919</v>
      </c>
      <c r="BB176" s="9">
        <v>1819</v>
      </c>
      <c r="BC176" s="9">
        <v>5264</v>
      </c>
      <c r="BD176" s="9">
        <v>3415847</v>
      </c>
      <c r="BE176" s="9">
        <v>3239657</v>
      </c>
      <c r="BF176" s="9">
        <v>4057</v>
      </c>
      <c r="BG176" s="9">
        <v>3026</v>
      </c>
      <c r="BH176" s="9">
        <v>1076655</v>
      </c>
      <c r="BI176" s="9">
        <v>5578849</v>
      </c>
      <c r="BJ176" s="9">
        <v>1194</v>
      </c>
      <c r="BK176" s="9">
        <v>5889</v>
      </c>
      <c r="BL176" s="9">
        <v>592706</v>
      </c>
      <c r="BM176" s="9">
        <v>6062798</v>
      </c>
      <c r="BN176" s="9">
        <v>662</v>
      </c>
      <c r="BO176" s="9">
        <v>6421</v>
      </c>
      <c r="BP176" s="9">
        <v>254437</v>
      </c>
      <c r="BQ176" s="9">
        <v>6401067</v>
      </c>
      <c r="BR176" s="9">
        <v>243</v>
      </c>
      <c r="BS176" s="9">
        <v>6840</v>
      </c>
      <c r="BT176" s="9">
        <v>130042</v>
      </c>
      <c r="BU176" s="9">
        <v>6525462</v>
      </c>
      <c r="BV176" s="9">
        <v>102</v>
      </c>
      <c r="BW176" s="9">
        <v>6981</v>
      </c>
      <c r="BX176">
        <v>1537767.4587387752</v>
      </c>
      <c r="BY176">
        <v>5117736.541261225</v>
      </c>
      <c r="BZ176">
        <v>1636.5412612248065</v>
      </c>
      <c r="CA176">
        <v>5452.2550341792294</v>
      </c>
      <c r="CB176">
        <v>3416268.2981274389</v>
      </c>
      <c r="CC176">
        <v>3239235.7018725611</v>
      </c>
      <c r="CD176">
        <v>3635.7018725609137</v>
      </c>
      <c r="CE176">
        <v>3450.966852247403</v>
      </c>
      <c r="CF176">
        <v>1076703.1381197723</v>
      </c>
      <c r="CG176">
        <v>5578800.8618802279</v>
      </c>
      <c r="CH176">
        <v>1145.8618802276053</v>
      </c>
      <c r="CI176">
        <v>5943.4566118508828</v>
      </c>
      <c r="CJ176">
        <v>592737.19014430884</v>
      </c>
      <c r="CK176">
        <v>6062766.8098556912</v>
      </c>
      <c r="CL176">
        <v>630.80985569119025</v>
      </c>
      <c r="CM176">
        <v>6459.05677120771</v>
      </c>
      <c r="CN176">
        <v>254409.24954826105</v>
      </c>
      <c r="CO176">
        <v>6401094.7504517389</v>
      </c>
      <c r="CP176">
        <v>270.75045173894165</v>
      </c>
      <c r="CQ176">
        <v>6819.4993618815342</v>
      </c>
      <c r="CR176">
        <v>130005.64384014798</v>
      </c>
      <c r="CS176">
        <v>6525498.3561598519</v>
      </c>
      <c r="CT176">
        <v>138.35615985202145</v>
      </c>
      <c r="CU176">
        <v>6952.0345520038754</v>
      </c>
    </row>
    <row r="177" spans="1:99">
      <c r="A177" s="7" t="s">
        <v>52</v>
      </c>
      <c r="B177" s="9">
        <v>88243</v>
      </c>
      <c r="C177" s="9">
        <v>7083</v>
      </c>
      <c r="D177" s="9">
        <v>5040</v>
      </c>
      <c r="E177" s="9">
        <v>11342</v>
      </c>
      <c r="F177" s="9">
        <v>2621</v>
      </c>
      <c r="G177" s="9">
        <v>1424</v>
      </c>
      <c r="H177" s="9">
        <v>659</v>
      </c>
      <c r="I177" s="9">
        <v>396</v>
      </c>
      <c r="J177">
        <v>5.8628075726458784</v>
      </c>
      <c r="K177">
        <v>2.7280209562497655</v>
      </c>
      <c r="L177">
        <v>4.7158515833532642</v>
      </c>
      <c r="M177">
        <v>5.8691149427260214</v>
      </c>
      <c r="N177">
        <v>7.9190295457650919</v>
      </c>
      <c r="O177">
        <v>10.565323964881348</v>
      </c>
      <c r="P177" s="5">
        <v>1.4942500697328911</v>
      </c>
      <c r="Q177" s="5">
        <v>1.3798900102234841</v>
      </c>
      <c r="R177" s="5">
        <v>1.5410887030121985</v>
      </c>
      <c r="S177" s="5">
        <v>1.6498249235698423</v>
      </c>
      <c r="T177" s="5">
        <v>1.9062644938236297</v>
      </c>
      <c r="U177" s="5">
        <v>2.3011534765846076</v>
      </c>
      <c r="V177" s="10">
        <v>5.8635125481631393E-58</v>
      </c>
      <c r="W177" s="10">
        <v>1.5870741620244689E-35</v>
      </c>
      <c r="X177" s="10">
        <v>1.6008206472991149E-58</v>
      </c>
      <c r="Y177" s="10">
        <v>9.7518530726380995E-56</v>
      </c>
      <c r="Z177" s="10">
        <v>5.3117361704722958E-53</v>
      </c>
      <c r="AA177" s="10">
        <v>1.0878122703835092E-58</v>
      </c>
      <c r="AB177" s="11">
        <v>3.9103688398532115E-2</v>
      </c>
      <c r="AC177" s="11">
        <v>4.1277838464771462E-2</v>
      </c>
      <c r="AD177" s="11">
        <v>3.1446087855629627E-2</v>
      </c>
      <c r="AE177" s="11">
        <v>3.2605867530506184E-2</v>
      </c>
      <c r="AF177" s="12">
        <v>3.5613871018648276E-2</v>
      </c>
      <c r="AG177" s="12">
        <v>3.8394317601992696E-2</v>
      </c>
      <c r="AH177" s="12">
        <v>3.8162920207235336E-2</v>
      </c>
      <c r="AI177" s="12">
        <v>4.2254981811683197E-2</v>
      </c>
      <c r="AJ177" s="12">
        <v>4.3051610365457918E-2</v>
      </c>
      <c r="AK177" s="12">
        <v>4.9988062089716442E-2</v>
      </c>
      <c r="AL177" s="12">
        <v>5.0558024493500414E-2</v>
      </c>
      <c r="AM177" s="12">
        <v>6.1259002190108228E-2</v>
      </c>
      <c r="AN177" s="11">
        <v>0.35234412749123434</v>
      </c>
      <c r="AO177" s="12">
        <v>0.37474891218122086</v>
      </c>
      <c r="AP177" s="11">
        <v>0.65839297913742578</v>
      </c>
      <c r="AQ177" s="11">
        <v>0.68030531254688886</v>
      </c>
      <c r="AR177" s="11">
        <v>0.26867244183705524</v>
      </c>
      <c r="AS177" s="11">
        <v>0.28956559289399092</v>
      </c>
      <c r="AT177" s="11">
        <v>0.16331140356408125</v>
      </c>
      <c r="AU177" s="11">
        <v>0.18089302958571402</v>
      </c>
      <c r="AV177" s="11">
        <v>8.1906570735189338E-2</v>
      </c>
      <c r="AW177" s="11">
        <v>9.513705484719101E-2</v>
      </c>
      <c r="AX177" s="11">
        <v>5.0153585173319769E-2</v>
      </c>
      <c r="AY177" s="11">
        <v>6.081634282329184E-2</v>
      </c>
      <c r="AZ177" s="9">
        <v>1834847</v>
      </c>
      <c r="BA177" s="9">
        <v>4799475</v>
      </c>
      <c r="BB177" s="9">
        <v>2575</v>
      </c>
      <c r="BC177" s="9">
        <v>4508</v>
      </c>
      <c r="BD177" s="9">
        <v>3944954</v>
      </c>
      <c r="BE177" s="9">
        <v>2689368</v>
      </c>
      <c r="BF177" s="9">
        <v>4741</v>
      </c>
      <c r="BG177" s="9">
        <v>2342</v>
      </c>
      <c r="BH177" s="9">
        <v>1332312</v>
      </c>
      <c r="BI177" s="9">
        <v>5302010</v>
      </c>
      <c r="BJ177" s="9">
        <v>1977</v>
      </c>
      <c r="BK177" s="9">
        <v>5106</v>
      </c>
      <c r="BL177" s="9">
        <v>742600</v>
      </c>
      <c r="BM177" s="9">
        <v>5891722</v>
      </c>
      <c r="BN177" s="9">
        <v>1219</v>
      </c>
      <c r="BO177" s="9">
        <v>5864</v>
      </c>
      <c r="BP177" s="9">
        <v>321835</v>
      </c>
      <c r="BQ177" s="9">
        <v>6312487</v>
      </c>
      <c r="BR177" s="9">
        <v>627</v>
      </c>
      <c r="BS177" s="9">
        <v>6456</v>
      </c>
      <c r="BT177" s="9">
        <v>165339</v>
      </c>
      <c r="BU177" s="9">
        <v>6468983</v>
      </c>
      <c r="BV177" s="9">
        <v>393</v>
      </c>
      <c r="BW177" s="9">
        <v>6690</v>
      </c>
      <c r="BX177">
        <v>1835462.4056030314</v>
      </c>
      <c r="BY177">
        <v>4798859.5943969684</v>
      </c>
      <c r="BZ177">
        <v>1959.5943969687137</v>
      </c>
      <c r="CA177">
        <v>5128.8755036309667</v>
      </c>
      <c r="CB177">
        <v>3945482.6850327603</v>
      </c>
      <c r="CC177">
        <v>2688839.3149672397</v>
      </c>
      <c r="CD177">
        <v>4212.314967239613</v>
      </c>
      <c r="CE177">
        <v>2873.7498617040296</v>
      </c>
      <c r="CF177">
        <v>1332865.9925208597</v>
      </c>
      <c r="CG177">
        <v>5301456.0074791405</v>
      </c>
      <c r="CH177">
        <v>1423.0074791403324</v>
      </c>
      <c r="CI177">
        <v>5666.035297653626</v>
      </c>
      <c r="CJ177">
        <v>743025.72358077846</v>
      </c>
      <c r="CK177">
        <v>5891296.2764192214</v>
      </c>
      <c r="CL177">
        <v>793.27641922153521</v>
      </c>
      <c r="CM177">
        <v>6296.4386772303187</v>
      </c>
      <c r="CN177">
        <v>322118.09711408959</v>
      </c>
      <c r="CO177">
        <v>6312203.9028859101</v>
      </c>
      <c r="CP177">
        <v>343.90288591043611</v>
      </c>
      <c r="CQ177">
        <v>6746.2919751257177</v>
      </c>
      <c r="CR177">
        <v>165555.24828014555</v>
      </c>
      <c r="CS177">
        <v>6468766.7517198548</v>
      </c>
      <c r="CT177">
        <v>176.75171985445851</v>
      </c>
      <c r="CU177">
        <v>6913.621596750957</v>
      </c>
    </row>
    <row r="178" spans="1:99">
      <c r="A178" s="7" t="s">
        <v>53</v>
      </c>
      <c r="B178" s="9">
        <v>146234</v>
      </c>
      <c r="C178" s="9">
        <v>7083</v>
      </c>
      <c r="D178" s="9">
        <v>8620</v>
      </c>
      <c r="E178" s="9">
        <v>20284</v>
      </c>
      <c r="F178" s="9">
        <v>4632</v>
      </c>
      <c r="G178" s="9">
        <v>2351</v>
      </c>
      <c r="H178" s="9">
        <v>699</v>
      </c>
      <c r="I178" s="9">
        <v>247</v>
      </c>
      <c r="J178">
        <v>8.1147060947378922</v>
      </c>
      <c r="K178">
        <v>4.8583996296009984</v>
      </c>
      <c r="L178">
        <v>7.2193506064871276</v>
      </c>
      <c r="M178">
        <v>7.4882280909933376</v>
      </c>
      <c r="N178">
        <v>2.2292395726592504</v>
      </c>
      <c r="O178">
        <v>-3.8701732180788566</v>
      </c>
      <c r="P178" s="5">
        <v>1.617263909833472</v>
      </c>
      <c r="Q178" s="5">
        <v>1.6838708617603628</v>
      </c>
      <c r="R178" s="5">
        <v>1.6437533606777468</v>
      </c>
      <c r="S178" s="5">
        <v>1.598860860880909</v>
      </c>
      <c r="T178" s="5">
        <v>1.1843362616115227</v>
      </c>
      <c r="U178" s="5">
        <v>0.82913557598678722</v>
      </c>
      <c r="V178" s="10">
        <v>2.4359209608387167E-90</v>
      </c>
      <c r="W178" s="10">
        <v>8.920557055044904E-59</v>
      </c>
      <c r="X178" s="10">
        <v>3.3007506294783389E-94</v>
      </c>
      <c r="Y178" s="10">
        <v>1.5681444997433169E-65</v>
      </c>
      <c r="Z178" s="10">
        <v>6.7311758967899973E-4</v>
      </c>
      <c r="AA178" s="10">
        <v>3.9584935286973329E-2</v>
      </c>
      <c r="AB178" s="11">
        <v>6.7338599788807768E-2</v>
      </c>
      <c r="AC178" s="11">
        <v>7.0139329092477304E-2</v>
      </c>
      <c r="AD178" s="11">
        <v>5.6509854635573453E-2</v>
      </c>
      <c r="AE178" s="11">
        <v>5.8040477144745625E-2</v>
      </c>
      <c r="AF178" s="12">
        <v>6.3575324815259807E-2</v>
      </c>
      <c r="AG178" s="12">
        <v>6.7216712457082425E-2</v>
      </c>
      <c r="AH178" s="12">
        <v>6.3791439572364064E-2</v>
      </c>
      <c r="AI178" s="12">
        <v>6.8977161302971254E-2</v>
      </c>
      <c r="AJ178" s="12">
        <v>4.5776858869034522E-2</v>
      </c>
      <c r="AK178" s="12">
        <v>5.2910138166120078E-2</v>
      </c>
      <c r="AL178" s="12">
        <v>3.0599752489456941E-2</v>
      </c>
      <c r="AM178" s="12">
        <v>3.9144706073298952E-2</v>
      </c>
      <c r="AN178" s="11">
        <v>0.49308574621050533</v>
      </c>
      <c r="AO178" s="12">
        <v>0.51637352246096158</v>
      </c>
      <c r="AP178" s="11">
        <v>0.82616752906529023</v>
      </c>
      <c r="AQ178" s="11">
        <v>0.843463983005866</v>
      </c>
      <c r="AR178" s="11">
        <v>0.40908790563700798</v>
      </c>
      <c r="AS178" s="11">
        <v>0.43208109055104799</v>
      </c>
      <c r="AT178" s="11">
        <v>0.24663778622628008</v>
      </c>
      <c r="AU178" s="11">
        <v>0.26698638432292221</v>
      </c>
      <c r="AV178" s="11">
        <v>8.5728280488116718E-2</v>
      </c>
      <c r="AW178" s="11">
        <v>9.922159950623595E-2</v>
      </c>
      <c r="AX178" s="11">
        <v>3.0068516542304934E-2</v>
      </c>
      <c r="AY178" s="11">
        <v>3.854647710445492E-2</v>
      </c>
      <c r="AZ178" s="9">
        <v>2542109</v>
      </c>
      <c r="BA178" s="9">
        <v>4034222</v>
      </c>
      <c r="BB178" s="9">
        <v>3575</v>
      </c>
      <c r="BC178" s="9">
        <v>3508</v>
      </c>
      <c r="BD178" s="9">
        <v>4932371</v>
      </c>
      <c r="BE178" s="9">
        <v>1643960</v>
      </c>
      <c r="BF178" s="9">
        <v>5913</v>
      </c>
      <c r="BG178" s="9">
        <v>1170</v>
      </c>
      <c r="BH178" s="9">
        <v>2014559</v>
      </c>
      <c r="BI178" s="9">
        <v>4561772</v>
      </c>
      <c r="BJ178" s="9">
        <v>2979</v>
      </c>
      <c r="BK178" s="9">
        <v>4104</v>
      </c>
      <c r="BL178" s="9">
        <v>1168895</v>
      </c>
      <c r="BM178" s="9">
        <v>5407436</v>
      </c>
      <c r="BN178" s="9">
        <v>1819</v>
      </c>
      <c r="BO178" s="9">
        <v>5264</v>
      </c>
      <c r="BP178" s="9">
        <v>521318</v>
      </c>
      <c r="BQ178" s="9">
        <v>6055013</v>
      </c>
      <c r="BR178" s="9">
        <v>655</v>
      </c>
      <c r="BS178" s="9">
        <v>6428</v>
      </c>
      <c r="BT178" s="9">
        <v>270715</v>
      </c>
      <c r="BU178" s="9">
        <v>6305616</v>
      </c>
      <c r="BV178" s="9">
        <v>243</v>
      </c>
      <c r="BW178" s="9">
        <v>6840</v>
      </c>
      <c r="BX178">
        <v>2542945.1353665437</v>
      </c>
      <c r="BY178">
        <v>4033385.8646334563</v>
      </c>
      <c r="BZ178">
        <v>2738.8646334561367</v>
      </c>
      <c r="CA178">
        <v>4348.8141928987452</v>
      </c>
      <c r="CB178">
        <v>4932970.9715968035</v>
      </c>
      <c r="CC178">
        <v>1643360.0284031963</v>
      </c>
      <c r="CD178">
        <v>5313.0284031962747</v>
      </c>
      <c r="CE178">
        <v>1771.8779346720839</v>
      </c>
      <c r="CF178">
        <v>2015367.3600168545</v>
      </c>
      <c r="CG178">
        <v>4560963.6399831455</v>
      </c>
      <c r="CH178">
        <v>2170.6399831455228</v>
      </c>
      <c r="CI178">
        <v>4917.6508463457812</v>
      </c>
      <c r="CJ178">
        <v>1169454.4457228424</v>
      </c>
      <c r="CK178">
        <v>5406876.5542771574</v>
      </c>
      <c r="CL178">
        <v>1259.5542771577179</v>
      </c>
      <c r="CM178">
        <v>5829.7178320251824</v>
      </c>
      <c r="CN178">
        <v>521411.4167911968</v>
      </c>
      <c r="CO178">
        <v>6054919.5832088031</v>
      </c>
      <c r="CP178">
        <v>561.58320880321367</v>
      </c>
      <c r="CQ178">
        <v>6528.44064615969</v>
      </c>
      <c r="CR178">
        <v>270666.48020282487</v>
      </c>
      <c r="CS178">
        <v>6305664.5197971752</v>
      </c>
      <c r="CT178">
        <v>291.51979717514348</v>
      </c>
      <c r="CU178">
        <v>6798.7949280533476</v>
      </c>
    </row>
    <row r="179" spans="1:99">
      <c r="A179" s="7" t="s">
        <v>54</v>
      </c>
      <c r="B179" s="9">
        <v>15917</v>
      </c>
      <c r="C179" s="9">
        <v>7083</v>
      </c>
      <c r="D179" s="9">
        <v>802</v>
      </c>
      <c r="E179" s="9">
        <v>1778</v>
      </c>
      <c r="F179" s="9">
        <v>337</v>
      </c>
      <c r="G179" s="9">
        <v>141</v>
      </c>
      <c r="H179" s="9">
        <v>35</v>
      </c>
      <c r="I179" s="9">
        <v>10</v>
      </c>
      <c r="J179">
        <v>1.7522420741683502</v>
      </c>
      <c r="K179">
        <v>0.34452856879487948</v>
      </c>
      <c r="L179">
        <v>3.3504592844980599E-2</v>
      </c>
      <c r="M179">
        <v>-0.99908347583999146</v>
      </c>
      <c r="N179">
        <v>-3.8260463345882463</v>
      </c>
      <c r="O179">
        <v>-7.4330917980916462</v>
      </c>
      <c r="P179" s="5">
        <v>1</v>
      </c>
      <c r="Q179" s="5">
        <v>1</v>
      </c>
      <c r="R179" s="5">
        <v>1</v>
      </c>
      <c r="S179" s="5">
        <v>1</v>
      </c>
      <c r="T179" s="5">
        <v>0.54214369622868752</v>
      </c>
      <c r="U179" s="5">
        <v>0.31756445476073741</v>
      </c>
      <c r="V179" s="10">
        <v>0.99985324955497257</v>
      </c>
      <c r="W179" s="10">
        <v>9.3482076316486348E-2</v>
      </c>
      <c r="X179" s="10">
        <v>0.99853259182778686</v>
      </c>
      <c r="Y179" s="10">
        <v>0.26829735536113303</v>
      </c>
      <c r="Z179" s="10">
        <v>2.836868545826507E-3</v>
      </c>
      <c r="AA179" s="10">
        <v>1.1246771893700586E-3</v>
      </c>
      <c r="AB179" s="11">
        <v>5.9542245512265984E-3</v>
      </c>
      <c r="AC179" s="11">
        <v>6.8366453980530581E-3</v>
      </c>
      <c r="AD179" s="11">
        <v>4.7876936353655059E-3</v>
      </c>
      <c r="AE179" s="11">
        <v>5.2532494678393504E-3</v>
      </c>
      <c r="AF179" s="12">
        <v>4.2510924888849184E-3</v>
      </c>
      <c r="AG179" s="12">
        <v>5.264649428381776E-3</v>
      </c>
      <c r="AH179" s="12">
        <v>3.3255023654013439E-3</v>
      </c>
      <c r="AI179" s="12">
        <v>4.6372252923707873E-3</v>
      </c>
      <c r="AJ179" s="12">
        <v>1.6531707631842539E-3</v>
      </c>
      <c r="AK179" s="12">
        <v>3.2882382442984514E-3</v>
      </c>
      <c r="AL179" s="12">
        <v>5.3738707348705169E-4</v>
      </c>
      <c r="AM179" s="12">
        <v>2.2862752165030654E-3</v>
      </c>
      <c r="AN179" s="11">
        <v>7.0330374609171284E-2</v>
      </c>
      <c r="AO179" s="12">
        <v>8.271212150829306E-2</v>
      </c>
      <c r="AP179" s="11">
        <v>0.17396881953879836</v>
      </c>
      <c r="AQ179" s="11">
        <v>0.1919778132439208</v>
      </c>
      <c r="AR179" s="11">
        <v>3.8065820854614442E-2</v>
      </c>
      <c r="AS179" s="11">
        <v>4.7491146532086102E-2</v>
      </c>
      <c r="AT179" s="11">
        <v>1.5616180009066647E-2</v>
      </c>
      <c r="AU179" s="11">
        <v>2.1938528447801909E-2</v>
      </c>
      <c r="AV179" s="11">
        <v>3.3083676689386267E-3</v>
      </c>
      <c r="AW179" s="11">
        <v>6.5744503460267844E-3</v>
      </c>
      <c r="AX179" s="11">
        <v>5.3738707348705169E-4</v>
      </c>
      <c r="AY179" s="11">
        <v>2.2862752165030654E-3</v>
      </c>
      <c r="AZ179" s="9">
        <v>513754</v>
      </c>
      <c r="BA179" s="9">
        <v>6192894</v>
      </c>
      <c r="BB179" s="9">
        <v>542</v>
      </c>
      <c r="BC179" s="9">
        <v>6541</v>
      </c>
      <c r="BD179" s="9">
        <v>1152057</v>
      </c>
      <c r="BE179" s="9">
        <v>5554591</v>
      </c>
      <c r="BF179" s="9">
        <v>1296</v>
      </c>
      <c r="BG179" s="9">
        <v>5787</v>
      </c>
      <c r="BH179" s="9">
        <v>284688</v>
      </c>
      <c r="BI179" s="9">
        <v>6421960</v>
      </c>
      <c r="BJ179" s="9">
        <v>303</v>
      </c>
      <c r="BK179" s="9">
        <v>6780</v>
      </c>
      <c r="BL179" s="9">
        <v>149413</v>
      </c>
      <c r="BM179" s="9">
        <v>6557235</v>
      </c>
      <c r="BN179" s="9">
        <v>133</v>
      </c>
      <c r="BO179" s="9">
        <v>6950</v>
      </c>
      <c r="BP179" s="9">
        <v>61731</v>
      </c>
      <c r="BQ179" s="9">
        <v>6644917</v>
      </c>
      <c r="BR179" s="9">
        <v>35</v>
      </c>
      <c r="BS179" s="9">
        <v>7048</v>
      </c>
      <c r="BT179" s="9">
        <v>31203</v>
      </c>
      <c r="BU179" s="9">
        <v>6675445</v>
      </c>
      <c r="BV179" s="9">
        <v>10</v>
      </c>
      <c r="BW179" s="9">
        <v>7073</v>
      </c>
      <c r="BX179">
        <v>513753.41666325327</v>
      </c>
      <c r="BY179">
        <v>6192894.5833367463</v>
      </c>
      <c r="BZ179">
        <v>542.58333674673588</v>
      </c>
      <c r="CA179">
        <v>6547.3241036356758</v>
      </c>
      <c r="CB179">
        <v>1152136.2102151546</v>
      </c>
      <c r="CC179">
        <v>5554511.789784845</v>
      </c>
      <c r="CD179">
        <v>1216.7897848454161</v>
      </c>
      <c r="CE179">
        <v>5872.4056151448531</v>
      </c>
      <c r="CF179">
        <v>284690.3339094164</v>
      </c>
      <c r="CG179">
        <v>6421957.6660905834</v>
      </c>
      <c r="CH179">
        <v>300.66609058361144</v>
      </c>
      <c r="CI179">
        <v>6789.4968425359439</v>
      </c>
      <c r="CJ179">
        <v>149388.22866272123</v>
      </c>
      <c r="CK179">
        <v>6557259.7713372791</v>
      </c>
      <c r="CL179">
        <v>157.77133727877987</v>
      </c>
      <c r="CM179">
        <v>6932.5425093131471</v>
      </c>
      <c r="CN179">
        <v>61700.836743086671</v>
      </c>
      <c r="CO179">
        <v>6644947.1632569134</v>
      </c>
      <c r="CP179">
        <v>65.163256913331793</v>
      </c>
      <c r="CQ179">
        <v>7025.2483945780368</v>
      </c>
      <c r="CR179">
        <v>31180.070220865269</v>
      </c>
      <c r="CS179">
        <v>6675467.9297791347</v>
      </c>
      <c r="CT179">
        <v>32.92977913473149</v>
      </c>
      <c r="CU179">
        <v>7057.5159146566211</v>
      </c>
    </row>
    <row r="180" spans="1:99">
      <c r="A180" s="7" t="s">
        <v>55</v>
      </c>
      <c r="B180" s="9">
        <v>38555</v>
      </c>
      <c r="C180" s="9">
        <v>7083</v>
      </c>
      <c r="D180" s="9">
        <v>2431</v>
      </c>
      <c r="E180" s="9">
        <v>5541</v>
      </c>
      <c r="F180" s="9">
        <v>1245</v>
      </c>
      <c r="G180" s="9">
        <v>596</v>
      </c>
      <c r="H180" s="9">
        <v>166</v>
      </c>
      <c r="I180" s="9">
        <v>45</v>
      </c>
      <c r="J180">
        <v>4.7918115061105331</v>
      </c>
      <c r="K180">
        <v>2.8176023518779583</v>
      </c>
      <c r="L180">
        <v>3.8843315713616939</v>
      </c>
      <c r="M180">
        <v>3.4843046841607719</v>
      </c>
      <c r="N180">
        <v>0.20209838123751711</v>
      </c>
      <c r="O180">
        <v>-5.3902350741163039</v>
      </c>
      <c r="P180" s="5">
        <v>1.5388903968612233</v>
      </c>
      <c r="Q180" s="5">
        <v>1.5026400854174062</v>
      </c>
      <c r="R180" s="5">
        <v>1.5758993395400798</v>
      </c>
      <c r="S180" s="5">
        <v>1.5139926144907976</v>
      </c>
      <c r="T180" s="5">
        <v>1</v>
      </c>
      <c r="U180" s="5">
        <v>0.57967875389177526</v>
      </c>
      <c r="V180" s="10">
        <v>1.3324637707485893E-47</v>
      </c>
      <c r="W180" s="10">
        <v>3.2369690246191674E-63</v>
      </c>
      <c r="X180" s="10">
        <v>3.7330763306757152E-39</v>
      </c>
      <c r="Y180" s="10">
        <v>1.4491604334303306E-18</v>
      </c>
      <c r="Z180" s="10">
        <v>0.95575365181223004</v>
      </c>
      <c r="AA180" s="10">
        <v>2.7402350102479866E-3</v>
      </c>
      <c r="AB180" s="11">
        <v>1.8622542897095844E-2</v>
      </c>
      <c r="AC180" s="11">
        <v>2.0148784841930143E-2</v>
      </c>
      <c r="AD180" s="11">
        <v>1.5237180810566634E-2</v>
      </c>
      <c r="AE180" s="11">
        <v>1.6054644687103842E-2</v>
      </c>
      <c r="AF180" s="12">
        <v>1.6609526540904515E-2</v>
      </c>
      <c r="AG180" s="12">
        <v>1.8545068969472445E-2</v>
      </c>
      <c r="AH180" s="12">
        <v>1.5489330574723285E-2</v>
      </c>
      <c r="AI180" s="12">
        <v>1.816872392195891E-2</v>
      </c>
      <c r="AJ180" s="12">
        <v>9.9460370863138602E-3</v>
      </c>
      <c r="AK180" s="12">
        <v>1.3490359920604114E-2</v>
      </c>
      <c r="AL180" s="12">
        <v>4.5028594233960419E-3</v>
      </c>
      <c r="AM180" s="12">
        <v>8.2036208815594851E-3</v>
      </c>
      <c r="AN180" s="11">
        <v>0.19892741987833795</v>
      </c>
      <c r="AO180" s="12">
        <v>0.21784513412420337</v>
      </c>
      <c r="AP180" s="11">
        <v>0.41963967222705767</v>
      </c>
      <c r="AQ180" s="11">
        <v>0.44270679113592415</v>
      </c>
      <c r="AR180" s="11">
        <v>0.13390052633643021</v>
      </c>
      <c r="AS180" s="11">
        <v>0.15015990003657556</v>
      </c>
      <c r="AT180" s="11">
        <v>6.9378910382429479E-2</v>
      </c>
      <c r="AU180" s="11">
        <v>8.1687022132041778E-2</v>
      </c>
      <c r="AV180" s="11">
        <v>1.9128810174707557E-2</v>
      </c>
      <c r="AW180" s="11">
        <v>2.6049786465134318E-2</v>
      </c>
      <c r="AX180" s="11">
        <v>4.5028594233960419E-3</v>
      </c>
      <c r="AY180" s="11">
        <v>8.2036208815594851E-3</v>
      </c>
      <c r="AZ180" s="9">
        <v>976559</v>
      </c>
      <c r="BA180" s="9">
        <v>5707451</v>
      </c>
      <c r="BB180" s="9">
        <v>1476</v>
      </c>
      <c r="BC180" s="9">
        <v>5607</v>
      </c>
      <c r="BD180" s="9">
        <v>2241238</v>
      </c>
      <c r="BE180" s="9">
        <v>4442772</v>
      </c>
      <c r="BF180" s="9">
        <v>3054</v>
      </c>
      <c r="BG180" s="9">
        <v>4029</v>
      </c>
      <c r="BH180" s="9">
        <v>635623</v>
      </c>
      <c r="BI180" s="9">
        <v>6048387</v>
      </c>
      <c r="BJ180" s="9">
        <v>1006</v>
      </c>
      <c r="BK180" s="9">
        <v>6077</v>
      </c>
      <c r="BL180" s="9">
        <v>342519</v>
      </c>
      <c r="BM180" s="9">
        <v>6341491</v>
      </c>
      <c r="BN180" s="9">
        <v>535</v>
      </c>
      <c r="BO180" s="9">
        <v>6548</v>
      </c>
      <c r="BP180" s="9">
        <v>144649</v>
      </c>
      <c r="BQ180" s="9">
        <v>6539361</v>
      </c>
      <c r="BR180" s="9">
        <v>160</v>
      </c>
      <c r="BS180" s="9">
        <v>6923</v>
      </c>
      <c r="BT180" s="9">
        <v>73716</v>
      </c>
      <c r="BU180" s="9">
        <v>6610294</v>
      </c>
      <c r="BV180" s="9">
        <v>45</v>
      </c>
      <c r="BW180" s="9">
        <v>7038</v>
      </c>
      <c r="BX180">
        <v>976999.68007469038</v>
      </c>
      <c r="BY180">
        <v>5707010.3199253101</v>
      </c>
      <c r="BZ180">
        <v>1035.3199253096616</v>
      </c>
      <c r="CA180">
        <v>6054.0887601903651</v>
      </c>
      <c r="CB180">
        <v>2241916.2565697413</v>
      </c>
      <c r="CC180">
        <v>4442093.7434302587</v>
      </c>
      <c r="CD180">
        <v>2375.7434302587035</v>
      </c>
      <c r="CE180">
        <v>4712.2448175571253</v>
      </c>
      <c r="CF180">
        <v>635955.08271817479</v>
      </c>
      <c r="CG180">
        <v>6048054.9172818251</v>
      </c>
      <c r="CH180">
        <v>673.9172818252564</v>
      </c>
      <c r="CI180">
        <v>6415.8743796014669</v>
      </c>
      <c r="CJ180">
        <v>342690.85283077072</v>
      </c>
      <c r="CK180">
        <v>6341319.1471692296</v>
      </c>
      <c r="CL180">
        <v>363.14716922930228</v>
      </c>
      <c r="CM180">
        <v>6726.9738131750255</v>
      </c>
      <c r="CN180">
        <v>144655.70932731021</v>
      </c>
      <c r="CO180">
        <v>6539354.2906726897</v>
      </c>
      <c r="CP180">
        <v>153.29067268979821</v>
      </c>
      <c r="CQ180">
        <v>6937.0526932185921</v>
      </c>
      <c r="CR180">
        <v>73682.918711487044</v>
      </c>
      <c r="CS180">
        <v>6610327.0812885128</v>
      </c>
      <c r="CT180">
        <v>78.081288512952966</v>
      </c>
      <c r="CU180">
        <v>7012.341776269036</v>
      </c>
    </row>
    <row r="181" spans="1:99">
      <c r="A181" s="7" t="s">
        <v>56</v>
      </c>
      <c r="B181" s="9">
        <v>31719</v>
      </c>
      <c r="C181" s="9">
        <v>7083</v>
      </c>
      <c r="D181" s="9">
        <v>1237</v>
      </c>
      <c r="E181" s="9">
        <v>3614</v>
      </c>
      <c r="F181" s="9">
        <v>629</v>
      </c>
      <c r="G181" s="9">
        <v>289</v>
      </c>
      <c r="H181" s="9">
        <v>73</v>
      </c>
      <c r="I181" s="9">
        <v>29</v>
      </c>
      <c r="J181">
        <v>0.37084205242139739</v>
      </c>
      <c r="K181">
        <v>0.64822734874241206</v>
      </c>
      <c r="L181">
        <v>-0.48782588928840981</v>
      </c>
      <c r="M181">
        <v>-1.1797131253776254</v>
      </c>
      <c r="N181">
        <v>-5.0101479030939871</v>
      </c>
      <c r="O181">
        <v>-7.0135130634736775</v>
      </c>
      <c r="P181" s="5">
        <v>1</v>
      </c>
      <c r="Q181" s="5">
        <v>1</v>
      </c>
      <c r="R181" s="5">
        <v>1</v>
      </c>
      <c r="S181" s="5">
        <v>1</v>
      </c>
      <c r="T181" s="5">
        <v>0.56541849987405679</v>
      </c>
      <c r="U181" s="5">
        <v>0.44657991343167835</v>
      </c>
      <c r="V181" s="10">
        <v>0.4950166102341822</v>
      </c>
      <c r="W181" s="10">
        <v>0.11104931666724449</v>
      </c>
      <c r="X181" s="10">
        <v>0.52599751502411474</v>
      </c>
      <c r="Y181" s="10">
        <v>0.21084385996205568</v>
      </c>
      <c r="Z181" s="10">
        <v>2.5631843869554667E-5</v>
      </c>
      <c r="AA181" s="10">
        <v>1.7442811523003444E-4</v>
      </c>
      <c r="AB181" s="11">
        <v>9.3172848117957698E-3</v>
      </c>
      <c r="AC181" s="11">
        <v>1.0411276444138062E-2</v>
      </c>
      <c r="AD181" s="11">
        <v>9.8737097268064532E-3</v>
      </c>
      <c r="AE181" s="11">
        <v>1.0535721305242114E-2</v>
      </c>
      <c r="AF181" s="12">
        <v>8.1894988305638676E-3</v>
      </c>
      <c r="AG181" s="12">
        <v>9.5713369734739678E-3</v>
      </c>
      <c r="AH181" s="12">
        <v>7.2233864320298052E-3</v>
      </c>
      <c r="AI181" s="12">
        <v>9.0973816041130719E-3</v>
      </c>
      <c r="AJ181" s="12">
        <v>3.9740898372735423E-3</v>
      </c>
      <c r="AK181" s="12">
        <v>6.332277521190385E-3</v>
      </c>
      <c r="AL181" s="12">
        <v>2.6071871672397546E-3</v>
      </c>
      <c r="AM181" s="12">
        <v>5.5814334737315846E-3</v>
      </c>
      <c r="AN181" s="11">
        <v>0.1142232061944841</v>
      </c>
      <c r="AO181" s="12">
        <v>0.12945884943166303</v>
      </c>
      <c r="AP181" s="11">
        <v>0.27970196696036748</v>
      </c>
      <c r="AQ181" s="11">
        <v>0.30084299986160062</v>
      </c>
      <c r="AR181" s="11">
        <v>6.7069505884810685E-2</v>
      </c>
      <c r="AS181" s="11">
        <v>7.9196200736677394E-2</v>
      </c>
      <c r="AT181" s="11">
        <v>3.2594510463881947E-2</v>
      </c>
      <c r="AU181" s="11">
        <v>4.1385441533859126E-2</v>
      </c>
      <c r="AV181" s="11">
        <v>7.704041985564623E-3</v>
      </c>
      <c r="AW181" s="11">
        <v>1.2343960273365208E-2</v>
      </c>
      <c r="AX181" s="11">
        <v>2.4917654642794356E-3</v>
      </c>
      <c r="AY181" s="11">
        <v>5.4144889476928915E-3</v>
      </c>
      <c r="AZ181" s="9">
        <v>776584</v>
      </c>
      <c r="BA181" s="9">
        <v>5914262</v>
      </c>
      <c r="BB181" s="9">
        <v>863</v>
      </c>
      <c r="BC181" s="9">
        <v>6220</v>
      </c>
      <c r="BD181" s="9">
        <v>1856283</v>
      </c>
      <c r="BE181" s="9">
        <v>4834563</v>
      </c>
      <c r="BF181" s="9">
        <v>2056</v>
      </c>
      <c r="BG181" s="9">
        <v>5027</v>
      </c>
      <c r="BH181" s="9">
        <v>521631</v>
      </c>
      <c r="BI181" s="9">
        <v>6169215</v>
      </c>
      <c r="BJ181" s="9">
        <v>518</v>
      </c>
      <c r="BK181" s="9">
        <v>6565</v>
      </c>
      <c r="BL181" s="9">
        <v>281698</v>
      </c>
      <c r="BM181" s="9">
        <v>6409148</v>
      </c>
      <c r="BN181" s="9">
        <v>262</v>
      </c>
      <c r="BO181" s="9">
        <v>6821</v>
      </c>
      <c r="BP181" s="9">
        <v>118517</v>
      </c>
      <c r="BQ181" s="9">
        <v>6572329</v>
      </c>
      <c r="BR181" s="9">
        <v>71</v>
      </c>
      <c r="BS181" s="9">
        <v>7012</v>
      </c>
      <c r="BT181" s="9">
        <v>59977</v>
      </c>
      <c r="BU181" s="9">
        <v>6630869</v>
      </c>
      <c r="BV181" s="9">
        <v>28</v>
      </c>
      <c r="BW181" s="9">
        <v>7055</v>
      </c>
      <c r="BX181">
        <v>776624.85675228864</v>
      </c>
      <c r="BY181">
        <v>5914221.1432477115</v>
      </c>
      <c r="BZ181">
        <v>822.14324771134477</v>
      </c>
      <c r="CA181">
        <v>6267.4845611451829</v>
      </c>
      <c r="CB181">
        <v>1856373.8231315978</v>
      </c>
      <c r="CC181">
        <v>4834472.1768684024</v>
      </c>
      <c r="CD181">
        <v>1965.1768684021583</v>
      </c>
      <c r="CE181">
        <v>5123.2409130325223</v>
      </c>
      <c r="CF181">
        <v>521596.83210347558</v>
      </c>
      <c r="CG181">
        <v>6169249.1678965241</v>
      </c>
      <c r="CH181">
        <v>552.1678965244331</v>
      </c>
      <c r="CI181">
        <v>6537.7457110804826</v>
      </c>
      <c r="CJ181">
        <v>281661.8298223227</v>
      </c>
      <c r="CK181">
        <v>6409184.1701776776</v>
      </c>
      <c r="CL181">
        <v>298.17017767730891</v>
      </c>
      <c r="CM181">
        <v>6792.0123145862271</v>
      </c>
      <c r="CN181">
        <v>118462.59425084978</v>
      </c>
      <c r="CO181">
        <v>6572383.4057491506</v>
      </c>
      <c r="CP181">
        <v>125.40574915022241</v>
      </c>
      <c r="CQ181">
        <v>6964.959633355782</v>
      </c>
      <c r="CR181">
        <v>59941.545249285264</v>
      </c>
      <c r="CS181">
        <v>6630904.4547507148</v>
      </c>
      <c r="CT181">
        <v>63.454750714735852</v>
      </c>
      <c r="CU181">
        <v>7026.9762137702764</v>
      </c>
    </row>
    <row r="182" spans="1:99">
      <c r="A182" s="7" t="s">
        <v>57</v>
      </c>
      <c r="B182" s="9">
        <v>31050</v>
      </c>
      <c r="C182" s="9">
        <v>7083</v>
      </c>
      <c r="D182" s="9">
        <v>1196</v>
      </c>
      <c r="E182" s="9">
        <v>3525</v>
      </c>
      <c r="F182" s="9">
        <v>618</v>
      </c>
      <c r="G182" s="9">
        <v>282</v>
      </c>
      <c r="H182" s="9">
        <v>70</v>
      </c>
      <c r="I182" s="9">
        <v>28</v>
      </c>
      <c r="J182">
        <v>0.2667279442625205</v>
      </c>
      <c r="K182">
        <v>0.61208533363991924</v>
      </c>
      <c r="L182">
        <v>-0.45293663480081414</v>
      </c>
      <c r="M182">
        <v>-1.1931661285271098</v>
      </c>
      <c r="N182">
        <v>-5.1318898315260935</v>
      </c>
      <c r="O182">
        <v>-7.0605029136984383</v>
      </c>
      <c r="P182" s="5">
        <v>1</v>
      </c>
      <c r="Q182" s="5">
        <v>1</v>
      </c>
      <c r="R182" s="5">
        <v>1</v>
      </c>
      <c r="S182" s="5">
        <v>1</v>
      </c>
      <c r="T182" s="5">
        <v>0.55489467119265279</v>
      </c>
      <c r="U182" s="5">
        <v>0.44194778338831459</v>
      </c>
      <c r="V182" s="10">
        <v>0.51327483133556961</v>
      </c>
      <c r="W182" s="10">
        <v>0.10125312600084412</v>
      </c>
      <c r="X182" s="10">
        <v>0.50127087702633566</v>
      </c>
      <c r="Y182" s="10">
        <v>0.18389925209664609</v>
      </c>
      <c r="Z182" s="10">
        <v>1.3806246054037798E-5</v>
      </c>
      <c r="AA182" s="10">
        <v>1.3493641594080716E-4</v>
      </c>
      <c r="AB182" s="11">
        <v>8.9993887399285946E-3</v>
      </c>
      <c r="AC182" s="11">
        <v>1.0075275174458522E-2</v>
      </c>
      <c r="AD182" s="11">
        <v>9.6264634414233562E-3</v>
      </c>
      <c r="AE182" s="11">
        <v>1.0280355703006968E-2</v>
      </c>
      <c r="AF182" s="12">
        <v>8.0402118205155412E-3</v>
      </c>
      <c r="AG182" s="12">
        <v>9.4100211316233816E-3</v>
      </c>
      <c r="AH182" s="12">
        <v>7.037055131514534E-3</v>
      </c>
      <c r="AI182" s="12">
        <v>8.8884001840297284E-3</v>
      </c>
      <c r="AJ182" s="12">
        <v>3.7866744030402308E-3</v>
      </c>
      <c r="AK182" s="12">
        <v>6.0961436119251798E-3</v>
      </c>
      <c r="AL182" s="12">
        <v>2.4917654642794356E-3</v>
      </c>
      <c r="AM182" s="12">
        <v>5.4144889476928915E-3</v>
      </c>
      <c r="AN182" s="11">
        <v>0.11408582594356965</v>
      </c>
      <c r="AO182" s="12">
        <v>0.12931386345357843</v>
      </c>
      <c r="AP182" s="11">
        <v>0.27970196696036748</v>
      </c>
      <c r="AQ182" s="11">
        <v>0.30084299986160062</v>
      </c>
      <c r="AR182" s="11">
        <v>6.6933716919758052E-2</v>
      </c>
      <c r="AS182" s="11">
        <v>7.9049623472731007E-2</v>
      </c>
      <c r="AT182" s="11">
        <v>3.2461402088094123E-2</v>
      </c>
      <c r="AU182" s="11">
        <v>4.123618368064793E-2</v>
      </c>
      <c r="AV182" s="11">
        <v>7.5790902946880102E-3</v>
      </c>
      <c r="AW182" s="11">
        <v>1.2186545735242811E-2</v>
      </c>
      <c r="AX182" s="11">
        <v>2.4917654642794356E-3</v>
      </c>
      <c r="AY182" s="11">
        <v>5.4144889476928915E-3</v>
      </c>
      <c r="AZ182" s="9">
        <v>776524</v>
      </c>
      <c r="BA182" s="9">
        <v>5914991</v>
      </c>
      <c r="BB182" s="9">
        <v>862</v>
      </c>
      <c r="BC182" s="9">
        <v>6221</v>
      </c>
      <c r="BD182" s="9">
        <v>1854967</v>
      </c>
      <c r="BE182" s="9">
        <v>4836548</v>
      </c>
      <c r="BF182" s="9">
        <v>2056</v>
      </c>
      <c r="BG182" s="9">
        <v>5027</v>
      </c>
      <c r="BH182" s="9">
        <v>521646</v>
      </c>
      <c r="BI182" s="9">
        <v>6169869</v>
      </c>
      <c r="BJ182" s="9">
        <v>517</v>
      </c>
      <c r="BK182" s="9">
        <v>6566</v>
      </c>
      <c r="BL182" s="9">
        <v>281994</v>
      </c>
      <c r="BM182" s="9">
        <v>6409521</v>
      </c>
      <c r="BN182" s="9">
        <v>261</v>
      </c>
      <c r="BO182" s="9">
        <v>6822</v>
      </c>
      <c r="BP182" s="9">
        <v>119061</v>
      </c>
      <c r="BQ182" s="9">
        <v>6572454</v>
      </c>
      <c r="BR182" s="9">
        <v>70</v>
      </c>
      <c r="BS182" s="9">
        <v>7013</v>
      </c>
      <c r="BT182" s="9">
        <v>60606</v>
      </c>
      <c r="BU182" s="9">
        <v>6630909</v>
      </c>
      <c r="BV182" s="9">
        <v>28</v>
      </c>
      <c r="BW182" s="9">
        <v>7055</v>
      </c>
      <c r="BX182">
        <v>776564.00336159894</v>
      </c>
      <c r="BY182">
        <v>5914950.9966384014</v>
      </c>
      <c r="BZ182">
        <v>821.99663840105052</v>
      </c>
      <c r="CA182">
        <v>6267.6306630112913</v>
      </c>
      <c r="CB182">
        <v>1855059.4109162842</v>
      </c>
      <c r="CC182">
        <v>4836455.5890837153</v>
      </c>
      <c r="CD182">
        <v>1963.5890837157267</v>
      </c>
      <c r="CE182">
        <v>5124.8298367410071</v>
      </c>
      <c r="CF182">
        <v>521610.8724459954</v>
      </c>
      <c r="CG182">
        <v>6169904.127554005</v>
      </c>
      <c r="CH182">
        <v>552.12755400458423</v>
      </c>
      <c r="CI182">
        <v>6537.7854050988453</v>
      </c>
      <c r="CJ182">
        <v>281956.5476723637</v>
      </c>
      <c r="CK182">
        <v>6409558.4523276361</v>
      </c>
      <c r="CL182">
        <v>298.45232763632032</v>
      </c>
      <c r="CM182">
        <v>6791.7291478835514</v>
      </c>
      <c r="CN182">
        <v>119005.03261503378</v>
      </c>
      <c r="CO182">
        <v>6572509.9673849661</v>
      </c>
      <c r="CP182">
        <v>125.96738496622726</v>
      </c>
      <c r="CQ182">
        <v>6964.3966666741389</v>
      </c>
      <c r="CR182">
        <v>60569.886491173231</v>
      </c>
      <c r="CS182">
        <v>6630945.1135088271</v>
      </c>
      <c r="CT182">
        <v>64.113508826772403</v>
      </c>
      <c r="CU182">
        <v>7026.3160154314828</v>
      </c>
    </row>
    <row r="183" spans="1:99">
      <c r="A183" s="7" t="s">
        <v>58</v>
      </c>
      <c r="B183" s="9">
        <v>8713</v>
      </c>
      <c r="C183" s="9">
        <v>7083</v>
      </c>
      <c r="D183" s="9">
        <v>436</v>
      </c>
      <c r="E183" s="9">
        <v>1097</v>
      </c>
      <c r="F183" s="9">
        <v>211</v>
      </c>
      <c r="G183" s="9">
        <v>105</v>
      </c>
      <c r="H183" s="9">
        <v>25</v>
      </c>
      <c r="I183" s="9">
        <v>9</v>
      </c>
      <c r="J183">
        <v>1.266568235932483</v>
      </c>
      <c r="K183">
        <v>0.76836153321296141</v>
      </c>
      <c r="L183">
        <v>0.60063852629886927</v>
      </c>
      <c r="M183">
        <v>0.58024513055592286</v>
      </c>
      <c r="N183">
        <v>-1.6520794095049114</v>
      </c>
      <c r="O183">
        <v>-3.1136609225326501</v>
      </c>
      <c r="P183" s="5">
        <v>1.2329442852728074</v>
      </c>
      <c r="Q183" s="5">
        <v>1.1940641855236804</v>
      </c>
      <c r="R183" s="5">
        <v>1</v>
      </c>
      <c r="S183" s="5">
        <v>1</v>
      </c>
      <c r="T183" s="5">
        <v>1</v>
      </c>
      <c r="U183" s="5">
        <v>1</v>
      </c>
      <c r="V183" s="10">
        <v>2.4834562669759173E-3</v>
      </c>
      <c r="W183" s="10">
        <v>5.5277358468687926E-5</v>
      </c>
      <c r="X183" s="10">
        <v>0.60815013554655928</v>
      </c>
      <c r="Y183" s="10">
        <v>0.87538891992022871</v>
      </c>
      <c r="Z183" s="10">
        <v>0.41077889453364846</v>
      </c>
      <c r="AA183" s="10">
        <v>0.23813511590142081</v>
      </c>
      <c r="AB183" s="11">
        <v>3.1510292697956451E-3</v>
      </c>
      <c r="AC183" s="11">
        <v>3.8026107525060133E-3</v>
      </c>
      <c r="AD183" s="11">
        <v>2.9145375666680944E-3</v>
      </c>
      <c r="AE183" s="11">
        <v>3.2805774975702227E-3</v>
      </c>
      <c r="AF183" s="12">
        <v>2.5776054441153428E-3</v>
      </c>
      <c r="AG183" s="12">
        <v>3.3803219877638043E-3</v>
      </c>
      <c r="AH183" s="12">
        <v>2.3985817199485993E-3</v>
      </c>
      <c r="AI183" s="12">
        <v>3.5311090890306467E-3</v>
      </c>
      <c r="AJ183" s="12">
        <v>1.0736023778322268E-3</v>
      </c>
      <c r="AK183" s="12">
        <v>2.4559754846554195E-3</v>
      </c>
      <c r="AL183" s="12">
        <v>4.4101890338215548E-4</v>
      </c>
      <c r="AM183" s="12">
        <v>2.10027715760895E-3</v>
      </c>
      <c r="AN183" s="11">
        <v>4.356080335020629E-2</v>
      </c>
      <c r="AO183" s="12">
        <v>5.357317942545374E-2</v>
      </c>
      <c r="AP183" s="11">
        <v>0.104889176271917</v>
      </c>
      <c r="AQ183" s="11">
        <v>0.11959197578229731</v>
      </c>
      <c r="AR183" s="11">
        <v>2.187914685407151E-2</v>
      </c>
      <c r="AS183" s="11">
        <v>2.9229140594749611E-2</v>
      </c>
      <c r="AT183" s="11">
        <v>1.0479026333435334E-2</v>
      </c>
      <c r="AU183" s="11">
        <v>1.5781032963472757E-2</v>
      </c>
      <c r="AV183" s="11">
        <v>2.1484272510899293E-3</v>
      </c>
      <c r="AW183" s="11">
        <v>4.9107284738853629E-3</v>
      </c>
      <c r="AX183" s="11">
        <v>4.4101890338215548E-4</v>
      </c>
      <c r="AY183" s="11">
        <v>2.10027715760895E-3</v>
      </c>
      <c r="AZ183" s="9">
        <v>267268</v>
      </c>
      <c r="BA183" s="9">
        <v>6446584</v>
      </c>
      <c r="BB183" s="9">
        <v>344</v>
      </c>
      <c r="BC183" s="9">
        <v>6739</v>
      </c>
      <c r="BD183" s="9">
        <v>643139</v>
      </c>
      <c r="BE183" s="9">
        <v>6070713</v>
      </c>
      <c r="BF183" s="9">
        <v>795</v>
      </c>
      <c r="BG183" s="9">
        <v>6288</v>
      </c>
      <c r="BH183" s="9">
        <v>155512</v>
      </c>
      <c r="BI183" s="9">
        <v>6558340</v>
      </c>
      <c r="BJ183" s="9">
        <v>181</v>
      </c>
      <c r="BK183" s="9">
        <v>6902</v>
      </c>
      <c r="BL183" s="9">
        <v>81034</v>
      </c>
      <c r="BM183" s="9">
        <v>6632818</v>
      </c>
      <c r="BN183" s="9">
        <v>93</v>
      </c>
      <c r="BO183" s="9">
        <v>6990</v>
      </c>
      <c r="BP183" s="9">
        <v>33219</v>
      </c>
      <c r="BQ183" s="9">
        <v>6680633</v>
      </c>
      <c r="BR183" s="9">
        <v>25</v>
      </c>
      <c r="BS183" s="9">
        <v>7058</v>
      </c>
      <c r="BT183" s="9">
        <v>16715</v>
      </c>
      <c r="BU183" s="9">
        <v>6697137</v>
      </c>
      <c r="BV183" s="9">
        <v>9</v>
      </c>
      <c r="BW183" s="9">
        <v>7074</v>
      </c>
      <c r="BX183">
        <v>267329.9714137988</v>
      </c>
      <c r="BY183">
        <v>6446522.0285862014</v>
      </c>
      <c r="BZ183">
        <v>282.02858620117587</v>
      </c>
      <c r="CA183">
        <v>6808.1463233029262</v>
      </c>
      <c r="CB183">
        <v>643255.3764867537</v>
      </c>
      <c r="CC183">
        <v>6070596.623513246</v>
      </c>
      <c r="CD183">
        <v>678.62351324629685</v>
      </c>
      <c r="CE183">
        <v>6411.1329953356135</v>
      </c>
      <c r="CF183">
        <v>155528.91962740303</v>
      </c>
      <c r="CG183">
        <v>6558323.0803725971</v>
      </c>
      <c r="CH183">
        <v>164.08037259696752</v>
      </c>
      <c r="CI183">
        <v>6926.2189702722071</v>
      </c>
      <c r="CJ183">
        <v>81041.502589148688</v>
      </c>
      <c r="CK183">
        <v>6632810.4974108515</v>
      </c>
      <c r="CL183">
        <v>85.497410851317568</v>
      </c>
      <c r="CM183">
        <v>7004.8848357098132</v>
      </c>
      <c r="CN183">
        <v>33208.96510500399</v>
      </c>
      <c r="CO183">
        <v>6680643.0348949963</v>
      </c>
      <c r="CP183">
        <v>35.034894996008738</v>
      </c>
      <c r="CQ183">
        <v>7055.4005886635568</v>
      </c>
      <c r="CR183">
        <v>16706.375057637069</v>
      </c>
      <c r="CS183">
        <v>6697145.6249423632</v>
      </c>
      <c r="CT183">
        <v>17.624942362930156</v>
      </c>
      <c r="CU183">
        <v>7072.8289085014085</v>
      </c>
    </row>
    <row r="184" spans="1:99">
      <c r="A184" s="7" t="s">
        <v>159</v>
      </c>
      <c r="B184" s="9">
        <v>64928</v>
      </c>
      <c r="C184" s="9">
        <v>7083</v>
      </c>
      <c r="D184" s="9">
        <v>3433</v>
      </c>
      <c r="E184" s="9">
        <v>9324</v>
      </c>
      <c r="F184" s="9">
        <v>1854</v>
      </c>
      <c r="G184" s="9">
        <v>941</v>
      </c>
      <c r="H184" s="9">
        <v>378</v>
      </c>
      <c r="I184" s="9">
        <v>160</v>
      </c>
      <c r="J184">
        <v>4.1098686433661804</v>
      </c>
      <c r="K184">
        <v>3.6472267520226365</v>
      </c>
      <c r="L184">
        <v>3.5785168402208338</v>
      </c>
      <c r="M184">
        <v>3.7558993258175448</v>
      </c>
      <c r="N184">
        <v>3.8061333404489197</v>
      </c>
      <c r="O184">
        <v>1.8440571100787604</v>
      </c>
      <c r="P184" s="5">
        <v>1.4338989273807778</v>
      </c>
      <c r="Q184" s="5">
        <v>1.4913511946642508</v>
      </c>
      <c r="R184" s="5">
        <v>1.4475070169255828</v>
      </c>
      <c r="S184" s="5">
        <v>1.4536735226998185</v>
      </c>
      <c r="T184" s="5">
        <v>1.4437944621932168</v>
      </c>
      <c r="U184" s="5">
        <v>1</v>
      </c>
      <c r="V184" s="10">
        <v>1.3669273878809524E-40</v>
      </c>
      <c r="W184" s="10">
        <v>8.0105412132428553E-61</v>
      </c>
      <c r="X184" s="10">
        <v>9.3277808390873556E-35</v>
      </c>
      <c r="Y184" s="10">
        <v>1.1734436663470227E-22</v>
      </c>
      <c r="Z184" s="10">
        <v>2.8250644668550889E-10</v>
      </c>
      <c r="AA184" s="10">
        <v>0.17458115543051997</v>
      </c>
      <c r="AB184" s="11">
        <v>2.6472817697849201E-2</v>
      </c>
      <c r="AC184" s="11">
        <v>2.8279123119952617E-2</v>
      </c>
      <c r="AD184" s="11">
        <v>2.5800504650125154E-2</v>
      </c>
      <c r="AE184" s="11">
        <v>2.6855149733610553E-2</v>
      </c>
      <c r="AF184" s="12">
        <v>2.4999547748372999E-2</v>
      </c>
      <c r="AG184" s="12">
        <v>2.7351151108043772E-2</v>
      </c>
      <c r="AH184" s="12">
        <v>2.4895658133298214E-2</v>
      </c>
      <c r="AI184" s="12">
        <v>2.8245666164315793E-2</v>
      </c>
      <c r="AJ184" s="12">
        <v>2.4029725762896529E-2</v>
      </c>
      <c r="AK184" s="12">
        <v>2.9337491517916685E-2</v>
      </c>
      <c r="AL184" s="12">
        <v>1.9128810174707557E-2</v>
      </c>
      <c r="AM184" s="12">
        <v>2.6049786465134318E-2</v>
      </c>
      <c r="AN184" s="11">
        <v>0.27034730293779369</v>
      </c>
      <c r="AO184" s="12">
        <v>0.29127912654124061</v>
      </c>
      <c r="AP184" s="11">
        <v>0.55970122816971557</v>
      </c>
      <c r="AQ184" s="11">
        <v>0.58275253436028573</v>
      </c>
      <c r="AR184" s="11">
        <v>0.19781689636889785</v>
      </c>
      <c r="AS184" s="11">
        <v>0.21669672780165136</v>
      </c>
      <c r="AT184" s="11">
        <v>0.11147623789769504</v>
      </c>
      <c r="AU184" s="11">
        <v>0.12655849314847184</v>
      </c>
      <c r="AV184" s="11">
        <v>4.6786736112083505E-2</v>
      </c>
      <c r="AW184" s="11">
        <v>5.7124036159552805E-2</v>
      </c>
      <c r="AX184" s="11">
        <v>1.8867643325966053E-2</v>
      </c>
      <c r="AY184" s="11">
        <v>2.5746220855877796E-2</v>
      </c>
      <c r="AZ184" s="9">
        <v>1425076</v>
      </c>
      <c r="BA184" s="9">
        <v>5232561</v>
      </c>
      <c r="BB184" s="9">
        <v>1989</v>
      </c>
      <c r="BC184" s="9">
        <v>5094</v>
      </c>
      <c r="BD184" s="9">
        <v>3141164</v>
      </c>
      <c r="BE184" s="9">
        <v>3516473</v>
      </c>
      <c r="BF184" s="9">
        <v>4046</v>
      </c>
      <c r="BG184" s="9">
        <v>3037</v>
      </c>
      <c r="BH184" s="9">
        <v>1018731</v>
      </c>
      <c r="BI184" s="9">
        <v>5638906</v>
      </c>
      <c r="BJ184" s="9">
        <v>1468</v>
      </c>
      <c r="BK184" s="9">
        <v>5615</v>
      </c>
      <c r="BL184" s="9">
        <v>566377</v>
      </c>
      <c r="BM184" s="9">
        <v>6091260</v>
      </c>
      <c r="BN184" s="9">
        <v>843</v>
      </c>
      <c r="BO184" s="9">
        <v>6240</v>
      </c>
      <c r="BP184" s="9">
        <v>243766</v>
      </c>
      <c r="BQ184" s="9">
        <v>6413871</v>
      </c>
      <c r="BR184" s="9">
        <v>368</v>
      </c>
      <c r="BS184" s="9">
        <v>6715</v>
      </c>
      <c r="BT184" s="9">
        <v>124750</v>
      </c>
      <c r="BU184" s="9">
        <v>6532887</v>
      </c>
      <c r="BV184" s="9">
        <v>158</v>
      </c>
      <c r="BW184" s="9">
        <v>6925</v>
      </c>
      <c r="BX184">
        <v>1425548.371935355</v>
      </c>
      <c r="BY184">
        <v>5232088.6280646445</v>
      </c>
      <c r="BZ184">
        <v>1516.6280646448763</v>
      </c>
      <c r="CA184">
        <v>5572.2939482882593</v>
      </c>
      <c r="CB184">
        <v>3141867.3955950136</v>
      </c>
      <c r="CC184">
        <v>3515769.6044049864</v>
      </c>
      <c r="CD184">
        <v>3342.6044049862562</v>
      </c>
      <c r="CE184">
        <v>3744.3749681756453</v>
      </c>
      <c r="CF184">
        <v>1019114.7729781596</v>
      </c>
      <c r="CG184">
        <v>5638522.2270218404</v>
      </c>
      <c r="CH184">
        <v>1084.2270218403773</v>
      </c>
      <c r="CI184">
        <v>6005.1550186650311</v>
      </c>
      <c r="CJ184">
        <v>566617.18108787772</v>
      </c>
      <c r="CK184">
        <v>6091019.8189121224</v>
      </c>
      <c r="CL184">
        <v>602.81891212233973</v>
      </c>
      <c r="CM184">
        <v>6487.0752941321371</v>
      </c>
      <c r="CN184">
        <v>243874.54407056861</v>
      </c>
      <c r="CO184">
        <v>6413762.4559294311</v>
      </c>
      <c r="CP184">
        <v>259.45592943139394</v>
      </c>
      <c r="CQ184">
        <v>6830.8035776056877</v>
      </c>
      <c r="CR184">
        <v>124775.2527331981</v>
      </c>
      <c r="CS184">
        <v>6532861.747266802</v>
      </c>
      <c r="CT184">
        <v>132.74726680190616</v>
      </c>
      <c r="CU184">
        <v>6957.6470444393408</v>
      </c>
    </row>
    <row r="185" spans="1:99">
      <c r="A185" s="7" t="s">
        <v>60</v>
      </c>
      <c r="B185" s="9">
        <v>8807</v>
      </c>
      <c r="C185" s="9">
        <v>7083</v>
      </c>
      <c r="D185" s="9">
        <v>445</v>
      </c>
      <c r="E185" s="9">
        <v>1110</v>
      </c>
      <c r="F185" s="9">
        <v>214</v>
      </c>
      <c r="G185" s="9">
        <v>105</v>
      </c>
      <c r="H185" s="9">
        <v>25</v>
      </c>
      <c r="I185" s="9">
        <v>9</v>
      </c>
      <c r="J185">
        <v>1.3156222872674506</v>
      </c>
      <c r="K185">
        <v>0.77703495562117642</v>
      </c>
      <c r="L185">
        <v>0.61849063392901826</v>
      </c>
      <c r="M185">
        <v>0.53706607936189243</v>
      </c>
      <c r="N185">
        <v>-1.708045856383269</v>
      </c>
      <c r="O185">
        <v>-3.1796180127103226</v>
      </c>
      <c r="P185" s="5">
        <v>1.2333780720406899</v>
      </c>
      <c r="Q185" s="5">
        <v>1.1926545099799162</v>
      </c>
      <c r="R185" s="5">
        <v>1</v>
      </c>
      <c r="S185" s="5">
        <v>1</v>
      </c>
      <c r="T185" s="5">
        <v>1</v>
      </c>
      <c r="U185" s="5">
        <v>1</v>
      </c>
      <c r="V185" s="10">
        <v>2.4276652710094001E-3</v>
      </c>
      <c r="W185" s="10">
        <v>6.4467295525413499E-5</v>
      </c>
      <c r="X185" s="10">
        <v>0.55321841226842761</v>
      </c>
      <c r="Y185" s="10">
        <v>0.86712892863952473</v>
      </c>
      <c r="Z185" s="10">
        <v>0.42586243009557689</v>
      </c>
      <c r="AA185" s="10">
        <v>0.25244489976169993</v>
      </c>
      <c r="AB185" s="11">
        <v>3.219464999061959E-3</v>
      </c>
      <c r="AC185" s="11">
        <v>3.8777134640670266E-3</v>
      </c>
      <c r="AD185" s="11">
        <v>2.9501673206407406E-3</v>
      </c>
      <c r="AE185" s="11">
        <v>3.3183629631373199E-3</v>
      </c>
      <c r="AF185" s="12">
        <v>2.6171257766862458E-3</v>
      </c>
      <c r="AG185" s="12">
        <v>3.4255115238926051E-3</v>
      </c>
      <c r="AH185" s="12">
        <v>2.3985817199485993E-3</v>
      </c>
      <c r="AI185" s="12">
        <v>3.5311090890306467E-3</v>
      </c>
      <c r="AJ185" s="12">
        <v>1.0736023778322268E-3</v>
      </c>
      <c r="AK185" s="12">
        <v>2.4559754846554195E-3</v>
      </c>
      <c r="AL185" s="12">
        <v>4.4101890338215548E-4</v>
      </c>
      <c r="AM185" s="12">
        <v>2.10027715760895E-3</v>
      </c>
      <c r="AN185" s="11">
        <v>4.356080335020629E-2</v>
      </c>
      <c r="AO185" s="12">
        <v>5.357317942545374E-2</v>
      </c>
      <c r="AP185" s="11">
        <v>0.10475203396724705</v>
      </c>
      <c r="AQ185" s="11">
        <v>0.11944675185796824</v>
      </c>
      <c r="AR185" s="11">
        <v>2.2010458997954001E-2</v>
      </c>
      <c r="AS185" s="11">
        <v>2.9380194679866134E-2</v>
      </c>
      <c r="AT185" s="11">
        <v>1.0479026333435334E-2</v>
      </c>
      <c r="AU185" s="11">
        <v>1.5781032963472757E-2</v>
      </c>
      <c r="AV185" s="11">
        <v>2.1484272510899293E-3</v>
      </c>
      <c r="AW185" s="11">
        <v>4.9107284738853629E-3</v>
      </c>
      <c r="AX185" s="11">
        <v>4.4101890338215548E-4</v>
      </c>
      <c r="AY185" s="11">
        <v>2.10027715760895E-3</v>
      </c>
      <c r="AZ185" s="9">
        <v>267174</v>
      </c>
      <c r="BA185" s="9">
        <v>6446584</v>
      </c>
      <c r="BB185" s="9">
        <v>344</v>
      </c>
      <c r="BC185" s="9">
        <v>6739</v>
      </c>
      <c r="BD185" s="9">
        <v>642993</v>
      </c>
      <c r="BE185" s="9">
        <v>6070765</v>
      </c>
      <c r="BF185" s="9">
        <v>794</v>
      </c>
      <c r="BG185" s="9">
        <v>6289</v>
      </c>
      <c r="BH185" s="9">
        <v>155340</v>
      </c>
      <c r="BI185" s="9">
        <v>6558418</v>
      </c>
      <c r="BJ185" s="9">
        <v>182</v>
      </c>
      <c r="BK185" s="9">
        <v>6901</v>
      </c>
      <c r="BL185" s="9">
        <v>80858</v>
      </c>
      <c r="BM185" s="9">
        <v>6632900</v>
      </c>
      <c r="BN185" s="9">
        <v>93</v>
      </c>
      <c r="BO185" s="9">
        <v>6990</v>
      </c>
      <c r="BP185" s="9">
        <v>33039</v>
      </c>
      <c r="BQ185" s="9">
        <v>6680719</v>
      </c>
      <c r="BR185" s="9">
        <v>25</v>
      </c>
      <c r="BS185" s="9">
        <v>7058</v>
      </c>
      <c r="BT185" s="9">
        <v>16534</v>
      </c>
      <c r="BU185" s="9">
        <v>6697224</v>
      </c>
      <c r="BV185" s="9">
        <v>9</v>
      </c>
      <c r="BW185" s="9">
        <v>7074</v>
      </c>
      <c r="BX185">
        <v>267236.06653453043</v>
      </c>
      <c r="BY185">
        <v>6446521.9334654696</v>
      </c>
      <c r="BZ185">
        <v>281.9334654695744</v>
      </c>
      <c r="CA185">
        <v>6808.2416448433205</v>
      </c>
      <c r="CB185">
        <v>643108.521916528</v>
      </c>
      <c r="CC185">
        <v>6070649.4780834718</v>
      </c>
      <c r="CD185">
        <v>678.47808347199407</v>
      </c>
      <c r="CE185">
        <v>6411.278673136565</v>
      </c>
      <c r="CF185">
        <v>155358.09754701829</v>
      </c>
      <c r="CG185">
        <v>6558399.902452982</v>
      </c>
      <c r="CH185">
        <v>163.90245298170274</v>
      </c>
      <c r="CI185">
        <v>6926.3971797911099</v>
      </c>
      <c r="CJ185">
        <v>80865.686877282176</v>
      </c>
      <c r="CK185">
        <v>6632892.3131227177</v>
      </c>
      <c r="CL185">
        <v>85.313122717826531</v>
      </c>
      <c r="CM185">
        <v>7005.0694216264574</v>
      </c>
      <c r="CN185">
        <v>33029.154314467487</v>
      </c>
      <c r="CO185">
        <v>6680728.8456855323</v>
      </c>
      <c r="CP185">
        <v>34.845685532509997</v>
      </c>
      <c r="CQ185">
        <v>7055.5901018475788</v>
      </c>
      <c r="CR185">
        <v>16525.565564488134</v>
      </c>
      <c r="CS185">
        <v>6697232.4344355119</v>
      </c>
      <c r="CT185">
        <v>17.434435511865257</v>
      </c>
      <c r="CU185">
        <v>7073.0197206988996</v>
      </c>
    </row>
    <row r="186" spans="1:99">
      <c r="A186" s="7" t="s">
        <v>61</v>
      </c>
      <c r="B186" s="9">
        <v>9375</v>
      </c>
      <c r="C186" s="9">
        <v>7083</v>
      </c>
      <c r="D186" s="9">
        <v>464</v>
      </c>
      <c r="E186" s="9">
        <v>1174</v>
      </c>
      <c r="F186" s="9">
        <v>219</v>
      </c>
      <c r="G186" s="9">
        <v>105</v>
      </c>
      <c r="H186" s="9">
        <v>28</v>
      </c>
      <c r="I186" s="9">
        <v>13</v>
      </c>
      <c r="J186">
        <v>1.2644791428264781</v>
      </c>
      <c r="K186">
        <v>0.77296629355383906</v>
      </c>
      <c r="L186">
        <v>0.46273866213572939</v>
      </c>
      <c r="M186">
        <v>0.27615436576391744</v>
      </c>
      <c r="N186">
        <v>-1.5326100502052158</v>
      </c>
      <c r="O186">
        <v>-1.8678147115041877</v>
      </c>
      <c r="P186" s="5">
        <v>1.2472994177728687</v>
      </c>
      <c r="Q186" s="5">
        <v>1.2213009376357744</v>
      </c>
      <c r="R186" s="5">
        <v>1</v>
      </c>
      <c r="S186" s="5">
        <v>1</v>
      </c>
      <c r="T186" s="5">
        <v>1</v>
      </c>
      <c r="U186" s="5">
        <v>1</v>
      </c>
      <c r="V186" s="10">
        <v>5.5091713436607149E-4</v>
      </c>
      <c r="W186" s="10">
        <v>8.8049016025520676E-7</v>
      </c>
      <c r="X186" s="10">
        <v>0.39142960641727265</v>
      </c>
      <c r="Y186" s="10">
        <v>0.88157969996738228</v>
      </c>
      <c r="Z186" s="10">
        <v>0.38296642826973143</v>
      </c>
      <c r="AA186" s="10">
        <v>0.52628193927753852</v>
      </c>
      <c r="AB186" s="11">
        <v>3.3640505413329454E-3</v>
      </c>
      <c r="AC186" s="11">
        <v>4.0361535190981774E-3</v>
      </c>
      <c r="AD186" s="11">
        <v>3.1256659175010067E-3</v>
      </c>
      <c r="AE186" s="11">
        <v>3.5042931393957882E-3</v>
      </c>
      <c r="AF186" s="12">
        <v>2.6830371940576563E-3</v>
      </c>
      <c r="AG186" s="12">
        <v>3.5007832210207004E-3</v>
      </c>
      <c r="AH186" s="12">
        <v>2.3985817199485993E-3</v>
      </c>
      <c r="AI186" s="12">
        <v>3.5311090890306467E-3</v>
      </c>
      <c r="AJ186" s="12">
        <v>1.2451581068860613E-3</v>
      </c>
      <c r="AK186" s="12">
        <v>2.7079690991001024E-3</v>
      </c>
      <c r="AL186" s="12">
        <v>8.3857231198958791E-4</v>
      </c>
      <c r="AM186" s="12">
        <v>2.8321886649975646E-3</v>
      </c>
      <c r="AN186" s="11">
        <v>4.826736833394079E-2</v>
      </c>
      <c r="AO186" s="12">
        <v>5.8749432456684646E-2</v>
      </c>
      <c r="AP186" s="11">
        <v>0.11614687564200724</v>
      </c>
      <c r="AQ186" s="11">
        <v>0.13148830719012605</v>
      </c>
      <c r="AR186" s="11">
        <v>2.4774443796826379E-2</v>
      </c>
      <c r="AS186" s="11">
        <v>3.2545900689972998E-2</v>
      </c>
      <c r="AT186" s="11">
        <v>1.1626149669016461E-2</v>
      </c>
      <c r="AU186" s="11">
        <v>1.7175205688882735E-2</v>
      </c>
      <c r="AV186" s="11">
        <v>2.4917654642794356E-3</v>
      </c>
      <c r="AW186" s="11">
        <v>5.4144889476928915E-3</v>
      </c>
      <c r="AX186" s="11">
        <v>8.3857231198958791E-4</v>
      </c>
      <c r="AY186" s="11">
        <v>2.8321886649975646E-3</v>
      </c>
      <c r="AZ186" s="9">
        <v>291426</v>
      </c>
      <c r="BA186" s="9">
        <v>6421764</v>
      </c>
      <c r="BB186" s="9">
        <v>379</v>
      </c>
      <c r="BC186" s="9">
        <v>6704</v>
      </c>
      <c r="BD186" s="9">
        <v>696520</v>
      </c>
      <c r="BE186" s="9">
        <v>6016670</v>
      </c>
      <c r="BF186" s="9">
        <v>877</v>
      </c>
      <c r="BG186" s="9">
        <v>6206</v>
      </c>
      <c r="BH186" s="9">
        <v>170829</v>
      </c>
      <c r="BI186" s="9">
        <v>6542361</v>
      </c>
      <c r="BJ186" s="9">
        <v>203</v>
      </c>
      <c r="BK186" s="9">
        <v>6880</v>
      </c>
      <c r="BL186" s="9">
        <v>89356</v>
      </c>
      <c r="BM186" s="9">
        <v>6623834</v>
      </c>
      <c r="BN186" s="9">
        <v>102</v>
      </c>
      <c r="BO186" s="9">
        <v>6981</v>
      </c>
      <c r="BP186" s="9">
        <v>36875</v>
      </c>
      <c r="BQ186" s="9">
        <v>6676315</v>
      </c>
      <c r="BR186" s="9">
        <v>28</v>
      </c>
      <c r="BS186" s="9">
        <v>7055</v>
      </c>
      <c r="BT186" s="9">
        <v>18590</v>
      </c>
      <c r="BU186" s="9">
        <v>6694600</v>
      </c>
      <c r="BV186" s="9">
        <v>13</v>
      </c>
      <c r="BW186" s="9">
        <v>7070</v>
      </c>
      <c r="BX186">
        <v>291497.44481362589</v>
      </c>
      <c r="BY186">
        <v>6421692.5551863741</v>
      </c>
      <c r="BZ186">
        <v>307.55518637412496</v>
      </c>
      <c r="CA186">
        <v>6782.5934978750784</v>
      </c>
      <c r="CB186">
        <v>696661.96096944273</v>
      </c>
      <c r="CC186">
        <v>6016528.0390305575</v>
      </c>
      <c r="CD186">
        <v>735.03903055724072</v>
      </c>
      <c r="CE186">
        <v>6354.6586210132591</v>
      </c>
      <c r="CF186">
        <v>170851.73654106015</v>
      </c>
      <c r="CG186">
        <v>6542338.2634589402</v>
      </c>
      <c r="CH186">
        <v>180.2634589398377</v>
      </c>
      <c r="CI186">
        <v>6910.0195291657174</v>
      </c>
      <c r="CJ186">
        <v>89363.713500924743</v>
      </c>
      <c r="CK186">
        <v>6623826.2864990756</v>
      </c>
      <c r="CL186">
        <v>94.286499075260778</v>
      </c>
      <c r="CM186">
        <v>6996.0872022093818</v>
      </c>
      <c r="CN186">
        <v>36864.105159120765</v>
      </c>
      <c r="CO186">
        <v>6676325.8948408794</v>
      </c>
      <c r="CP186">
        <v>38.894840879232142</v>
      </c>
      <c r="CQ186">
        <v>7051.5373034280274</v>
      </c>
      <c r="CR186">
        <v>18583.392902341915</v>
      </c>
      <c r="CS186">
        <v>6694606.6070976583</v>
      </c>
      <c r="CT186">
        <v>19.607097658086211</v>
      </c>
      <c r="CU186">
        <v>7070.8453968977492</v>
      </c>
    </row>
    <row r="187" spans="1:99">
      <c r="A187" s="7" t="s">
        <v>62</v>
      </c>
      <c r="B187" s="9">
        <v>6420</v>
      </c>
      <c r="C187" s="9">
        <v>7083</v>
      </c>
      <c r="D187" s="9">
        <v>289</v>
      </c>
      <c r="E187" s="9">
        <v>814</v>
      </c>
      <c r="F187" s="9">
        <v>145</v>
      </c>
      <c r="G187" s="9">
        <v>62</v>
      </c>
      <c r="H187" s="9">
        <v>13</v>
      </c>
      <c r="I187" s="9">
        <v>4</v>
      </c>
      <c r="J187">
        <v>0.69531300659518935</v>
      </c>
      <c r="K187">
        <v>0.68548135839331059</v>
      </c>
      <c r="L187">
        <v>0.25888723615962766</v>
      </c>
      <c r="M187">
        <v>-0.31640778212679427</v>
      </c>
      <c r="N187">
        <v>-2.751190402783855</v>
      </c>
      <c r="O187">
        <v>0</v>
      </c>
      <c r="P187" s="5">
        <v>1</v>
      </c>
      <c r="Q187" s="5">
        <v>1.1916754495909676</v>
      </c>
      <c r="R187" s="5">
        <v>1</v>
      </c>
      <c r="S187" s="5">
        <v>1</v>
      </c>
      <c r="T187" s="5">
        <v>1</v>
      </c>
      <c r="U187" s="5">
        <v>1</v>
      </c>
      <c r="V187" s="10">
        <v>0.41538989103361024</v>
      </c>
      <c r="W187" s="10">
        <v>8.8832395101266987E-4</v>
      </c>
      <c r="X187" s="10">
        <v>0.99905953891942056</v>
      </c>
      <c r="Y187" s="10">
        <v>0.59157107884366922</v>
      </c>
      <c r="Z187" s="10">
        <v>9.8056612169567875E-2</v>
      </c>
      <c r="AA187" s="10">
        <v>0.10465866748313148</v>
      </c>
      <c r="AB187" s="11">
        <v>2.0391901561364208E-3</v>
      </c>
      <c r="AC187" s="11">
        <v>2.5699886659855497E-3</v>
      </c>
      <c r="AD187" s="11">
        <v>2.140743072273825E-3</v>
      </c>
      <c r="AE187" s="11">
        <v>2.4561791358300856E-3</v>
      </c>
      <c r="AF187" s="12">
        <v>1.71428271910572E-3</v>
      </c>
      <c r="AG187" s="12">
        <v>2.3800276013799496E-3</v>
      </c>
      <c r="AH187" s="12">
        <v>1.3152748717485104E-3</v>
      </c>
      <c r="AI187" s="12">
        <v>2.1860663678392352E-3</v>
      </c>
      <c r="AJ187" s="12">
        <v>4.1905709784022097E-4</v>
      </c>
      <c r="AK187" s="12">
        <v>1.4163233906533553E-3</v>
      </c>
      <c r="AL187" s="12">
        <v>1.1450943376248085E-5</v>
      </c>
      <c r="AM187" s="12">
        <v>1.1180139726197989E-3</v>
      </c>
      <c r="AN187" s="11">
        <v>2.728476015368575E-2</v>
      </c>
      <c r="AO187" s="12">
        <v>3.5400542684094857E-2</v>
      </c>
      <c r="AP187" s="11">
        <v>7.5909148720613648E-2</v>
      </c>
      <c r="AQ187" s="11">
        <v>8.8710362785810196E-2</v>
      </c>
      <c r="AR187" s="11">
        <v>1.4194316858969432E-2</v>
      </c>
      <c r="AS187" s="11">
        <v>2.0254363078909998E-2</v>
      </c>
      <c r="AT187" s="11">
        <v>5.3534118639350925E-3</v>
      </c>
      <c r="AU187" s="11">
        <v>9.3296320440135177E-3</v>
      </c>
      <c r="AV187" s="11">
        <v>8.3857231198958791E-4</v>
      </c>
      <c r="AW187" s="11">
        <v>2.8321886649975646E-3</v>
      </c>
      <c r="AX187" s="11">
        <v>1.1450943376248085E-5</v>
      </c>
      <c r="AY187" s="11">
        <v>1.1180139726197989E-3</v>
      </c>
      <c r="AZ187" s="9">
        <v>188463</v>
      </c>
      <c r="BA187" s="9">
        <v>6527682</v>
      </c>
      <c r="BB187" s="9">
        <v>222</v>
      </c>
      <c r="BC187" s="9">
        <v>6861</v>
      </c>
      <c r="BD187" s="9">
        <v>470453</v>
      </c>
      <c r="BE187" s="9">
        <v>6245692</v>
      </c>
      <c r="BF187" s="9">
        <v>583</v>
      </c>
      <c r="BG187" s="9">
        <v>6500</v>
      </c>
      <c r="BH187" s="9">
        <v>114504</v>
      </c>
      <c r="BI187" s="9">
        <v>6601641</v>
      </c>
      <c r="BJ187" s="9">
        <v>122</v>
      </c>
      <c r="BK187" s="9">
        <v>6961</v>
      </c>
      <c r="BL187" s="9">
        <v>59701</v>
      </c>
      <c r="BM187" s="9">
        <v>6656444</v>
      </c>
      <c r="BN187" s="9">
        <v>52</v>
      </c>
      <c r="BO187" s="9">
        <v>7031</v>
      </c>
      <c r="BP187" s="9">
        <v>24394</v>
      </c>
      <c r="BQ187" s="9">
        <v>6691751</v>
      </c>
      <c r="BR187" s="9">
        <v>13</v>
      </c>
      <c r="BS187" s="9">
        <v>7070</v>
      </c>
      <c r="BT187" s="9">
        <v>12241</v>
      </c>
      <c r="BU187" s="9">
        <v>6703904</v>
      </c>
      <c r="BV187" s="9">
        <v>4</v>
      </c>
      <c r="BW187" s="9">
        <v>7079</v>
      </c>
      <c r="BX187">
        <v>188486.21812691761</v>
      </c>
      <c r="BY187">
        <v>6527658.7818730827</v>
      </c>
      <c r="BZ187">
        <v>198.78187308239436</v>
      </c>
      <c r="CA187">
        <v>6891.4783806782016</v>
      </c>
      <c r="CB187">
        <v>470539.75801802351</v>
      </c>
      <c r="CC187">
        <v>6245605.2419819767</v>
      </c>
      <c r="CD187">
        <v>496.24198197651486</v>
      </c>
      <c r="CE187">
        <v>6593.7045635554323</v>
      </c>
      <c r="CF187">
        <v>114505.24015696032</v>
      </c>
      <c r="CG187">
        <v>6601639.7598430393</v>
      </c>
      <c r="CH187">
        <v>120.75984303968272</v>
      </c>
      <c r="CI187">
        <v>6969.5826945368217</v>
      </c>
      <c r="CJ187">
        <v>59690.049509699806</v>
      </c>
      <c r="CK187">
        <v>6656454.9504903005</v>
      </c>
      <c r="CL187">
        <v>62.950490300195085</v>
      </c>
      <c r="CM187">
        <v>7027.4530143408165</v>
      </c>
      <c r="CN187">
        <v>24381.286937613895</v>
      </c>
      <c r="CO187">
        <v>6691763.713062386</v>
      </c>
      <c r="CP187">
        <v>25.713062386103818</v>
      </c>
      <c r="CQ187">
        <v>7064.7297136973666</v>
      </c>
      <c r="CR187">
        <v>12232.099748067447</v>
      </c>
      <c r="CS187">
        <v>6703912.9002519324</v>
      </c>
      <c r="CT187">
        <v>12.900251932553827</v>
      </c>
      <c r="CU187">
        <v>7077.5560368336301</v>
      </c>
    </row>
    <row r="188" spans="1:99" ht="15.75">
      <c r="A188" s="4" t="s">
        <v>74</v>
      </c>
      <c r="B188" s="5"/>
      <c r="C188" s="5"/>
      <c r="D188" s="6"/>
      <c r="E188" s="6"/>
      <c r="F188" s="6"/>
      <c r="G188" s="6"/>
      <c r="H188" s="6"/>
      <c r="I188" s="6"/>
      <c r="J188" s="3" t="s">
        <v>44</v>
      </c>
      <c r="K188" s="3" t="s">
        <v>45</v>
      </c>
      <c r="L188" s="3" t="s">
        <v>46</v>
      </c>
      <c r="M188" s="3" t="s">
        <v>47</v>
      </c>
      <c r="N188" s="3" t="s">
        <v>48</v>
      </c>
      <c r="O188" s="3" t="s">
        <v>49</v>
      </c>
      <c r="P188" s="3" t="s">
        <v>108</v>
      </c>
      <c r="Q188" s="3" t="s">
        <v>109</v>
      </c>
      <c r="R188" s="3" t="s">
        <v>110</v>
      </c>
      <c r="S188" s="3" t="s">
        <v>111</v>
      </c>
      <c r="T188" s="3" t="s">
        <v>112</v>
      </c>
      <c r="U188" s="3" t="s">
        <v>113</v>
      </c>
      <c r="V188" s="3" t="s">
        <v>81</v>
      </c>
      <c r="W188" s="3" t="s">
        <v>82</v>
      </c>
      <c r="X188" s="3" t="s">
        <v>83</v>
      </c>
      <c r="Y188" s="3" t="s">
        <v>84</v>
      </c>
      <c r="Z188" s="3" t="s">
        <v>85</v>
      </c>
      <c r="AA188" s="3" t="s">
        <v>86</v>
      </c>
      <c r="AB188" s="13" t="s">
        <v>96</v>
      </c>
      <c r="AC188" s="13" t="s">
        <v>97</v>
      </c>
      <c r="AD188" s="13" t="s">
        <v>98</v>
      </c>
      <c r="AE188" s="13" t="s">
        <v>99</v>
      </c>
      <c r="AF188" s="13" t="s">
        <v>100</v>
      </c>
      <c r="AG188" s="13" t="s">
        <v>101</v>
      </c>
      <c r="AH188" s="13" t="s">
        <v>102</v>
      </c>
      <c r="AI188" s="13" t="s">
        <v>103</v>
      </c>
      <c r="AJ188" s="13" t="s">
        <v>104</v>
      </c>
      <c r="AK188" s="13" t="s">
        <v>105</v>
      </c>
      <c r="AL188" s="13" t="s">
        <v>106</v>
      </c>
      <c r="AM188" s="13" t="s">
        <v>107</v>
      </c>
      <c r="AN188" s="13" t="s">
        <v>96</v>
      </c>
      <c r="AO188" s="13" t="s">
        <v>97</v>
      </c>
      <c r="AP188" s="13" t="s">
        <v>98</v>
      </c>
      <c r="AQ188" s="13" t="s">
        <v>99</v>
      </c>
      <c r="AR188" s="13" t="s">
        <v>100</v>
      </c>
      <c r="AS188" s="13" t="s">
        <v>101</v>
      </c>
      <c r="AT188" s="13" t="s">
        <v>102</v>
      </c>
      <c r="AU188" s="13" t="s">
        <v>103</v>
      </c>
      <c r="AV188" s="13" t="s">
        <v>104</v>
      </c>
      <c r="AW188" s="13" t="s">
        <v>105</v>
      </c>
      <c r="AX188" s="13" t="s">
        <v>106</v>
      </c>
      <c r="AY188" s="13" t="s">
        <v>107</v>
      </c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</row>
    <row r="189" spans="1:99">
      <c r="A189" s="7" t="s">
        <v>51</v>
      </c>
      <c r="B189" s="9">
        <v>67073</v>
      </c>
      <c r="C189" s="9">
        <v>7770</v>
      </c>
      <c r="D189" s="9">
        <v>3822</v>
      </c>
      <c r="E189" s="9">
        <v>9644</v>
      </c>
      <c r="F189" s="9">
        <v>2009</v>
      </c>
      <c r="G189" s="9">
        <v>997</v>
      </c>
      <c r="H189" s="9">
        <v>349</v>
      </c>
      <c r="I189" s="9">
        <v>148</v>
      </c>
      <c r="J189">
        <v>4.1511546439840323</v>
      </c>
      <c r="K189">
        <v>2.7358666607383038</v>
      </c>
      <c r="L189">
        <v>3.2465300725160295</v>
      </c>
      <c r="M189">
        <v>3.1524928398041041</v>
      </c>
      <c r="N189">
        <v>1.4849573834472158</v>
      </c>
      <c r="O189">
        <v>-0.56585666262079581</v>
      </c>
      <c r="P189" s="5">
        <v>1.297413762532291</v>
      </c>
      <c r="Q189" s="5">
        <v>1.3362215287465598</v>
      </c>
      <c r="R189" s="5">
        <v>1.3463158464694844</v>
      </c>
      <c r="S189" s="5">
        <v>1.3106309335550308</v>
      </c>
      <c r="T189" s="5">
        <v>1</v>
      </c>
      <c r="U189" s="5">
        <v>1</v>
      </c>
      <c r="V189" s="10">
        <v>3.7622297672722227E-23</v>
      </c>
      <c r="W189" s="10">
        <v>1.3168773864649898E-34</v>
      </c>
      <c r="X189" s="10">
        <v>1.7178225194537528E-24</v>
      </c>
      <c r="Y189" s="10">
        <v>1.8074479343661339E-12</v>
      </c>
      <c r="Z189" s="10">
        <v>9.913280326373114E-2</v>
      </c>
      <c r="AA189" s="10">
        <v>0.95893510342874855</v>
      </c>
      <c r="AB189" s="11">
        <v>2.6914712843469479E-2</v>
      </c>
      <c r="AC189" s="11">
        <v>2.8651733192912882E-2</v>
      </c>
      <c r="AD189" s="11">
        <v>2.4334425880413447E-2</v>
      </c>
      <c r="AE189" s="11">
        <v>2.5312935766948198E-2</v>
      </c>
      <c r="AF189" s="12">
        <v>2.4739926678160603E-2</v>
      </c>
      <c r="AG189" s="12">
        <v>2.6971785033551108E-2</v>
      </c>
      <c r="AH189" s="12">
        <v>2.409039033666225E-2</v>
      </c>
      <c r="AI189" s="12">
        <v>2.7235220988949073E-2</v>
      </c>
      <c r="AJ189" s="12">
        <v>2.0128550532976169E-2</v>
      </c>
      <c r="AK189" s="12">
        <v>2.4787794383368745E-2</v>
      </c>
      <c r="AL189" s="12">
        <v>1.6008204953087336E-2</v>
      </c>
      <c r="AM189" s="12">
        <v>2.2087033142150762E-2</v>
      </c>
      <c r="AN189" s="11">
        <v>0.27044913493537692</v>
      </c>
      <c r="AO189" s="12">
        <v>0.29042602593978395</v>
      </c>
      <c r="AP189" s="11">
        <v>0.57398597588878408</v>
      </c>
      <c r="AQ189" s="11">
        <v>0.59589819399538591</v>
      </c>
      <c r="AR189" s="11">
        <v>0.19718205079823017</v>
      </c>
      <c r="AS189" s="11">
        <v>0.21517316155698216</v>
      </c>
      <c r="AT189" s="11">
        <v>0.10646000158810315</v>
      </c>
      <c r="AU189" s="11">
        <v>0.12056702543892389</v>
      </c>
      <c r="AV189" s="11">
        <v>3.9087334289766511E-2</v>
      </c>
      <c r="AW189" s="11">
        <v>4.8171352968920743E-2</v>
      </c>
      <c r="AX189" s="11">
        <v>1.5652475146604051E-2</v>
      </c>
      <c r="AY189" s="11">
        <v>2.1670562176433272E-2</v>
      </c>
      <c r="AZ189" s="9">
        <v>1537435</v>
      </c>
      <c r="BA189" s="9">
        <v>5117370</v>
      </c>
      <c r="BB189" s="9">
        <v>2179</v>
      </c>
      <c r="BC189" s="9">
        <v>5591</v>
      </c>
      <c r="BD189" s="9">
        <v>3415897</v>
      </c>
      <c r="BE189" s="9">
        <v>3238908</v>
      </c>
      <c r="BF189" s="9">
        <v>4545</v>
      </c>
      <c r="BG189" s="9">
        <v>3225</v>
      </c>
      <c r="BH189" s="9">
        <v>1076416</v>
      </c>
      <c r="BI189" s="9">
        <v>5578389</v>
      </c>
      <c r="BJ189" s="9">
        <v>1602</v>
      </c>
      <c r="BK189" s="9">
        <v>6168</v>
      </c>
      <c r="BL189" s="9">
        <v>592573</v>
      </c>
      <c r="BM189" s="9">
        <v>6062232</v>
      </c>
      <c r="BN189" s="9">
        <v>882</v>
      </c>
      <c r="BO189" s="9">
        <v>6888</v>
      </c>
      <c r="BP189" s="9">
        <v>254383</v>
      </c>
      <c r="BQ189" s="9">
        <v>6400422</v>
      </c>
      <c r="BR189" s="9">
        <v>339</v>
      </c>
      <c r="BS189" s="9">
        <v>7431</v>
      </c>
      <c r="BT189" s="9">
        <v>130022</v>
      </c>
      <c r="BU189" s="9">
        <v>6524783</v>
      </c>
      <c r="BV189" s="9">
        <v>145</v>
      </c>
      <c r="BW189" s="9">
        <v>7625</v>
      </c>
      <c r="BX189">
        <v>1537818.4778812996</v>
      </c>
      <c r="BY189">
        <v>5116986.5221187007</v>
      </c>
      <c r="BZ189">
        <v>1795.5221187003524</v>
      </c>
      <c r="CA189">
        <v>5981.4535467230071</v>
      </c>
      <c r="CB189">
        <v>3416453.0266165859</v>
      </c>
      <c r="CC189">
        <v>3238351.9733834141</v>
      </c>
      <c r="CD189">
        <v>3988.9733834140702</v>
      </c>
      <c r="CE189">
        <v>3785.4412578580441</v>
      </c>
      <c r="CF189">
        <v>1076760.7984135263</v>
      </c>
      <c r="CG189">
        <v>5578044.2015864737</v>
      </c>
      <c r="CH189">
        <v>1257.2015864736982</v>
      </c>
      <c r="CI189">
        <v>6520.4026098435643</v>
      </c>
      <c r="CJ189">
        <v>592762.90342322597</v>
      </c>
      <c r="CK189">
        <v>6062042.0965767736</v>
      </c>
      <c r="CL189">
        <v>692.09657677399503</v>
      </c>
      <c r="CM189">
        <v>7086.1674233880631</v>
      </c>
      <c r="CN189">
        <v>254424.93918792659</v>
      </c>
      <c r="CO189">
        <v>6400380.0608120738</v>
      </c>
      <c r="CP189">
        <v>297.06081207341003</v>
      </c>
      <c r="CQ189">
        <v>7481.6644229244885</v>
      </c>
      <c r="CR189">
        <v>130015.19719252692</v>
      </c>
      <c r="CS189">
        <v>6524789.8028074726</v>
      </c>
      <c r="CT189">
        <v>151.8028074730866</v>
      </c>
      <c r="CU189">
        <v>7627.0920274899117</v>
      </c>
    </row>
    <row r="190" spans="1:99">
      <c r="A190" s="7" t="s">
        <v>52</v>
      </c>
      <c r="B190" s="9">
        <v>88243</v>
      </c>
      <c r="C190" s="9">
        <v>7770</v>
      </c>
      <c r="D190" s="9">
        <v>4001</v>
      </c>
      <c r="E190" s="9">
        <v>9773</v>
      </c>
      <c r="F190" s="9">
        <v>1981</v>
      </c>
      <c r="G190" s="9">
        <v>1022</v>
      </c>
      <c r="H190" s="9">
        <v>338</v>
      </c>
      <c r="I190" s="9">
        <v>141</v>
      </c>
      <c r="J190">
        <v>1.477872419232181</v>
      </c>
      <c r="K190">
        <v>-0.59434665655136665</v>
      </c>
      <c r="L190">
        <v>-0.40280379224037216</v>
      </c>
      <c r="M190">
        <v>4.4108806518401815E-2</v>
      </c>
      <c r="N190">
        <v>-2.6745679143076453</v>
      </c>
      <c r="O190">
        <v>-5.2861356381604265</v>
      </c>
      <c r="P190" s="5">
        <v>1</v>
      </c>
      <c r="Q190" s="5">
        <v>0.90996258946461239</v>
      </c>
      <c r="R190" s="5">
        <v>1</v>
      </c>
      <c r="S190" s="5">
        <v>1</v>
      </c>
      <c r="T190" s="5">
        <v>0.842804274094202</v>
      </c>
      <c r="U190" s="5">
        <v>0.70356331745622536</v>
      </c>
      <c r="V190" s="10">
        <v>0.49580767124145009</v>
      </c>
      <c r="W190" s="10">
        <v>8.9916926724941727E-4</v>
      </c>
      <c r="X190" s="10">
        <v>0.61001767021717235</v>
      </c>
      <c r="Y190" s="10">
        <v>0.9984552440535559</v>
      </c>
      <c r="Z190" s="10">
        <v>2.9021144988420053E-2</v>
      </c>
      <c r="AA190" s="10">
        <v>7.0038467267476362E-4</v>
      </c>
      <c r="AB190" s="11">
        <v>2.8196405206224122E-2</v>
      </c>
      <c r="AC190" s="11">
        <v>2.9972446335263532E-2</v>
      </c>
      <c r="AD190" s="11">
        <v>2.4663294755811888E-2</v>
      </c>
      <c r="AE190" s="11">
        <v>2.5648159555642425E-2</v>
      </c>
      <c r="AF190" s="12">
        <v>2.4387165171345891E-2</v>
      </c>
      <c r="AG190" s="12">
        <v>2.6603825819645099E-2</v>
      </c>
      <c r="AH190" s="12">
        <v>2.471482451257959E-2</v>
      </c>
      <c r="AI190" s="12">
        <v>2.789778810003302E-2</v>
      </c>
      <c r="AJ190" s="12">
        <v>1.9456877097332771E-2</v>
      </c>
      <c r="AK190" s="12">
        <v>2.4043766403310726E-2</v>
      </c>
      <c r="AL190" s="12">
        <v>1.5178690739749898E-2</v>
      </c>
      <c r="AM190" s="12">
        <v>2.1114745553686396E-2</v>
      </c>
      <c r="AN190" s="11">
        <v>0.25874176087985068</v>
      </c>
      <c r="AO190" s="12">
        <v>0.2784525763144865</v>
      </c>
      <c r="AP190" s="11">
        <v>0.56081222950111109</v>
      </c>
      <c r="AQ190" s="11">
        <v>0.58281711412823256</v>
      </c>
      <c r="AR190" s="11">
        <v>0.18579184763154311</v>
      </c>
      <c r="AS190" s="11">
        <v>0.20339734155764611</v>
      </c>
      <c r="AT190" s="11">
        <v>0.10433179152420013</v>
      </c>
      <c r="AU190" s="11">
        <v>0.11831943112702251</v>
      </c>
      <c r="AV190" s="11">
        <v>3.6765512601601047E-2</v>
      </c>
      <c r="AW190" s="11">
        <v>4.5602569766481318E-2</v>
      </c>
      <c r="AX190" s="11">
        <v>1.470552592139961E-2</v>
      </c>
      <c r="AY190" s="11">
        <v>2.0558309342435657E-2</v>
      </c>
      <c r="AZ190" s="9">
        <v>1835335</v>
      </c>
      <c r="BA190" s="9">
        <v>4798300</v>
      </c>
      <c r="BB190" s="9">
        <v>2087</v>
      </c>
      <c r="BC190" s="9">
        <v>5683</v>
      </c>
      <c r="BD190" s="9">
        <v>3945252</v>
      </c>
      <c r="BE190" s="9">
        <v>2688383</v>
      </c>
      <c r="BF190" s="9">
        <v>4443</v>
      </c>
      <c r="BG190" s="9">
        <v>3327</v>
      </c>
      <c r="BH190" s="9">
        <v>1332777</v>
      </c>
      <c r="BI190" s="9">
        <v>5300858</v>
      </c>
      <c r="BJ190" s="9">
        <v>1512</v>
      </c>
      <c r="BK190" s="9">
        <v>6258</v>
      </c>
      <c r="BL190" s="9">
        <v>742954</v>
      </c>
      <c r="BM190" s="9">
        <v>5890681</v>
      </c>
      <c r="BN190" s="9">
        <v>865</v>
      </c>
      <c r="BO190" s="9">
        <v>6905</v>
      </c>
      <c r="BP190" s="9">
        <v>322142</v>
      </c>
      <c r="BQ190" s="9">
        <v>6311493</v>
      </c>
      <c r="BR190" s="9">
        <v>320</v>
      </c>
      <c r="BS190" s="9">
        <v>7450</v>
      </c>
      <c r="BT190" s="9">
        <v>165595</v>
      </c>
      <c r="BU190" s="9">
        <v>6468040</v>
      </c>
      <c r="BV190" s="9">
        <v>137</v>
      </c>
      <c r="BW190" s="9">
        <v>7633</v>
      </c>
      <c r="BX190">
        <v>1835272.339056269</v>
      </c>
      <c r="BY190">
        <v>4798362.6609437307</v>
      </c>
      <c r="BZ190">
        <v>2149.6609437310326</v>
      </c>
      <c r="CA190">
        <v>5626.9221791672289</v>
      </c>
      <c r="CB190">
        <v>3945074.1208110331</v>
      </c>
      <c r="CC190">
        <v>2688560.8791889669</v>
      </c>
      <c r="CD190">
        <v>4620.8791889667928</v>
      </c>
      <c r="CE190">
        <v>3152.8093873117832</v>
      </c>
      <c r="CF190">
        <v>1332727.971041519</v>
      </c>
      <c r="CG190">
        <v>5300907.0289584808</v>
      </c>
      <c r="CH190">
        <v>1561.0289584809238</v>
      </c>
      <c r="CI190">
        <v>6216.2436311313477</v>
      </c>
      <c r="CJ190">
        <v>742948.781479973</v>
      </c>
      <c r="CK190">
        <v>5890686.2185200267</v>
      </c>
      <c r="CL190">
        <v>870.21852002701235</v>
      </c>
      <c r="CM190">
        <v>6907.8632182807769</v>
      </c>
      <c r="CN190">
        <v>322084.74101037357</v>
      </c>
      <c r="CO190">
        <v>6311550.2589896265</v>
      </c>
      <c r="CP190">
        <v>377.25898962644197</v>
      </c>
      <c r="CQ190">
        <v>7401.4001539125984</v>
      </c>
      <c r="CR190">
        <v>165538.10463599194</v>
      </c>
      <c r="CS190">
        <v>6468096.8953640079</v>
      </c>
      <c r="CT190">
        <v>193.89536400806756</v>
      </c>
      <c r="CU190">
        <v>7584.9785539903842</v>
      </c>
    </row>
    <row r="191" spans="1:99">
      <c r="A191" s="7" t="s">
        <v>53</v>
      </c>
      <c r="B191" s="9">
        <v>146234</v>
      </c>
      <c r="C191" s="9">
        <v>7770</v>
      </c>
      <c r="D191" s="9">
        <v>6785</v>
      </c>
      <c r="E191" s="9">
        <v>15861</v>
      </c>
      <c r="F191" s="9">
        <v>3124</v>
      </c>
      <c r="G191" s="9">
        <v>1498</v>
      </c>
      <c r="H191" s="9">
        <v>464</v>
      </c>
      <c r="I191" s="9">
        <v>182</v>
      </c>
      <c r="J191">
        <v>2.3268712597305705</v>
      </c>
      <c r="K191">
        <v>-1.1488231501792601</v>
      </c>
      <c r="L191">
        <v>-1.4303557975229835</v>
      </c>
      <c r="M191">
        <v>-2.2000927402137691</v>
      </c>
      <c r="N191">
        <v>-6.9383179913959347</v>
      </c>
      <c r="O191">
        <v>-11.539866548283248</v>
      </c>
      <c r="P191" s="5">
        <v>1</v>
      </c>
      <c r="Q191" s="5">
        <v>1</v>
      </c>
      <c r="R191" s="5">
        <v>1</v>
      </c>
      <c r="S191" s="5">
        <v>0.90948964446906833</v>
      </c>
      <c r="T191" s="5">
        <v>0.69923871884538413</v>
      </c>
      <c r="U191" s="5">
        <v>0.55369236982146708</v>
      </c>
      <c r="V191" s="10">
        <v>0.98923332430385669</v>
      </c>
      <c r="W191" s="10">
        <v>0.55072046208200942</v>
      </c>
      <c r="X191" s="10">
        <v>0.72904668891189672</v>
      </c>
      <c r="Y191" s="10">
        <v>2.4145404508695085E-2</v>
      </c>
      <c r="Z191" s="10">
        <v>1.312590218779139E-11</v>
      </c>
      <c r="AA191" s="10">
        <v>1.057345671810899E-13</v>
      </c>
      <c r="AB191" s="11">
        <v>4.8177827380876455E-2</v>
      </c>
      <c r="AC191" s="11">
        <v>5.0466425983031006E-2</v>
      </c>
      <c r="AD191" s="11">
        <v>4.0203984671247361E-2</v>
      </c>
      <c r="AE191" s="11">
        <v>4.1448524981262294E-2</v>
      </c>
      <c r="AF191" s="12">
        <v>3.8824646964545483E-2</v>
      </c>
      <c r="AG191" s="12">
        <v>4.1587193447294925E-2</v>
      </c>
      <c r="AH191" s="12">
        <v>3.6643939517068569E-2</v>
      </c>
      <c r="AI191" s="12">
        <v>4.0473177600048552E-2</v>
      </c>
      <c r="AJ191" s="12">
        <v>2.7182457615409626E-2</v>
      </c>
      <c r="AK191" s="12">
        <v>3.2534402101450088E-2</v>
      </c>
      <c r="AL191" s="12">
        <v>2.0060446414528837E-2</v>
      </c>
      <c r="AM191" s="12">
        <v>2.678640043231801E-2</v>
      </c>
      <c r="AN191" s="11">
        <v>0.37745161187489323</v>
      </c>
      <c r="AO191" s="12">
        <v>0.39912496470168329</v>
      </c>
      <c r="AP191" s="11">
        <v>0.74747767820178201</v>
      </c>
      <c r="AQ191" s="11">
        <v>0.76655063582653193</v>
      </c>
      <c r="AR191" s="11">
        <v>0.29006534947119117</v>
      </c>
      <c r="AS191" s="11">
        <v>0.31044945104360938</v>
      </c>
      <c r="AT191" s="11">
        <v>0.15610977060917208</v>
      </c>
      <c r="AU191" s="11">
        <v>0.17259035809095663</v>
      </c>
      <c r="AV191" s="11">
        <v>5.1611983977667947E-2</v>
      </c>
      <c r="AW191" s="11">
        <v>6.1901529535845573E-2</v>
      </c>
      <c r="AX191" s="11">
        <v>1.9821134371235869E-2</v>
      </c>
      <c r="AY191" s="11">
        <v>2.6510911960810461E-2</v>
      </c>
      <c r="AZ191" s="9">
        <v>2542667</v>
      </c>
      <c r="BA191" s="9">
        <v>4032977</v>
      </c>
      <c r="BB191" s="9">
        <v>3017</v>
      </c>
      <c r="BC191" s="9">
        <v>4753</v>
      </c>
      <c r="BD191" s="9">
        <v>4932402</v>
      </c>
      <c r="BE191" s="9">
        <v>1643242</v>
      </c>
      <c r="BF191" s="9">
        <v>5882</v>
      </c>
      <c r="BG191" s="9">
        <v>1888</v>
      </c>
      <c r="BH191" s="9">
        <v>2015205</v>
      </c>
      <c r="BI191" s="9">
        <v>4560439</v>
      </c>
      <c r="BJ191" s="9">
        <v>2333</v>
      </c>
      <c r="BK191" s="9">
        <v>5437</v>
      </c>
      <c r="BL191" s="9">
        <v>1169437</v>
      </c>
      <c r="BM191" s="9">
        <v>5406207</v>
      </c>
      <c r="BN191" s="9">
        <v>1277</v>
      </c>
      <c r="BO191" s="9">
        <v>6493</v>
      </c>
      <c r="BP191" s="9">
        <v>521532</v>
      </c>
      <c r="BQ191" s="9">
        <v>6054112</v>
      </c>
      <c r="BR191" s="9">
        <v>441</v>
      </c>
      <c r="BS191" s="9">
        <v>7329</v>
      </c>
      <c r="BT191" s="9">
        <v>270778</v>
      </c>
      <c r="BU191" s="9">
        <v>6304866</v>
      </c>
      <c r="BV191" s="9">
        <v>180</v>
      </c>
      <c r="BW191" s="9">
        <v>7590</v>
      </c>
      <c r="BX191">
        <v>2542679.4852178521</v>
      </c>
      <c r="BY191">
        <v>4032964.5147821479</v>
      </c>
      <c r="BZ191">
        <v>3004.5147821479859</v>
      </c>
      <c r="CA191">
        <v>4771.1162739345382</v>
      </c>
      <c r="CB191">
        <v>4932455.6460972987</v>
      </c>
      <c r="CC191">
        <v>1643188.3539027015</v>
      </c>
      <c r="CD191">
        <v>5828.3539027015468</v>
      </c>
      <c r="CE191">
        <v>1943.9404110076518</v>
      </c>
      <c r="CF191">
        <v>2015156.8235678328</v>
      </c>
      <c r="CG191">
        <v>4560487.1764321672</v>
      </c>
      <c r="CH191">
        <v>2381.1764321672617</v>
      </c>
      <c r="CI191">
        <v>5395.191181274412</v>
      </c>
      <c r="CJ191">
        <v>1169332.2780271755</v>
      </c>
      <c r="CK191">
        <v>5406311.7219728241</v>
      </c>
      <c r="CL191">
        <v>1381.7219728244343</v>
      </c>
      <c r="CM191">
        <v>6395.8266293004917</v>
      </c>
      <c r="CN191">
        <v>521356.94726353226</v>
      </c>
      <c r="CO191">
        <v>6054287.0527364677</v>
      </c>
      <c r="CP191">
        <v>616.05273646773549</v>
      </c>
      <c r="CQ191">
        <v>7162.4006059330459</v>
      </c>
      <c r="CR191">
        <v>270638.20488154021</v>
      </c>
      <c r="CS191">
        <v>6305005.7951184595</v>
      </c>
      <c r="CT191">
        <v>319.79511845981432</v>
      </c>
      <c r="CU191">
        <v>7459.0082918114176</v>
      </c>
    </row>
    <row r="192" spans="1:99">
      <c r="A192" s="7" t="s">
        <v>54</v>
      </c>
      <c r="B192" s="9">
        <v>15917</v>
      </c>
      <c r="C192" s="9">
        <v>7770</v>
      </c>
      <c r="D192" s="9">
        <v>944</v>
      </c>
      <c r="E192" s="9">
        <v>1712</v>
      </c>
      <c r="F192" s="9">
        <v>409</v>
      </c>
      <c r="G192" s="9">
        <v>211</v>
      </c>
      <c r="H192" s="9">
        <v>78</v>
      </c>
      <c r="I192" s="9">
        <v>50</v>
      </c>
      <c r="J192">
        <v>2.2684259415211292</v>
      </c>
      <c r="K192">
        <v>-0.4298546220254531</v>
      </c>
      <c r="L192">
        <v>0.64808540813361704</v>
      </c>
      <c r="M192">
        <v>0.8381434124903383</v>
      </c>
      <c r="N192">
        <v>0.35944088356029819</v>
      </c>
      <c r="O192">
        <v>1.8730845115290191</v>
      </c>
      <c r="P192" s="5">
        <v>1</v>
      </c>
      <c r="Q192" s="5">
        <v>1</v>
      </c>
      <c r="R192" s="5">
        <v>1</v>
      </c>
      <c r="S192" s="5">
        <v>1</v>
      </c>
      <c r="T192" s="5">
        <v>1</v>
      </c>
      <c r="U192" s="5">
        <v>1</v>
      </c>
      <c r="V192" s="10">
        <v>0.95144992552358088</v>
      </c>
      <c r="W192" s="10">
        <v>5.1251745766820886E-2</v>
      </c>
      <c r="X192" s="10">
        <v>0.13993841910104252</v>
      </c>
      <c r="Y192" s="10">
        <v>0.19606891676447918</v>
      </c>
      <c r="Z192" s="10">
        <v>0.89053907775847385</v>
      </c>
      <c r="AA192" s="10">
        <v>0.14450218442721283</v>
      </c>
      <c r="AB192" s="11">
        <v>6.4259555897761538E-3</v>
      </c>
      <c r="AC192" s="11">
        <v>7.2984622695501013E-3</v>
      </c>
      <c r="AD192" s="11">
        <v>4.1984074459815732E-3</v>
      </c>
      <c r="AE192" s="11">
        <v>4.6149773674032399E-3</v>
      </c>
      <c r="AF192" s="12">
        <v>4.7550310958204911E-3</v>
      </c>
      <c r="AG192" s="12">
        <v>5.772639431850037E-3</v>
      </c>
      <c r="AH192" s="12">
        <v>4.7003030846009576E-3</v>
      </c>
      <c r="AI192" s="12">
        <v>6.1619877776899045E-3</v>
      </c>
      <c r="AJ192" s="12">
        <v>3.9081882926582899E-3</v>
      </c>
      <c r="AK192" s="12">
        <v>6.1304217459517488E-3</v>
      </c>
      <c r="AL192" s="12">
        <v>4.6570619534097041E-3</v>
      </c>
      <c r="AM192" s="12">
        <v>8.212950916603165E-3</v>
      </c>
      <c r="AN192" s="11">
        <v>6.8926243034930085E-2</v>
      </c>
      <c r="AO192" s="12">
        <v>8.0623306514619464E-2</v>
      </c>
      <c r="AP192" s="11">
        <v>0.15157105924130668</v>
      </c>
      <c r="AQ192" s="11">
        <v>0.16786266019241278</v>
      </c>
      <c r="AR192" s="11">
        <v>4.3006441459637154E-2</v>
      </c>
      <c r="AS192" s="11">
        <v>5.2489054035858337E-2</v>
      </c>
      <c r="AT192" s="11">
        <v>2.2338993118717933E-2</v>
      </c>
      <c r="AU192" s="11">
        <v>2.9398458618733803E-2</v>
      </c>
      <c r="AV192" s="11">
        <v>7.8219888400063858E-3</v>
      </c>
      <c r="AW192" s="11">
        <v>1.2255231237213692E-2</v>
      </c>
      <c r="AX192" s="11">
        <v>4.6570619534097041E-3</v>
      </c>
      <c r="AY192" s="11">
        <v>8.212950916603165E-3</v>
      </c>
      <c r="AZ192" s="9">
        <v>513715</v>
      </c>
      <c r="BA192" s="9">
        <v>6192246</v>
      </c>
      <c r="BB192" s="9">
        <v>581</v>
      </c>
      <c r="BC192" s="9">
        <v>7189</v>
      </c>
      <c r="BD192" s="9">
        <v>1152112</v>
      </c>
      <c r="BE192" s="9">
        <v>5553849</v>
      </c>
      <c r="BF192" s="9">
        <v>1241</v>
      </c>
      <c r="BG192" s="9">
        <v>6529</v>
      </c>
      <c r="BH192" s="9">
        <v>284620</v>
      </c>
      <c r="BI192" s="9">
        <v>6421341</v>
      </c>
      <c r="BJ192" s="9">
        <v>371</v>
      </c>
      <c r="BK192" s="9">
        <v>7399</v>
      </c>
      <c r="BL192" s="9">
        <v>149345</v>
      </c>
      <c r="BM192" s="9">
        <v>6556616</v>
      </c>
      <c r="BN192" s="9">
        <v>201</v>
      </c>
      <c r="BO192" s="9">
        <v>7569</v>
      </c>
      <c r="BP192" s="9">
        <v>61688</v>
      </c>
      <c r="BQ192" s="9">
        <v>6644273</v>
      </c>
      <c r="BR192" s="9">
        <v>78</v>
      </c>
      <c r="BS192" s="9">
        <v>7692</v>
      </c>
      <c r="BT192" s="9">
        <v>31163</v>
      </c>
      <c r="BU192" s="9">
        <v>6674798</v>
      </c>
      <c r="BV192" s="9">
        <v>50</v>
      </c>
      <c r="BW192" s="9">
        <v>7720</v>
      </c>
      <c r="BX192">
        <v>513700.78998637269</v>
      </c>
      <c r="BY192">
        <v>6192260.2100136271</v>
      </c>
      <c r="BZ192">
        <v>595.21001362729601</v>
      </c>
      <c r="CA192">
        <v>7183.1032047457475</v>
      </c>
      <c r="CB192">
        <v>1152018.1903673233</v>
      </c>
      <c r="CC192">
        <v>5553942.8096326767</v>
      </c>
      <c r="CD192">
        <v>1334.809632676674</v>
      </c>
      <c r="CE192">
        <v>6442.646633346063</v>
      </c>
      <c r="CF192">
        <v>284661.17146352748</v>
      </c>
      <c r="CG192">
        <v>6421299.8285364723</v>
      </c>
      <c r="CH192">
        <v>329.82853647249198</v>
      </c>
      <c r="CI192">
        <v>7448.792171621636</v>
      </c>
      <c r="CJ192">
        <v>149372.92597901227</v>
      </c>
      <c r="CK192">
        <v>6556588.0740209874</v>
      </c>
      <c r="CL192">
        <v>173.07402098773395</v>
      </c>
      <c r="CM192">
        <v>7605.7283139582823</v>
      </c>
      <c r="CN192">
        <v>61694.516376363608</v>
      </c>
      <c r="CO192">
        <v>6644266.483623636</v>
      </c>
      <c r="CP192">
        <v>71.483623636395322</v>
      </c>
      <c r="CQ192">
        <v>7707.4364211184648</v>
      </c>
      <c r="CR192">
        <v>31176.876269394768</v>
      </c>
      <c r="CS192">
        <v>6674784.1237306055</v>
      </c>
      <c r="CT192">
        <v>36.123730605232765</v>
      </c>
      <c r="CU192">
        <v>7742.837284618864</v>
      </c>
    </row>
    <row r="193" spans="1:99">
      <c r="A193" s="7" t="s">
        <v>55</v>
      </c>
      <c r="B193" s="9">
        <v>38555</v>
      </c>
      <c r="C193" s="9">
        <v>7770</v>
      </c>
      <c r="D193" s="9">
        <v>1824</v>
      </c>
      <c r="E193" s="9">
        <v>4299</v>
      </c>
      <c r="F193" s="9">
        <v>826</v>
      </c>
      <c r="G193" s="9">
        <v>386</v>
      </c>
      <c r="H193" s="9">
        <v>104</v>
      </c>
      <c r="I193" s="9">
        <v>24</v>
      </c>
      <c r="J193">
        <v>1.3786352413052161</v>
      </c>
      <c r="K193">
        <v>-0.32899453004791246</v>
      </c>
      <c r="L193">
        <v>-0.70755871381392677</v>
      </c>
      <c r="M193">
        <v>-1.3464761660160964</v>
      </c>
      <c r="N193">
        <v>-5.1352223481345751</v>
      </c>
      <c r="O193">
        <v>-13.274318695518605</v>
      </c>
      <c r="P193" s="5">
        <v>1</v>
      </c>
      <c r="Q193" s="5">
        <v>1</v>
      </c>
      <c r="R193" s="5">
        <v>1</v>
      </c>
      <c r="S193" s="5">
        <v>1</v>
      </c>
      <c r="T193" s="5">
        <v>0.61591404996783683</v>
      </c>
      <c r="U193" s="5">
        <v>0.28349567687235222</v>
      </c>
      <c r="V193" s="10">
        <v>0.5450657911626291</v>
      </c>
      <c r="W193" s="10">
        <v>0.97601712995321788</v>
      </c>
      <c r="X193" s="10">
        <v>0.9142291981319759</v>
      </c>
      <c r="Y193" s="10">
        <v>0.30525224540514562</v>
      </c>
      <c r="Z193" s="10">
        <v>1.6123092388528917E-5</v>
      </c>
      <c r="AA193" s="10">
        <v>1.0240277069682215E-9</v>
      </c>
      <c r="AB193" s="11">
        <v>1.2654731135176654E-2</v>
      </c>
      <c r="AC193" s="11">
        <v>1.3863635576063908E-2</v>
      </c>
      <c r="AD193" s="11">
        <v>1.0736685085746782E-2</v>
      </c>
      <c r="AE193" s="11">
        <v>1.1394589045527348E-2</v>
      </c>
      <c r="AF193" s="12">
        <v>9.9095160008357622E-3</v>
      </c>
      <c r="AG193" s="12">
        <v>1.13517452604255E-2</v>
      </c>
      <c r="AH193" s="12">
        <v>8.9493922240987071E-3</v>
      </c>
      <c r="AI193" s="12">
        <v>1.0921907647201164E-2</v>
      </c>
      <c r="AJ193" s="12">
        <v>5.4104787788513044E-3</v>
      </c>
      <c r="AK193" s="12">
        <v>7.9743346059620804E-3</v>
      </c>
      <c r="AL193" s="12">
        <v>1.8549344942789536E-3</v>
      </c>
      <c r="AM193" s="12">
        <v>4.322671683327224E-3</v>
      </c>
      <c r="AN193" s="11">
        <v>0.14388605332691995</v>
      </c>
      <c r="AO193" s="12">
        <v>0.15984625040538381</v>
      </c>
      <c r="AP193" s="11">
        <v>0.32706564348538941</v>
      </c>
      <c r="AQ193" s="11">
        <v>0.34809523167548578</v>
      </c>
      <c r="AR193" s="11">
        <v>8.6216681752989147E-2</v>
      </c>
      <c r="AS193" s="11">
        <v>9.9111503575196172E-2</v>
      </c>
      <c r="AT193" s="11">
        <v>4.1780616192878019E-2</v>
      </c>
      <c r="AU193" s="11">
        <v>5.1140876728614899E-2</v>
      </c>
      <c r="AV193" s="11">
        <v>1.0829609139998298E-2</v>
      </c>
      <c r="AW193" s="11">
        <v>1.5940017629628472E-2</v>
      </c>
      <c r="AX193" s="11">
        <v>1.8549344942789536E-3</v>
      </c>
      <c r="AY193" s="11">
        <v>4.322671683327224E-3</v>
      </c>
      <c r="AZ193" s="9">
        <v>976855</v>
      </c>
      <c r="BA193" s="9">
        <v>5706468</v>
      </c>
      <c r="BB193" s="9">
        <v>1180</v>
      </c>
      <c r="BC193" s="9">
        <v>6590</v>
      </c>
      <c r="BD193" s="9">
        <v>2241669</v>
      </c>
      <c r="BE193" s="9">
        <v>4441654</v>
      </c>
      <c r="BF193" s="9">
        <v>2623</v>
      </c>
      <c r="BG193" s="9">
        <v>5147</v>
      </c>
      <c r="BH193" s="9">
        <v>635909</v>
      </c>
      <c r="BI193" s="9">
        <v>6047414</v>
      </c>
      <c r="BJ193" s="9">
        <v>720</v>
      </c>
      <c r="BK193" s="9">
        <v>7050</v>
      </c>
      <c r="BL193" s="9">
        <v>342693</v>
      </c>
      <c r="BM193" s="9">
        <v>6340630</v>
      </c>
      <c r="BN193" s="9">
        <v>361</v>
      </c>
      <c r="BO193" s="9">
        <v>7409</v>
      </c>
      <c r="BP193" s="9">
        <v>144705</v>
      </c>
      <c r="BQ193" s="9">
        <v>6538618</v>
      </c>
      <c r="BR193" s="9">
        <v>104</v>
      </c>
      <c r="BS193" s="9">
        <v>7666</v>
      </c>
      <c r="BT193" s="9">
        <v>73737</v>
      </c>
      <c r="BU193" s="9">
        <v>6609586</v>
      </c>
      <c r="BV193" s="9">
        <v>24</v>
      </c>
      <c r="BW193" s="9">
        <v>7746</v>
      </c>
      <c r="BX193">
        <v>976899.26149658952</v>
      </c>
      <c r="BY193">
        <v>5706423.7385034105</v>
      </c>
      <c r="BZ193">
        <v>1135.7385034104293</v>
      </c>
      <c r="CA193">
        <v>6641.9744579156204</v>
      </c>
      <c r="CB193">
        <v>2241685.8265631641</v>
      </c>
      <c r="CC193">
        <v>4441637.1734368363</v>
      </c>
      <c r="CD193">
        <v>2606.1734368361044</v>
      </c>
      <c r="CE193">
        <v>5169.8300037271874</v>
      </c>
      <c r="CF193">
        <v>635889.71759427048</v>
      </c>
      <c r="CG193">
        <v>6047433.2824057294</v>
      </c>
      <c r="CH193">
        <v>739.28240572952734</v>
      </c>
      <c r="CI193">
        <v>7038.8914735977896</v>
      </c>
      <c r="CJ193">
        <v>342655.63017013815</v>
      </c>
      <c r="CK193">
        <v>6340667.3698298614</v>
      </c>
      <c r="CL193">
        <v>398.36982986187758</v>
      </c>
      <c r="CM193">
        <v>7380.2003928285376</v>
      </c>
      <c r="CN193">
        <v>144640.84123580408</v>
      </c>
      <c r="CO193">
        <v>6538682.1587641956</v>
      </c>
      <c r="CP193">
        <v>168.15876419592433</v>
      </c>
      <c r="CQ193">
        <v>7610.6791008006048</v>
      </c>
      <c r="CR193">
        <v>73675.345388713031</v>
      </c>
      <c r="CS193">
        <v>6609647.6546112867</v>
      </c>
      <c r="CT193">
        <v>85.654611286975083</v>
      </c>
      <c r="CU193">
        <v>7693.2791726510895</v>
      </c>
    </row>
    <row r="194" spans="1:99">
      <c r="A194" s="7" t="s">
        <v>56</v>
      </c>
      <c r="B194" s="9">
        <v>31719</v>
      </c>
      <c r="C194" s="9">
        <v>7770</v>
      </c>
      <c r="D194" s="9">
        <v>1195</v>
      </c>
      <c r="E194" s="9">
        <v>3284</v>
      </c>
      <c r="F194" s="9">
        <v>542</v>
      </c>
      <c r="G194" s="9">
        <v>257</v>
      </c>
      <c r="H194" s="9">
        <v>75</v>
      </c>
      <c r="I194" s="9">
        <v>35</v>
      </c>
      <c r="J194">
        <v>-0.69971438577156309</v>
      </c>
      <c r="K194">
        <v>-0.93345631952561003</v>
      </c>
      <c r="L194">
        <v>-2.5869139640992072</v>
      </c>
      <c r="M194">
        <v>-3.0469902003824081</v>
      </c>
      <c r="N194">
        <v>-5.8371387218818187</v>
      </c>
      <c r="O194">
        <v>-6.4645897229756955</v>
      </c>
      <c r="P194" s="5">
        <v>1</v>
      </c>
      <c r="Q194" s="5">
        <v>1</v>
      </c>
      <c r="R194" s="5">
        <v>0.78971787594858089</v>
      </c>
      <c r="S194" s="5">
        <v>0.72648241434809968</v>
      </c>
      <c r="T194" s="5">
        <v>0.54402202033280356</v>
      </c>
      <c r="U194" s="5">
        <v>0.50737403013896776</v>
      </c>
      <c r="V194" s="10">
        <v>0.21026561474947536</v>
      </c>
      <c r="W194" s="10">
        <v>0.18184160653262382</v>
      </c>
      <c r="X194" s="10">
        <v>1.2587814024636197E-5</v>
      </c>
      <c r="Y194" s="10">
        <v>2.447444823440088E-5</v>
      </c>
      <c r="Z194" s="10">
        <v>2.3861712112513316E-6</v>
      </c>
      <c r="AA194" s="10">
        <v>6.0927724417691358E-4</v>
      </c>
      <c r="AB194" s="11">
        <v>8.1964152353741996E-3</v>
      </c>
      <c r="AC194" s="11">
        <v>9.177185762395795E-3</v>
      </c>
      <c r="AD194" s="11">
        <v>8.1651366473051261E-3</v>
      </c>
      <c r="AE194" s="11">
        <v>8.7409122587437799E-3</v>
      </c>
      <c r="AF194" s="12">
        <v>6.3903330291835616E-3</v>
      </c>
      <c r="AG194" s="12">
        <v>7.5607609219103897E-3</v>
      </c>
      <c r="AH194" s="12">
        <v>5.8090839295796195E-3</v>
      </c>
      <c r="AI194" s="12">
        <v>7.4212893007936116E-3</v>
      </c>
      <c r="AJ194" s="12">
        <v>3.736609542347712E-3</v>
      </c>
      <c r="AK194" s="12">
        <v>5.9159001101619403E-3</v>
      </c>
      <c r="AL194" s="12">
        <v>3.0155249844740113E-3</v>
      </c>
      <c r="AM194" s="12">
        <v>5.9934840245349976E-3</v>
      </c>
      <c r="AN194" s="11">
        <v>0.10132872086595962</v>
      </c>
      <c r="AO194" s="12">
        <v>0.11514489560765687</v>
      </c>
      <c r="AP194" s="11">
        <v>0.25619785137401724</v>
      </c>
      <c r="AQ194" s="11">
        <v>0.27584848067231477</v>
      </c>
      <c r="AR194" s="11">
        <v>5.7163982426457656E-2</v>
      </c>
      <c r="AS194" s="11">
        <v>6.7932542670067458E-2</v>
      </c>
      <c r="AT194" s="11">
        <v>2.7040982471385307E-2</v>
      </c>
      <c r="AU194" s="11">
        <v>3.4735079304676467E-2</v>
      </c>
      <c r="AV194" s="11">
        <v>7.4785099168948842E-3</v>
      </c>
      <c r="AW194" s="11">
        <v>1.182650938812442E-2</v>
      </c>
      <c r="AX194" s="11">
        <v>3.0155249844740113E-3</v>
      </c>
      <c r="AY194" s="11">
        <v>5.9934840245349976E-3</v>
      </c>
      <c r="AZ194" s="9">
        <v>776606</v>
      </c>
      <c r="BA194" s="9">
        <v>5913553</v>
      </c>
      <c r="BB194" s="9">
        <v>841</v>
      </c>
      <c r="BC194" s="9">
        <v>6929</v>
      </c>
      <c r="BD194" s="9">
        <v>1856272</v>
      </c>
      <c r="BE194" s="9">
        <v>4833887</v>
      </c>
      <c r="BF194" s="9">
        <v>2067</v>
      </c>
      <c r="BG194" s="9">
        <v>5703</v>
      </c>
      <c r="BH194" s="9">
        <v>521663</v>
      </c>
      <c r="BI194" s="9">
        <v>6168496</v>
      </c>
      <c r="BJ194" s="9">
        <v>486</v>
      </c>
      <c r="BK194" s="9">
        <v>7284</v>
      </c>
      <c r="BL194" s="9">
        <v>281720</v>
      </c>
      <c r="BM194" s="9">
        <v>6408439</v>
      </c>
      <c r="BN194" s="9">
        <v>240</v>
      </c>
      <c r="BO194" s="9">
        <v>7530</v>
      </c>
      <c r="BP194" s="9">
        <v>118513</v>
      </c>
      <c r="BQ194" s="9">
        <v>6571646</v>
      </c>
      <c r="BR194" s="9">
        <v>75</v>
      </c>
      <c r="BS194" s="9">
        <v>7695</v>
      </c>
      <c r="BT194" s="9">
        <v>59970</v>
      </c>
      <c r="BU194" s="9">
        <v>6630189</v>
      </c>
      <c r="BV194" s="9">
        <v>35</v>
      </c>
      <c r="BW194" s="9">
        <v>7735</v>
      </c>
      <c r="BX194">
        <v>776545.11477697059</v>
      </c>
      <c r="BY194">
        <v>5913613.8852230292</v>
      </c>
      <c r="BZ194">
        <v>901.88522302938713</v>
      </c>
      <c r="CA194">
        <v>6876.0914561223435</v>
      </c>
      <c r="CB194">
        <v>1856183.2151253021</v>
      </c>
      <c r="CC194">
        <v>4833975.7848746981</v>
      </c>
      <c r="CD194">
        <v>2155.7848746978357</v>
      </c>
      <c r="CE194">
        <v>5620.7355161514097</v>
      </c>
      <c r="CF194">
        <v>521543.27579330862</v>
      </c>
      <c r="CG194">
        <v>6168615.7242066916</v>
      </c>
      <c r="CH194">
        <v>605.72420669135192</v>
      </c>
      <c r="CI194">
        <v>7172.5964360488297</v>
      </c>
      <c r="CJ194">
        <v>281632.90946201433</v>
      </c>
      <c r="CK194">
        <v>6408526.0905379858</v>
      </c>
      <c r="CL194">
        <v>327.09053798569676</v>
      </c>
      <c r="CM194">
        <v>7451.5537119521377</v>
      </c>
      <c r="CN194">
        <v>118450.43079614609</v>
      </c>
      <c r="CO194">
        <v>6571708.5692038536</v>
      </c>
      <c r="CP194">
        <v>137.56920385390768</v>
      </c>
      <c r="CQ194">
        <v>7641.2951575590359</v>
      </c>
      <c r="CR194">
        <v>59935.390595361641</v>
      </c>
      <c r="CS194">
        <v>6630223.6094046384</v>
      </c>
      <c r="CT194">
        <v>69.609404638359109</v>
      </c>
      <c r="CU194">
        <v>7709.333885786571</v>
      </c>
    </row>
    <row r="195" spans="1:99">
      <c r="A195" s="7" t="s">
        <v>57</v>
      </c>
      <c r="B195" s="9">
        <v>31050</v>
      </c>
      <c r="C195" s="9">
        <v>7770</v>
      </c>
      <c r="D195" s="9">
        <v>1172</v>
      </c>
      <c r="E195" s="9">
        <v>3213</v>
      </c>
      <c r="F195" s="9">
        <v>537</v>
      </c>
      <c r="G195" s="9">
        <v>255</v>
      </c>
      <c r="H195" s="9">
        <v>75</v>
      </c>
      <c r="I195" s="9">
        <v>35</v>
      </c>
      <c r="J195">
        <v>-0.67634222935485366</v>
      </c>
      <c r="K195">
        <v>-0.92813962992741483</v>
      </c>
      <c r="L195">
        <v>-2.4563474754358308</v>
      </c>
      <c r="M195">
        <v>-2.8986055421038048</v>
      </c>
      <c r="N195">
        <v>-5.5848666641327149</v>
      </c>
      <c r="O195">
        <v>-6.2034633350200723</v>
      </c>
      <c r="P195" s="5">
        <v>1</v>
      </c>
      <c r="Q195" s="5">
        <v>1</v>
      </c>
      <c r="R195" s="5">
        <v>0.78804732376278119</v>
      </c>
      <c r="S195" s="5">
        <v>0.72264846529016924</v>
      </c>
      <c r="T195" s="5">
        <v>0.54155119530389573</v>
      </c>
      <c r="U195" s="5">
        <v>0.50211070790530588</v>
      </c>
      <c r="V195" s="10">
        <v>0.21234888708665914</v>
      </c>
      <c r="W195" s="10">
        <v>0.17942677576444382</v>
      </c>
      <c r="X195" s="10">
        <v>1.0324282002821248E-5</v>
      </c>
      <c r="Y195" s="10">
        <v>1.7404836525014163E-5</v>
      </c>
      <c r="Z195" s="10">
        <v>1.9256980685046379E-6</v>
      </c>
      <c r="AA195" s="10">
        <v>4.699506924512636E-4</v>
      </c>
      <c r="AB195" s="11">
        <v>8.0339227506568463E-3</v>
      </c>
      <c r="AC195" s="11">
        <v>9.0052909475744781E-3</v>
      </c>
      <c r="AD195" s="11">
        <v>7.9854852921931643E-3</v>
      </c>
      <c r="AE195" s="11">
        <v>8.5550552483473746E-3</v>
      </c>
      <c r="AF195" s="12">
        <v>6.3286696718441509E-3</v>
      </c>
      <c r="AG195" s="12">
        <v>7.493724150549671E-3</v>
      </c>
      <c r="AH195" s="12">
        <v>5.7607257850180484E-3</v>
      </c>
      <c r="AI195" s="12">
        <v>7.3666873423950795E-3</v>
      </c>
      <c r="AJ195" s="12">
        <v>3.736609542347712E-3</v>
      </c>
      <c r="AK195" s="12">
        <v>5.9159001101619403E-3</v>
      </c>
      <c r="AL195" s="12">
        <v>3.0155249844740113E-3</v>
      </c>
      <c r="AM195" s="12">
        <v>5.9934840245349976E-3</v>
      </c>
      <c r="AN195" s="11">
        <v>0.10132872086595962</v>
      </c>
      <c r="AO195" s="12">
        <v>0.11514489560765687</v>
      </c>
      <c r="AP195" s="11">
        <v>0.25594348383682047</v>
      </c>
      <c r="AQ195" s="11">
        <v>0.27558804769471107</v>
      </c>
      <c r="AR195" s="11">
        <v>5.704045532973729E-2</v>
      </c>
      <c r="AS195" s="11">
        <v>6.7798669509387552E-2</v>
      </c>
      <c r="AT195" s="11">
        <v>2.6920050486054094E-2</v>
      </c>
      <c r="AU195" s="11">
        <v>3.4598611032607425E-2</v>
      </c>
      <c r="AV195" s="11">
        <v>7.4785099168948842E-3</v>
      </c>
      <c r="AW195" s="11">
        <v>1.182650938812442E-2</v>
      </c>
      <c r="AX195" s="11">
        <v>3.0155249844740113E-3</v>
      </c>
      <c r="AY195" s="11">
        <v>5.9934840245349976E-3</v>
      </c>
      <c r="AZ195" s="9">
        <v>776545</v>
      </c>
      <c r="BA195" s="9">
        <v>5914283</v>
      </c>
      <c r="BB195" s="9">
        <v>841</v>
      </c>
      <c r="BC195" s="9">
        <v>6929</v>
      </c>
      <c r="BD195" s="9">
        <v>1854958</v>
      </c>
      <c r="BE195" s="9">
        <v>4835870</v>
      </c>
      <c r="BF195" s="9">
        <v>2065</v>
      </c>
      <c r="BG195" s="9">
        <v>5705</v>
      </c>
      <c r="BH195" s="9">
        <v>521678</v>
      </c>
      <c r="BI195" s="9">
        <v>6169150</v>
      </c>
      <c r="BJ195" s="9">
        <v>485</v>
      </c>
      <c r="BK195" s="9">
        <v>7285</v>
      </c>
      <c r="BL195" s="9">
        <v>282016</v>
      </c>
      <c r="BM195" s="9">
        <v>6408812</v>
      </c>
      <c r="BN195" s="9">
        <v>239</v>
      </c>
      <c r="BO195" s="9">
        <v>7531</v>
      </c>
      <c r="BP195" s="9">
        <v>119056</v>
      </c>
      <c r="BQ195" s="9">
        <v>6571772</v>
      </c>
      <c r="BR195" s="9">
        <v>75</v>
      </c>
      <c r="BS195" s="9">
        <v>7695</v>
      </c>
      <c r="BT195" s="9">
        <v>60599</v>
      </c>
      <c r="BU195" s="9">
        <v>6630229</v>
      </c>
      <c r="BV195" s="9">
        <v>35</v>
      </c>
      <c r="BW195" s="9">
        <v>7735</v>
      </c>
      <c r="BX195">
        <v>776484.27560632839</v>
      </c>
      <c r="BY195">
        <v>5914343.7243936714</v>
      </c>
      <c r="BZ195">
        <v>901.72439367163099</v>
      </c>
      <c r="CA195">
        <v>6876.2516746806223</v>
      </c>
      <c r="CB195">
        <v>1854868.9569136705</v>
      </c>
      <c r="CC195">
        <v>4835959.0430863295</v>
      </c>
      <c r="CD195">
        <v>2154.0430863294082</v>
      </c>
      <c r="CE195">
        <v>5622.4786752850323</v>
      </c>
      <c r="CF195">
        <v>521557.32004876243</v>
      </c>
      <c r="CG195">
        <v>6169270.6799512375</v>
      </c>
      <c r="CH195">
        <v>605.67995123755747</v>
      </c>
      <c r="CI195">
        <v>7172.6399109347904</v>
      </c>
      <c r="CJ195">
        <v>281927.59994554083</v>
      </c>
      <c r="CK195">
        <v>6408900.4000544595</v>
      </c>
      <c r="CL195">
        <v>327.40005445915699</v>
      </c>
      <c r="CM195">
        <v>7451.2429717218856</v>
      </c>
      <c r="CN195">
        <v>118992.81468569991</v>
      </c>
      <c r="CO195">
        <v>6571835.1853143005</v>
      </c>
      <c r="CP195">
        <v>138.18531430009682</v>
      </c>
      <c r="CQ195">
        <v>7640.6774453027338</v>
      </c>
      <c r="CR195">
        <v>60563.667942456021</v>
      </c>
      <c r="CS195">
        <v>6630264.332057544</v>
      </c>
      <c r="CT195">
        <v>70.332057543981591</v>
      </c>
      <c r="CU195">
        <v>7708.6094994520854</v>
      </c>
    </row>
    <row r="196" spans="1:99">
      <c r="A196" s="7" t="s">
        <v>58</v>
      </c>
      <c r="B196" s="9">
        <v>8713</v>
      </c>
      <c r="C196" s="9">
        <v>7770</v>
      </c>
      <c r="D196" s="9">
        <v>270</v>
      </c>
      <c r="E196" s="9">
        <v>721</v>
      </c>
      <c r="F196" s="9">
        <v>133</v>
      </c>
      <c r="G196" s="9">
        <v>73</v>
      </c>
      <c r="H196" s="9">
        <v>30</v>
      </c>
      <c r="I196" s="9">
        <v>21</v>
      </c>
      <c r="J196">
        <v>-1.2469885112539258</v>
      </c>
      <c r="K196">
        <v>-1.5010203834474058</v>
      </c>
      <c r="L196">
        <v>-1.8700526935532942</v>
      </c>
      <c r="M196">
        <v>-1.444630668762106</v>
      </c>
      <c r="N196">
        <v>-1.321959217763746</v>
      </c>
      <c r="O196">
        <v>0.19204788394534281</v>
      </c>
      <c r="P196" s="5">
        <v>0.7204316758387922</v>
      </c>
      <c r="Q196" s="5">
        <v>0.71786370865002491</v>
      </c>
      <c r="R196" s="5">
        <v>0.70314796296308646</v>
      </c>
      <c r="S196" s="5">
        <v>1</v>
      </c>
      <c r="T196" s="5">
        <v>1</v>
      </c>
      <c r="U196" s="5">
        <v>1</v>
      </c>
      <c r="V196" s="10">
        <v>2.7352607618668181E-5</v>
      </c>
      <c r="W196" s="10">
        <v>3.5098180661791137E-12</v>
      </c>
      <c r="X196" s="10">
        <v>1.2007759260450911E-3</v>
      </c>
      <c r="Y196" s="10">
        <v>0.20079003613412819</v>
      </c>
      <c r="Z196" s="10">
        <v>0.60356179349147787</v>
      </c>
      <c r="AA196" s="10">
        <v>0.98403330218901008</v>
      </c>
      <c r="AB196" s="11">
        <v>1.7288225720567332E-3</v>
      </c>
      <c r="AC196" s="11">
        <v>2.1965935529624286E-3</v>
      </c>
      <c r="AD196" s="11">
        <v>1.720514877315659E-3</v>
      </c>
      <c r="AE196" s="11">
        <v>1.9911968343960525E-3</v>
      </c>
      <c r="AF196" s="12">
        <v>1.4210493077744754E-3</v>
      </c>
      <c r="AG196" s="12">
        <v>2.0023741156489482E-3</v>
      </c>
      <c r="AH196" s="12">
        <v>1.4483782069368736E-3</v>
      </c>
      <c r="AI196" s="12">
        <v>2.3096655511068843E-3</v>
      </c>
      <c r="AJ196" s="12">
        <v>1.2403478248073654E-3</v>
      </c>
      <c r="AK196" s="12">
        <v>2.6206560361964957E-3</v>
      </c>
      <c r="AL196" s="12">
        <v>1.5483008343646053E-3</v>
      </c>
      <c r="AM196" s="12">
        <v>3.8571045710408007E-3</v>
      </c>
      <c r="AN196" s="11">
        <v>2.5228932142475409E-2</v>
      </c>
      <c r="AO196" s="12">
        <v>3.2686125772582508E-2</v>
      </c>
      <c r="AP196" s="11">
        <v>6.4958541963671679E-2</v>
      </c>
      <c r="AQ196" s="11">
        <v>7.6354199349069646E-2</v>
      </c>
      <c r="AR196" s="11">
        <v>1.3525505711027133E-2</v>
      </c>
      <c r="AS196" s="11">
        <v>1.916432697880556E-2</v>
      </c>
      <c r="AT196" s="11">
        <v>7.2500134768372759E-3</v>
      </c>
      <c r="AU196" s="11">
        <v>1.1540205313381515E-2</v>
      </c>
      <c r="AV196" s="11">
        <v>2.4820312166535449E-3</v>
      </c>
      <c r="AW196" s="11">
        <v>5.2399765053541773E-3</v>
      </c>
      <c r="AX196" s="11">
        <v>1.5483008343646053E-3</v>
      </c>
      <c r="AY196" s="11">
        <v>3.8571045710408007E-3</v>
      </c>
      <c r="AZ196" s="9">
        <v>267387</v>
      </c>
      <c r="BA196" s="9">
        <v>6445778</v>
      </c>
      <c r="BB196" s="9">
        <v>225</v>
      </c>
      <c r="BC196" s="9">
        <v>7545</v>
      </c>
      <c r="BD196" s="9">
        <v>643385</v>
      </c>
      <c r="BE196" s="9">
        <v>6069780</v>
      </c>
      <c r="BF196" s="9">
        <v>549</v>
      </c>
      <c r="BG196" s="9">
        <v>7221</v>
      </c>
      <c r="BH196" s="9">
        <v>155566</v>
      </c>
      <c r="BI196" s="9">
        <v>6557599</v>
      </c>
      <c r="BJ196" s="9">
        <v>127</v>
      </c>
      <c r="BK196" s="9">
        <v>7643</v>
      </c>
      <c r="BL196" s="9">
        <v>81054</v>
      </c>
      <c r="BM196" s="9">
        <v>6632111</v>
      </c>
      <c r="BN196" s="9">
        <v>73</v>
      </c>
      <c r="BO196" s="9">
        <v>7697</v>
      </c>
      <c r="BP196" s="9">
        <v>33214</v>
      </c>
      <c r="BQ196" s="9">
        <v>6679951</v>
      </c>
      <c r="BR196" s="9">
        <v>30</v>
      </c>
      <c r="BS196" s="9">
        <v>7740</v>
      </c>
      <c r="BT196" s="9">
        <v>16703</v>
      </c>
      <c r="BU196" s="9">
        <v>6696462</v>
      </c>
      <c r="BV196" s="9">
        <v>21</v>
      </c>
      <c r="BW196" s="9">
        <v>7749</v>
      </c>
      <c r="BX196">
        <v>267302.61667163868</v>
      </c>
      <c r="BY196">
        <v>6445862.3833283614</v>
      </c>
      <c r="BZ196">
        <v>309.38332836130689</v>
      </c>
      <c r="CA196">
        <v>7469.2517925598431</v>
      </c>
      <c r="CB196">
        <v>643189.55489228806</v>
      </c>
      <c r="CC196">
        <v>6069975.4451077124</v>
      </c>
      <c r="CD196">
        <v>744.4451077119478</v>
      </c>
      <c r="CE196">
        <v>7033.6864608571368</v>
      </c>
      <c r="CF196">
        <v>155513.00501269542</v>
      </c>
      <c r="CG196">
        <v>6557651.9949873043</v>
      </c>
      <c r="CH196">
        <v>179.99498730459379</v>
      </c>
      <c r="CI196">
        <v>7598.7898912063092</v>
      </c>
      <c r="CJ196">
        <v>81033.209955906437</v>
      </c>
      <c r="CK196">
        <v>6632131.7900440935</v>
      </c>
      <c r="CL196">
        <v>93.790044093567332</v>
      </c>
      <c r="CM196">
        <v>7685.0946103663473</v>
      </c>
      <c r="CN196">
        <v>33205.566972452492</v>
      </c>
      <c r="CO196">
        <v>6679959.4330275478</v>
      </c>
      <c r="CP196">
        <v>38.433027547506413</v>
      </c>
      <c r="CQ196">
        <v>7740.5156986309739</v>
      </c>
      <c r="CR196">
        <v>16704.665565133422</v>
      </c>
      <c r="CS196">
        <v>6696460.3344348669</v>
      </c>
      <c r="CT196">
        <v>19.334434866577343</v>
      </c>
      <c r="CU196">
        <v>7759.6363965432101</v>
      </c>
    </row>
    <row r="197" spans="1:99">
      <c r="A197" s="7" t="s">
        <v>159</v>
      </c>
      <c r="B197" s="9">
        <v>64928</v>
      </c>
      <c r="C197" s="9">
        <v>7770</v>
      </c>
      <c r="D197" s="9">
        <v>5441</v>
      </c>
      <c r="E197" s="9">
        <v>13865</v>
      </c>
      <c r="F197" s="9">
        <v>3460</v>
      </c>
      <c r="G197" s="9">
        <v>1857</v>
      </c>
      <c r="H197" s="9">
        <v>756</v>
      </c>
      <c r="I197" s="9">
        <v>362</v>
      </c>
      <c r="J197">
        <v>8.9780274266755455</v>
      </c>
      <c r="K197">
        <v>7.6487362065899802</v>
      </c>
      <c r="L197">
        <v>10.540748596661007</v>
      </c>
      <c r="M197">
        <v>11.4919175209826</v>
      </c>
      <c r="N197">
        <v>11.730616829266953</v>
      </c>
      <c r="O197">
        <v>11.146112726373387</v>
      </c>
      <c r="P197" s="5">
        <v>2.1450406631229062</v>
      </c>
      <c r="Q197" s="5">
        <v>2.2966105117344946</v>
      </c>
      <c r="R197" s="5">
        <v>2.5050199936840718</v>
      </c>
      <c r="S197" s="5">
        <v>2.6429949828260324</v>
      </c>
      <c r="T197" s="5">
        <v>2.71736315282463</v>
      </c>
      <c r="U197" s="5">
        <v>2.5440384052984815</v>
      </c>
      <c r="V197" s="10">
        <v>2.1515562459718203E-239</v>
      </c>
      <c r="W197" s="10">
        <v>8.3272158275850147E-272</v>
      </c>
      <c r="X197" s="10">
        <v>0</v>
      </c>
      <c r="Y197" s="10">
        <v>1.7167023805577407E-271</v>
      </c>
      <c r="Z197" s="10">
        <v>4.4372217403262357E-154</v>
      </c>
      <c r="AA197" s="10">
        <v>5.9827451946326201E-69</v>
      </c>
      <c r="AB197" s="11">
        <v>3.8522232853448246E-2</v>
      </c>
      <c r="AC197" s="11">
        <v>4.058217135480828E-2</v>
      </c>
      <c r="AD197" s="11">
        <v>3.5105189717001294E-2</v>
      </c>
      <c r="AE197" s="11">
        <v>3.6271901660090082E-2</v>
      </c>
      <c r="AF197" s="12">
        <v>4.3079865292588782E-2</v>
      </c>
      <c r="AG197" s="12">
        <v>4.5980623767900283E-2</v>
      </c>
      <c r="AH197" s="12">
        <v>4.5677765761398863E-2</v>
      </c>
      <c r="AI197" s="12">
        <v>4.9920689837056741E-2</v>
      </c>
      <c r="AJ197" s="12">
        <v>4.5266159403933658E-2</v>
      </c>
      <c r="AK197" s="12">
        <v>5.2031137893363645E-2</v>
      </c>
      <c r="AL197" s="12">
        <v>4.1903154918236249E-2</v>
      </c>
      <c r="AM197" s="12">
        <v>5.1275738260656928E-2</v>
      </c>
      <c r="AN197" s="11">
        <v>0.35787025402648248</v>
      </c>
      <c r="AO197" s="12">
        <v>0.37932408316785476</v>
      </c>
      <c r="AP197" s="11">
        <v>0.66176321115465253</v>
      </c>
      <c r="AQ197" s="11">
        <v>0.68263833324689194</v>
      </c>
      <c r="AR197" s="11">
        <v>0.30102981475867363</v>
      </c>
      <c r="AS197" s="11">
        <v>0.321621407892549</v>
      </c>
      <c r="AT197" s="11">
        <v>0.18819547147343796</v>
      </c>
      <c r="AU197" s="11">
        <v>0.20588432260635614</v>
      </c>
      <c r="AV197" s="11">
        <v>8.6964829621570844E-2</v>
      </c>
      <c r="AW197" s="11">
        <v>9.9907757251016027E-2</v>
      </c>
      <c r="AX197" s="11">
        <v>4.153556840429843E-2</v>
      </c>
      <c r="AY197" s="11">
        <v>5.0871124002393971E-2</v>
      </c>
      <c r="AZ197" s="9">
        <v>1424201</v>
      </c>
      <c r="BA197" s="9">
        <v>5232749</v>
      </c>
      <c r="BB197" s="9">
        <v>2864</v>
      </c>
      <c r="BC197" s="9">
        <v>4906</v>
      </c>
      <c r="BD197" s="9">
        <v>3139987</v>
      </c>
      <c r="BE197" s="9">
        <v>3516963</v>
      </c>
      <c r="BF197" s="9">
        <v>5223</v>
      </c>
      <c r="BG197" s="9">
        <v>2547</v>
      </c>
      <c r="BH197" s="9">
        <v>1017780</v>
      </c>
      <c r="BI197" s="9">
        <v>5639170</v>
      </c>
      <c r="BJ197" s="9">
        <v>2419</v>
      </c>
      <c r="BK197" s="9">
        <v>5351</v>
      </c>
      <c r="BL197" s="9">
        <v>565689</v>
      </c>
      <c r="BM197" s="9">
        <v>6091261</v>
      </c>
      <c r="BN197" s="9">
        <v>1531</v>
      </c>
      <c r="BO197" s="9">
        <v>6239</v>
      </c>
      <c r="BP197" s="9">
        <v>243408</v>
      </c>
      <c r="BQ197" s="9">
        <v>6413542</v>
      </c>
      <c r="BR197" s="9">
        <v>726</v>
      </c>
      <c r="BS197" s="9">
        <v>7044</v>
      </c>
      <c r="BT197" s="9">
        <v>124549</v>
      </c>
      <c r="BU197" s="9">
        <v>6532401</v>
      </c>
      <c r="BV197" s="9">
        <v>359</v>
      </c>
      <c r="BW197" s="9">
        <v>7411</v>
      </c>
      <c r="BX197">
        <v>1425401.2699333206</v>
      </c>
      <c r="BY197">
        <v>5231548.7300666794</v>
      </c>
      <c r="BZ197">
        <v>1663.7300666794704</v>
      </c>
      <c r="CA197">
        <v>6113.39717888823</v>
      </c>
      <c r="CB197">
        <v>3141543.1870356146</v>
      </c>
      <c r="CC197">
        <v>3515406.8129643854</v>
      </c>
      <c r="CD197">
        <v>3666.8129643856005</v>
      </c>
      <c r="CE197">
        <v>4107.9762804287247</v>
      </c>
      <c r="CF197">
        <v>1019009.6107638431</v>
      </c>
      <c r="CG197">
        <v>5637940.3892361568</v>
      </c>
      <c r="CH197">
        <v>1189.3892361569578</v>
      </c>
      <c r="CI197">
        <v>6588.2916605953178</v>
      </c>
      <c r="CJ197">
        <v>566558.71199390222</v>
      </c>
      <c r="CK197">
        <v>6090391.288006098</v>
      </c>
      <c r="CL197">
        <v>661.28800609778057</v>
      </c>
      <c r="CM197">
        <v>7117.0092910416934</v>
      </c>
      <c r="CN197">
        <v>243849.37871358436</v>
      </c>
      <c r="CO197">
        <v>6413100.6212864155</v>
      </c>
      <c r="CP197">
        <v>284.62128641563339</v>
      </c>
      <c r="CQ197">
        <v>7494.11565656945</v>
      </c>
      <c r="CR197">
        <v>124762.37720414362</v>
      </c>
      <c r="CS197">
        <v>6532187.6227958566</v>
      </c>
      <c r="CT197">
        <v>145.62279585639007</v>
      </c>
      <c r="CU197">
        <v>7633.2763863330802</v>
      </c>
    </row>
    <row r="198" spans="1:99">
      <c r="A198" s="7" t="s">
        <v>60</v>
      </c>
      <c r="B198" s="9">
        <v>8807</v>
      </c>
      <c r="C198" s="9">
        <v>7770</v>
      </c>
      <c r="D198" s="9">
        <v>272</v>
      </c>
      <c r="E198" s="9">
        <v>728</v>
      </c>
      <c r="F198" s="9">
        <v>133</v>
      </c>
      <c r="G198" s="9">
        <v>73</v>
      </c>
      <c r="H198" s="9">
        <v>30</v>
      </c>
      <c r="I198" s="9">
        <v>21</v>
      </c>
      <c r="J198">
        <v>-1.268954062959921</v>
      </c>
      <c r="K198">
        <v>-1.5139825958556838</v>
      </c>
      <c r="L198">
        <v>-1.9295723888058649</v>
      </c>
      <c r="M198">
        <v>-1.5014387461803367</v>
      </c>
      <c r="N198">
        <v>-1.3780047360712508</v>
      </c>
      <c r="O198">
        <v>0.14468077568929</v>
      </c>
      <c r="P198" s="5">
        <v>0.72068503245812199</v>
      </c>
      <c r="Q198" s="5">
        <v>0.7180340324926987</v>
      </c>
      <c r="R198" s="5">
        <v>0.70392998513452154</v>
      </c>
      <c r="S198" s="5">
        <v>1</v>
      </c>
      <c r="T198" s="5">
        <v>1</v>
      </c>
      <c r="U198" s="5">
        <v>1</v>
      </c>
      <c r="V198" s="10">
        <v>2.803569342976359E-5</v>
      </c>
      <c r="W198" s="10">
        <v>3.6531881785742033E-12</v>
      </c>
      <c r="X198" s="10">
        <v>1.2589631479519082E-3</v>
      </c>
      <c r="Y198" s="10">
        <v>0.20768631502506008</v>
      </c>
      <c r="Z198" s="10">
        <v>0.62102371915538157</v>
      </c>
      <c r="AA198" s="10">
        <v>0.9777339807607438</v>
      </c>
      <c r="AB198" s="11">
        <v>1.7424982158079632E-3</v>
      </c>
      <c r="AC198" s="11">
        <v>2.2119950656928223E-3</v>
      </c>
      <c r="AD198" s="11">
        <v>1.7378787147222441E-3</v>
      </c>
      <c r="AE198" s="11">
        <v>2.0098690330255038E-3</v>
      </c>
      <c r="AF198" s="12">
        <v>1.4210493077744754E-3</v>
      </c>
      <c r="AG198" s="12">
        <v>2.0023741156489482E-3</v>
      </c>
      <c r="AH198" s="12">
        <v>1.4483782069368736E-3</v>
      </c>
      <c r="AI198" s="12">
        <v>2.3096655511068843E-3</v>
      </c>
      <c r="AJ198" s="12">
        <v>1.2403478248073654E-3</v>
      </c>
      <c r="AK198" s="12">
        <v>2.6206560361964957E-3</v>
      </c>
      <c r="AL198" s="12">
        <v>1.5483008343646053E-3</v>
      </c>
      <c r="AM198" s="12">
        <v>3.8571045710408007E-3</v>
      </c>
      <c r="AN198" s="11">
        <v>2.5228932142475409E-2</v>
      </c>
      <c r="AO198" s="12">
        <v>3.2686125772582508E-2</v>
      </c>
      <c r="AP198" s="11">
        <v>6.4958541963671679E-2</v>
      </c>
      <c r="AQ198" s="11">
        <v>7.6354199349069646E-2</v>
      </c>
      <c r="AR198" s="11">
        <v>1.3525505711027133E-2</v>
      </c>
      <c r="AS198" s="11">
        <v>1.916432697880556E-2</v>
      </c>
      <c r="AT198" s="11">
        <v>7.2500134768372759E-3</v>
      </c>
      <c r="AU198" s="11">
        <v>1.1540205313381515E-2</v>
      </c>
      <c r="AV198" s="11">
        <v>2.4820312166535449E-3</v>
      </c>
      <c r="AW198" s="11">
        <v>5.2399765053541773E-3</v>
      </c>
      <c r="AX198" s="11">
        <v>1.5483008343646053E-3</v>
      </c>
      <c r="AY198" s="11">
        <v>3.8571045710408007E-3</v>
      </c>
      <c r="AZ198" s="9">
        <v>267293</v>
      </c>
      <c r="BA198" s="9">
        <v>6445778</v>
      </c>
      <c r="BB198" s="9">
        <v>225</v>
      </c>
      <c r="BC198" s="9">
        <v>7545</v>
      </c>
      <c r="BD198" s="9">
        <v>643238</v>
      </c>
      <c r="BE198" s="9">
        <v>6069833</v>
      </c>
      <c r="BF198" s="9">
        <v>549</v>
      </c>
      <c r="BG198" s="9">
        <v>7221</v>
      </c>
      <c r="BH198" s="9">
        <v>155395</v>
      </c>
      <c r="BI198" s="9">
        <v>6557676</v>
      </c>
      <c r="BJ198" s="9">
        <v>127</v>
      </c>
      <c r="BK198" s="9">
        <v>7643</v>
      </c>
      <c r="BL198" s="9">
        <v>80878</v>
      </c>
      <c r="BM198" s="9">
        <v>6632193</v>
      </c>
      <c r="BN198" s="9">
        <v>73</v>
      </c>
      <c r="BO198" s="9">
        <v>7697</v>
      </c>
      <c r="BP198" s="9">
        <v>33034</v>
      </c>
      <c r="BQ198" s="9">
        <v>6680037</v>
      </c>
      <c r="BR198" s="9">
        <v>30</v>
      </c>
      <c r="BS198" s="9">
        <v>7740</v>
      </c>
      <c r="BT198" s="9">
        <v>16522</v>
      </c>
      <c r="BU198" s="9">
        <v>6696549</v>
      </c>
      <c r="BV198" s="9">
        <v>21</v>
      </c>
      <c r="BW198" s="9">
        <v>7749</v>
      </c>
      <c r="BX198">
        <v>267208.72101839638</v>
      </c>
      <c r="BY198">
        <v>6445862.2789816037</v>
      </c>
      <c r="BZ198">
        <v>309.27898160364157</v>
      </c>
      <c r="CA198">
        <v>7469.3563810065471</v>
      </c>
      <c r="CB198">
        <v>643042.71442770329</v>
      </c>
      <c r="CC198">
        <v>6070028.2855722969</v>
      </c>
      <c r="CD198">
        <v>744.28557229668127</v>
      </c>
      <c r="CE198">
        <v>7033.8462947881826</v>
      </c>
      <c r="CF198">
        <v>155342.20018923227</v>
      </c>
      <c r="CG198">
        <v>6557728.7998107681</v>
      </c>
      <c r="CH198">
        <v>179.79981076772981</v>
      </c>
      <c r="CI198">
        <v>7598.9854166595287</v>
      </c>
      <c r="CJ198">
        <v>80857.41211866193</v>
      </c>
      <c r="CK198">
        <v>6632213.5878813379</v>
      </c>
      <c r="CL198">
        <v>93.58788133806469</v>
      </c>
      <c r="CM198">
        <v>7685.2971315214754</v>
      </c>
      <c r="CN198">
        <v>33025.774533871576</v>
      </c>
      <c r="CO198">
        <v>6680045.2254661284</v>
      </c>
      <c r="CP198">
        <v>38.225466128420535</v>
      </c>
      <c r="CQ198">
        <v>7740.7236255954986</v>
      </c>
      <c r="CR198">
        <v>16523.874549777327</v>
      </c>
      <c r="CS198">
        <v>6696547.1254502228</v>
      </c>
      <c r="CT198">
        <v>19.125450222673024</v>
      </c>
      <c r="CU198">
        <v>7759.8457486893849</v>
      </c>
    </row>
    <row r="199" spans="1:99">
      <c r="A199" s="7" t="s">
        <v>61</v>
      </c>
      <c r="B199" s="9">
        <v>9375</v>
      </c>
      <c r="C199" s="9">
        <v>7770</v>
      </c>
      <c r="D199" s="9">
        <v>376</v>
      </c>
      <c r="E199" s="9">
        <v>863</v>
      </c>
      <c r="F199" s="9">
        <v>126</v>
      </c>
      <c r="G199" s="9">
        <v>59</v>
      </c>
      <c r="H199" s="9">
        <v>14</v>
      </c>
      <c r="I199" s="9">
        <v>6</v>
      </c>
      <c r="J199">
        <v>-8.9235420763192949E-2</v>
      </c>
      <c r="K199">
        <v>-1.056346080453517</v>
      </c>
      <c r="L199">
        <v>-2.5491560341859678</v>
      </c>
      <c r="M199">
        <v>-2.8670401348363721</v>
      </c>
      <c r="N199">
        <v>-5.5366527554678333</v>
      </c>
      <c r="O199">
        <v>-6.3885167646825991</v>
      </c>
      <c r="P199" s="5">
        <v>0.82479633802920627</v>
      </c>
      <c r="Q199" s="5">
        <v>0.84876239136955411</v>
      </c>
      <c r="R199" s="5">
        <v>0.63338340284863115</v>
      </c>
      <c r="S199" s="5">
        <v>0.57161632095652715</v>
      </c>
      <c r="T199" s="5">
        <v>0.33829118853840368</v>
      </c>
      <c r="U199" s="5">
        <v>0.30131790335495434</v>
      </c>
      <c r="V199" s="10">
        <v>1.7797258537994503E-2</v>
      </c>
      <c r="W199" s="10">
        <v>7.3347237375946141E-4</v>
      </c>
      <c r="X199" s="10">
        <v>7.1893449416241644E-6</v>
      </c>
      <c r="Y199" s="10">
        <v>2.3997349671193448E-4</v>
      </c>
      <c r="Z199" s="10">
        <v>2.3321940040986816E-4</v>
      </c>
      <c r="AA199" s="10">
        <v>1.068685642228522E-2</v>
      </c>
      <c r="AB199" s="11">
        <v>2.4573553108777528E-3</v>
      </c>
      <c r="AC199" s="11">
        <v>3.0091501076674508E-3</v>
      </c>
      <c r="AD199" s="11">
        <v>2.0733213341289319E-3</v>
      </c>
      <c r="AE199" s="11">
        <v>2.3694071085995105E-3</v>
      </c>
      <c r="AF199" s="12">
        <v>1.3386988469486698E-3</v>
      </c>
      <c r="AG199" s="12">
        <v>1.9045443962945733E-3</v>
      </c>
      <c r="AH199" s="12">
        <v>1.1314386212864028E-3</v>
      </c>
      <c r="AI199" s="12">
        <v>1.9058844160366344E-3</v>
      </c>
      <c r="AJ199" s="12">
        <v>4.2919277423024486E-4</v>
      </c>
      <c r="AK199" s="12">
        <v>1.3726090275715569E-3</v>
      </c>
      <c r="AL199" s="12">
        <v>1.545500810872085E-4</v>
      </c>
      <c r="AM199" s="12">
        <v>1.3898514633143358E-3</v>
      </c>
      <c r="AN199" s="11">
        <v>3.189180014428461E-2</v>
      </c>
      <c r="AO199" s="12">
        <v>4.0180271927787461E-2</v>
      </c>
      <c r="AP199" s="11">
        <v>8.3100880225964097E-2</v>
      </c>
      <c r="AQ199" s="11">
        <v>9.5792298667214809E-2</v>
      </c>
      <c r="AR199" s="11">
        <v>1.3407743850744324E-2</v>
      </c>
      <c r="AS199" s="11">
        <v>1.9024688581688112E-2</v>
      </c>
      <c r="AT199" s="11">
        <v>5.6630916409870658E-3</v>
      </c>
      <c r="AU199" s="11">
        <v>9.5235235456281216E-3</v>
      </c>
      <c r="AV199" s="11">
        <v>8.5881098985905399E-4</v>
      </c>
      <c r="AW199" s="11">
        <v>2.7447926137445498E-3</v>
      </c>
      <c r="AX199" s="11">
        <v>1.545500810872085E-4</v>
      </c>
      <c r="AY199" s="11">
        <v>1.3898514633143358E-3</v>
      </c>
      <c r="AZ199" s="9">
        <v>291525</v>
      </c>
      <c r="BA199" s="9">
        <v>6420978</v>
      </c>
      <c r="BB199" s="9">
        <v>280</v>
      </c>
      <c r="BC199" s="9">
        <v>7490</v>
      </c>
      <c r="BD199" s="9">
        <v>696702</v>
      </c>
      <c r="BE199" s="9">
        <v>6015801</v>
      </c>
      <c r="BF199" s="9">
        <v>695</v>
      </c>
      <c r="BG199" s="9">
        <v>7075</v>
      </c>
      <c r="BH199" s="9">
        <v>170906</v>
      </c>
      <c r="BI199" s="9">
        <v>6541597</v>
      </c>
      <c r="BJ199" s="9">
        <v>126</v>
      </c>
      <c r="BK199" s="9">
        <v>7644</v>
      </c>
      <c r="BL199" s="9">
        <v>89399</v>
      </c>
      <c r="BM199" s="9">
        <v>6623104</v>
      </c>
      <c r="BN199" s="9">
        <v>59</v>
      </c>
      <c r="BO199" s="9">
        <v>7711</v>
      </c>
      <c r="BP199" s="9">
        <v>36889</v>
      </c>
      <c r="BQ199" s="9">
        <v>6675614</v>
      </c>
      <c r="BR199" s="9">
        <v>14</v>
      </c>
      <c r="BS199" s="9">
        <v>7756</v>
      </c>
      <c r="BT199" s="9">
        <v>18597</v>
      </c>
      <c r="BU199" s="9">
        <v>6693906</v>
      </c>
      <c r="BV199" s="9">
        <v>6</v>
      </c>
      <c r="BW199" s="9">
        <v>7764</v>
      </c>
      <c r="BX199">
        <v>291467.61417504912</v>
      </c>
      <c r="BY199">
        <v>6421035.3858249504</v>
      </c>
      <c r="BZ199">
        <v>337.38582495086138</v>
      </c>
      <c r="CA199">
        <v>7441.2177335339738</v>
      </c>
      <c r="CB199">
        <v>696590.66747600876</v>
      </c>
      <c r="CC199">
        <v>6015912.3325239914</v>
      </c>
      <c r="CD199">
        <v>806.33252399121284</v>
      </c>
      <c r="CE199">
        <v>6971.7282092834821</v>
      </c>
      <c r="CF199">
        <v>170834.25228350097</v>
      </c>
      <c r="CG199">
        <v>6541668.7477164986</v>
      </c>
      <c r="CH199">
        <v>197.74771649901723</v>
      </c>
      <c r="CI199">
        <v>7581.01747887487</v>
      </c>
      <c r="CJ199">
        <v>89354.568389409178</v>
      </c>
      <c r="CK199">
        <v>6623148.4316105908</v>
      </c>
      <c r="CL199">
        <v>103.43161059081974</v>
      </c>
      <c r="CM199">
        <v>7675.4427595786547</v>
      </c>
      <c r="CN199">
        <v>36860.332639611515</v>
      </c>
      <c r="CO199">
        <v>6675642.6673603887</v>
      </c>
      <c r="CP199">
        <v>42.667360388484219</v>
      </c>
      <c r="CQ199">
        <v>7736.2773469151525</v>
      </c>
      <c r="CR199">
        <v>18581.491155046828</v>
      </c>
      <c r="CS199">
        <v>6693921.508844953</v>
      </c>
      <c r="CT199">
        <v>21.508844953173778</v>
      </c>
      <c r="CU199">
        <v>7757.4603542076629</v>
      </c>
    </row>
    <row r="200" spans="1:99">
      <c r="A200" s="7" t="s">
        <v>62</v>
      </c>
      <c r="B200" s="9">
        <v>6420</v>
      </c>
      <c r="C200" s="9">
        <v>7770</v>
      </c>
      <c r="D200" s="9">
        <v>152</v>
      </c>
      <c r="E200" s="9">
        <v>446</v>
      </c>
      <c r="F200" s="9">
        <v>62</v>
      </c>
      <c r="G200" s="9">
        <v>31</v>
      </c>
      <c r="H200" s="9">
        <v>7</v>
      </c>
      <c r="I200" s="9">
        <v>4</v>
      </c>
      <c r="J200">
        <v>-2.12951921236496</v>
      </c>
      <c r="K200">
        <v>-1.9771287149109094</v>
      </c>
      <c r="L200">
        <v>-3.4638695345453105</v>
      </c>
      <c r="M200">
        <v>-3.4638695345453105</v>
      </c>
      <c r="N200">
        <v>-6.0534487337915275</v>
      </c>
      <c r="O200">
        <v>0</v>
      </c>
      <c r="P200" s="5">
        <v>0.53598737731219093</v>
      </c>
      <c r="Q200" s="5">
        <v>0.56697065418201531</v>
      </c>
      <c r="R200" s="5">
        <v>0.42195899850598906</v>
      </c>
      <c r="S200" s="5">
        <v>0.45358197744418055</v>
      </c>
      <c r="T200" s="5">
        <v>0.26491088728657364</v>
      </c>
      <c r="U200" s="5">
        <v>1</v>
      </c>
      <c r="V200" s="10">
        <v>3.352946444571224E-10</v>
      </c>
      <c r="W200" s="10">
        <v>1.0338121773789083E-21</v>
      </c>
      <c r="X200" s="10">
        <v>1.0225412334990329E-9</v>
      </c>
      <c r="Y200" s="10">
        <v>1.0002002481673498E-4</v>
      </c>
      <c r="Z200" s="10">
        <v>1.1436210146197876E-3</v>
      </c>
      <c r="AA200" s="10">
        <v>6.318655390182211E-2</v>
      </c>
      <c r="AB200" s="11">
        <v>9.2937026064013654E-4</v>
      </c>
      <c r="AC200" s="11">
        <v>1.2804936319632434E-3</v>
      </c>
      <c r="AD200" s="11">
        <v>1.0415214688409323E-3</v>
      </c>
      <c r="AE200" s="11">
        <v>1.2544888271693636E-3</v>
      </c>
      <c r="AF200" s="12">
        <v>5.9939643665389022E-4</v>
      </c>
      <c r="AG200" s="12">
        <v>9.9648515922770575E-4</v>
      </c>
      <c r="AH200" s="12">
        <v>5.1715666947614938E-4</v>
      </c>
      <c r="AI200" s="12">
        <v>1.0787249264054466E-3</v>
      </c>
      <c r="AJ200" s="12">
        <v>1.1682725264740935E-4</v>
      </c>
      <c r="AK200" s="12">
        <v>7.8407364825349162E-4</v>
      </c>
      <c r="AL200" s="12">
        <v>1.0425886602578567E-5</v>
      </c>
      <c r="AM200" s="12">
        <v>1.019175142998451E-3</v>
      </c>
      <c r="AN200" s="11">
        <v>1.2467340828271924E-2</v>
      </c>
      <c r="AO200" s="12">
        <v>1.7905889544958451E-2</v>
      </c>
      <c r="AP200" s="11">
        <v>3.6521350693458077E-2</v>
      </c>
      <c r="AQ200" s="11">
        <v>4.5331931159823771E-2</v>
      </c>
      <c r="AR200" s="11">
        <v>5.3263389636050706E-3</v>
      </c>
      <c r="AS200" s="11">
        <v>9.088075450809344E-3</v>
      </c>
      <c r="AT200" s="11">
        <v>2.588027421204276E-3</v>
      </c>
      <c r="AU200" s="11">
        <v>5.3913805582037032E-3</v>
      </c>
      <c r="AV200" s="11">
        <v>2.3380487068165329E-4</v>
      </c>
      <c r="AW200" s="11">
        <v>1.5679969311201485E-3</v>
      </c>
      <c r="AX200" s="11">
        <v>1.0425886602578567E-5</v>
      </c>
      <c r="AY200" s="11">
        <v>1.019175142998451E-3</v>
      </c>
      <c r="AZ200" s="9">
        <v>188567</v>
      </c>
      <c r="BA200" s="9">
        <v>6526891</v>
      </c>
      <c r="BB200" s="9">
        <v>118</v>
      </c>
      <c r="BC200" s="9">
        <v>7652</v>
      </c>
      <c r="BD200" s="9">
        <v>470718</v>
      </c>
      <c r="BE200" s="9">
        <v>6244740</v>
      </c>
      <c r="BF200" s="9">
        <v>318</v>
      </c>
      <c r="BG200" s="9">
        <v>7452</v>
      </c>
      <c r="BH200" s="9">
        <v>114570</v>
      </c>
      <c r="BI200" s="9">
        <v>6600888</v>
      </c>
      <c r="BJ200" s="9">
        <v>56</v>
      </c>
      <c r="BK200" s="9">
        <v>7714</v>
      </c>
      <c r="BL200" s="9">
        <v>59722</v>
      </c>
      <c r="BM200" s="9">
        <v>6655736</v>
      </c>
      <c r="BN200" s="9">
        <v>31</v>
      </c>
      <c r="BO200" s="9">
        <v>7739</v>
      </c>
      <c r="BP200" s="9">
        <v>24400</v>
      </c>
      <c r="BQ200" s="9">
        <v>6691058</v>
      </c>
      <c r="BR200" s="9">
        <v>7</v>
      </c>
      <c r="BS200" s="9">
        <v>7763</v>
      </c>
      <c r="BT200" s="9">
        <v>12241</v>
      </c>
      <c r="BU200" s="9">
        <v>6703217</v>
      </c>
      <c r="BV200" s="9">
        <v>4</v>
      </c>
      <c r="BW200" s="9">
        <v>7766</v>
      </c>
      <c r="BX200">
        <v>188466.93771652546</v>
      </c>
      <c r="BY200">
        <v>6526991.062283475</v>
      </c>
      <c r="BZ200">
        <v>218.06228347454527</v>
      </c>
      <c r="CA200">
        <v>7560.6755503496561</v>
      </c>
      <c r="CB200">
        <v>470491.62611888215</v>
      </c>
      <c r="CC200">
        <v>6244966.3738811174</v>
      </c>
      <c r="CD200">
        <v>544.37388111782025</v>
      </c>
      <c r="CE200">
        <v>7233.98639973625</v>
      </c>
      <c r="CF200">
        <v>114493.52732169726</v>
      </c>
      <c r="CG200">
        <v>6600964.4726783028</v>
      </c>
      <c r="CH200">
        <v>132.47267830274387</v>
      </c>
      <c r="CI200">
        <v>7646.3641854360494</v>
      </c>
      <c r="CJ200">
        <v>59683.943765405544</v>
      </c>
      <c r="CK200">
        <v>6655774.0562345944</v>
      </c>
      <c r="CL200">
        <v>69.056234594453741</v>
      </c>
      <c r="CM200">
        <v>7709.8540040009184</v>
      </c>
      <c r="CN200">
        <v>24378.792955705205</v>
      </c>
      <c r="CO200">
        <v>6691079.207044295</v>
      </c>
      <c r="CP200">
        <v>28.207044294794109</v>
      </c>
      <c r="CQ200">
        <v>7750.7504581221419</v>
      </c>
      <c r="CR200">
        <v>12230.848516516173</v>
      </c>
      <c r="CS200">
        <v>6703227.1514834836</v>
      </c>
      <c r="CT200">
        <v>14.151483483826519</v>
      </c>
      <c r="CU200">
        <v>7764.8222816671623</v>
      </c>
    </row>
    <row r="201" spans="1:99" ht="15.75">
      <c r="A201" s="4" t="s">
        <v>75</v>
      </c>
      <c r="B201" s="5"/>
      <c r="C201" s="5"/>
      <c r="D201" s="6"/>
      <c r="E201" s="6"/>
      <c r="F201" s="6"/>
      <c r="G201" s="6"/>
      <c r="H201" s="6"/>
      <c r="I201" s="6"/>
      <c r="J201" s="3" t="s">
        <v>44</v>
      </c>
      <c r="K201" s="3" t="s">
        <v>45</v>
      </c>
      <c r="L201" s="3" t="s">
        <v>46</v>
      </c>
      <c r="M201" s="3" t="s">
        <v>47</v>
      </c>
      <c r="N201" s="3" t="s">
        <v>48</v>
      </c>
      <c r="O201" s="3" t="s">
        <v>49</v>
      </c>
      <c r="P201" s="3" t="s">
        <v>108</v>
      </c>
      <c r="Q201" s="3" t="s">
        <v>109</v>
      </c>
      <c r="R201" s="3" t="s">
        <v>110</v>
      </c>
      <c r="S201" s="3" t="s">
        <v>111</v>
      </c>
      <c r="T201" s="3" t="s">
        <v>112</v>
      </c>
      <c r="U201" s="3" t="s">
        <v>113</v>
      </c>
      <c r="V201" s="3" t="s">
        <v>81</v>
      </c>
      <c r="W201" s="3" t="s">
        <v>82</v>
      </c>
      <c r="X201" s="3" t="s">
        <v>83</v>
      </c>
      <c r="Y201" s="3" t="s">
        <v>84</v>
      </c>
      <c r="Z201" s="3" t="s">
        <v>85</v>
      </c>
      <c r="AA201" s="3" t="s">
        <v>86</v>
      </c>
      <c r="AB201" s="13" t="s">
        <v>96</v>
      </c>
      <c r="AC201" s="13" t="s">
        <v>97</v>
      </c>
      <c r="AD201" s="13" t="s">
        <v>98</v>
      </c>
      <c r="AE201" s="13" t="s">
        <v>99</v>
      </c>
      <c r="AF201" s="13" t="s">
        <v>100</v>
      </c>
      <c r="AG201" s="13" t="s">
        <v>101</v>
      </c>
      <c r="AH201" s="13" t="s">
        <v>102</v>
      </c>
      <c r="AI201" s="13" t="s">
        <v>103</v>
      </c>
      <c r="AJ201" s="13" t="s">
        <v>104</v>
      </c>
      <c r="AK201" s="13" t="s">
        <v>105</v>
      </c>
      <c r="AL201" s="13" t="s">
        <v>106</v>
      </c>
      <c r="AM201" s="13" t="s">
        <v>107</v>
      </c>
      <c r="AN201" s="13" t="s">
        <v>96</v>
      </c>
      <c r="AO201" s="13" t="s">
        <v>97</v>
      </c>
      <c r="AP201" s="13" t="s">
        <v>98</v>
      </c>
      <c r="AQ201" s="13" t="s">
        <v>99</v>
      </c>
      <c r="AR201" s="13" t="s">
        <v>100</v>
      </c>
      <c r="AS201" s="13" t="s">
        <v>101</v>
      </c>
      <c r="AT201" s="13" t="s">
        <v>102</v>
      </c>
      <c r="AU201" s="13" t="s">
        <v>103</v>
      </c>
      <c r="AV201" s="13" t="s">
        <v>104</v>
      </c>
      <c r="AW201" s="13" t="s">
        <v>105</v>
      </c>
      <c r="AX201" s="13" t="s">
        <v>106</v>
      </c>
      <c r="AY201" s="13" t="s">
        <v>107</v>
      </c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</row>
    <row r="202" spans="1:99">
      <c r="A202" s="7" t="s">
        <v>51</v>
      </c>
      <c r="B202" s="9">
        <v>67066</v>
      </c>
      <c r="C202" s="9">
        <v>21350</v>
      </c>
      <c r="D202" s="9">
        <v>7852</v>
      </c>
      <c r="E202" s="9">
        <v>21762</v>
      </c>
      <c r="F202" s="9">
        <v>4261</v>
      </c>
      <c r="G202" s="9">
        <v>2148</v>
      </c>
      <c r="H202" s="9">
        <v>948</v>
      </c>
      <c r="I202" s="9">
        <v>530</v>
      </c>
      <c r="J202">
        <v>0.85292090864132908</v>
      </c>
      <c r="K202">
        <v>0.4650666157633635</v>
      </c>
      <c r="L202">
        <v>2.7245594459790547E-2</v>
      </c>
      <c r="M202">
        <v>0.19599792822115822</v>
      </c>
      <c r="N202">
        <v>2.2259521549335299</v>
      </c>
      <c r="O202">
        <v>4.5375570765448971</v>
      </c>
      <c r="P202" s="5">
        <v>0.94537020731165311</v>
      </c>
      <c r="Q202" s="5">
        <v>1.0916620935662862</v>
      </c>
      <c r="R202" s="5">
        <v>1</v>
      </c>
      <c r="S202" s="5">
        <v>1</v>
      </c>
      <c r="T202" s="5">
        <v>1.1366015063464783</v>
      </c>
      <c r="U202" s="5">
        <v>1.2650563966425941</v>
      </c>
      <c r="V202" s="10">
        <v>1.5270035891677126E-2</v>
      </c>
      <c r="W202" s="10">
        <v>1.6844180044798285E-9</v>
      </c>
      <c r="X202" s="10">
        <v>0.704745246843962</v>
      </c>
      <c r="Y202" s="10">
        <v>0.65258731220450195</v>
      </c>
      <c r="Z202" s="10">
        <v>1.6513029797170478E-3</v>
      </c>
      <c r="AA202" s="10">
        <v>2.2962549677381199E-6</v>
      </c>
      <c r="AB202" s="11">
        <v>2.0318138879943437E-2</v>
      </c>
      <c r="AC202" s="11">
        <v>2.122749297087867E-2</v>
      </c>
      <c r="AD202" s="11">
        <v>2.0117868058738074E-2</v>
      </c>
      <c r="AE202" s="11">
        <v>2.0654028896765438E-2</v>
      </c>
      <c r="AF202" s="12">
        <v>1.9364597358763277E-2</v>
      </c>
      <c r="AG202" s="12">
        <v>2.0551093507747264E-2</v>
      </c>
      <c r="AH202" s="12">
        <v>1.9279432190266458E-2</v>
      </c>
      <c r="AI202" s="12">
        <v>2.0964127528703098E-2</v>
      </c>
      <c r="AJ202" s="12">
        <v>2.0803888249162343E-2</v>
      </c>
      <c r="AK202" s="12">
        <v>2.3598922055287304E-2</v>
      </c>
      <c r="AL202" s="12">
        <v>2.273728340459788E-2</v>
      </c>
      <c r="AM202" s="12">
        <v>2.6911428539196029E-2</v>
      </c>
      <c r="AN202" s="11">
        <v>0.21569652343118081</v>
      </c>
      <c r="AO202" s="12">
        <v>0.22683275057350302</v>
      </c>
      <c r="AP202" s="11">
        <v>0.52848528013474105</v>
      </c>
      <c r="AQ202" s="11">
        <v>0.541866007921465</v>
      </c>
      <c r="AR202" s="11">
        <v>0.1591997035873767</v>
      </c>
      <c r="AS202" s="11">
        <v>0.16913753294658115</v>
      </c>
      <c r="AT202" s="11">
        <v>8.7286749885032433E-2</v>
      </c>
      <c r="AU202" s="11">
        <v>9.500833208218068E-2</v>
      </c>
      <c r="AV202" s="11">
        <v>4.0458309956085695E-2</v>
      </c>
      <c r="AW202" s="11">
        <v>4.5911713463118051E-2</v>
      </c>
      <c r="AX202" s="11">
        <v>2.2467801201028988E-2</v>
      </c>
      <c r="AY202" s="11">
        <v>2.6618849852835184E-2</v>
      </c>
      <c r="AZ202" s="9">
        <v>1534851</v>
      </c>
      <c r="BA202" s="9">
        <v>5106381</v>
      </c>
      <c r="BB202" s="9">
        <v>4724</v>
      </c>
      <c r="BC202" s="9">
        <v>16626</v>
      </c>
      <c r="BD202" s="9">
        <v>3408969</v>
      </c>
      <c r="BE202" s="9">
        <v>3232263</v>
      </c>
      <c r="BF202" s="9">
        <v>11426</v>
      </c>
      <c r="BG202" s="9">
        <v>9924</v>
      </c>
      <c r="BH202" s="9">
        <v>1074431</v>
      </c>
      <c r="BI202" s="9">
        <v>5566801</v>
      </c>
      <c r="BJ202" s="9">
        <v>3505</v>
      </c>
      <c r="BK202" s="9">
        <v>17845</v>
      </c>
      <c r="BL202" s="9">
        <v>591456</v>
      </c>
      <c r="BM202" s="9">
        <v>6049776</v>
      </c>
      <c r="BN202" s="9">
        <v>1946</v>
      </c>
      <c r="BO202" s="9">
        <v>19404</v>
      </c>
      <c r="BP202" s="9">
        <v>253775</v>
      </c>
      <c r="BQ202" s="9">
        <v>6387457</v>
      </c>
      <c r="BR202" s="9">
        <v>922</v>
      </c>
      <c r="BS202" s="9">
        <v>20428</v>
      </c>
      <c r="BT202" s="9">
        <v>129630</v>
      </c>
      <c r="BU202" s="9">
        <v>6511602</v>
      </c>
      <c r="BV202" s="9">
        <v>524</v>
      </c>
      <c r="BW202" s="9">
        <v>20826</v>
      </c>
      <c r="BX202">
        <v>1534641.4882998813</v>
      </c>
      <c r="BY202">
        <v>5106590.5117001189</v>
      </c>
      <c r="BZ202">
        <v>4933.5117001186627</v>
      </c>
      <c r="CA202">
        <v>16469.263451419858</v>
      </c>
      <c r="CB202">
        <v>3409434.4694954599</v>
      </c>
      <c r="CC202">
        <v>3231797.5305045401</v>
      </c>
      <c r="CD202">
        <v>10960.530504540131</v>
      </c>
      <c r="CE202">
        <v>10422.869198064456</v>
      </c>
      <c r="CF202">
        <v>1074481.7935677189</v>
      </c>
      <c r="CG202">
        <v>5566750.2064322811</v>
      </c>
      <c r="CH202">
        <v>3454.2064322810588</v>
      </c>
      <c r="CI202">
        <v>17953.324338014394</v>
      </c>
      <c r="CJ202">
        <v>591500.46502452053</v>
      </c>
      <c r="CK202">
        <v>6049731.5349754794</v>
      </c>
      <c r="CL202">
        <v>1901.5349754794763</v>
      </c>
      <c r="CM202">
        <v>19510.987268627268</v>
      </c>
      <c r="CN202">
        <v>253880.83279185157</v>
      </c>
      <c r="CO202">
        <v>6387351.1672081482</v>
      </c>
      <c r="CP202">
        <v>816.16720814843256</v>
      </c>
      <c r="CQ202">
        <v>20599.844238237725</v>
      </c>
      <c r="CR202">
        <v>129736.92627392804</v>
      </c>
      <c r="CS202">
        <v>6511495.073726072</v>
      </c>
      <c r="CT202">
        <v>417.0737260719643</v>
      </c>
      <c r="CU202">
        <v>21000.220712060654</v>
      </c>
    </row>
    <row r="203" spans="1:99">
      <c r="A203" s="7" t="s">
        <v>52</v>
      </c>
      <c r="B203" s="9">
        <v>87849</v>
      </c>
      <c r="C203" s="9">
        <v>21350</v>
      </c>
      <c r="D203" s="9">
        <v>10082</v>
      </c>
      <c r="E203" s="9">
        <v>26606</v>
      </c>
      <c r="F203" s="9">
        <v>5232</v>
      </c>
      <c r="G203" s="9">
        <v>2608</v>
      </c>
      <c r="H203" s="9">
        <v>1077</v>
      </c>
      <c r="I203" s="9">
        <v>464</v>
      </c>
      <c r="J203">
        <v>0.50489361432470448</v>
      </c>
      <c r="K203">
        <v>-1.0962029819200014</v>
      </c>
      <c r="L203">
        <v>-1.4954778428693949</v>
      </c>
      <c r="M203">
        <v>-1.5678267086902664</v>
      </c>
      <c r="N203">
        <v>-0.8147562733751883</v>
      </c>
      <c r="O203">
        <v>-4.3363069553591922</v>
      </c>
      <c r="P203" s="5">
        <v>0.87422896639075709</v>
      </c>
      <c r="Q203" s="5">
        <v>0.93454012194868252</v>
      </c>
      <c r="R203" s="5">
        <v>0.94726507671555105</v>
      </c>
      <c r="S203" s="5">
        <v>1</v>
      </c>
      <c r="T203" s="5">
        <v>1</v>
      </c>
      <c r="U203" s="5">
        <v>0.86512550718953252</v>
      </c>
      <c r="V203" s="10">
        <v>7.9440536439105676E-15</v>
      </c>
      <c r="W203" s="10">
        <v>7.8527969093642995E-5</v>
      </c>
      <c r="X203" s="10">
        <v>3.3449781316615204E-2</v>
      </c>
      <c r="Y203" s="10">
        <v>0.19433730833387777</v>
      </c>
      <c r="Z203" s="10">
        <v>0.97649982464801433</v>
      </c>
      <c r="AA203" s="10">
        <v>2.5098551065701528E-2</v>
      </c>
      <c r="AB203" s="11">
        <v>2.6158722344804621E-2</v>
      </c>
      <c r="AC203" s="11">
        <v>2.7186038266503138E-2</v>
      </c>
      <c r="AD203" s="11">
        <v>2.4627922096215532E-2</v>
      </c>
      <c r="AE203" s="11">
        <v>2.5219384695353557E-2</v>
      </c>
      <c r="AF203" s="12">
        <v>2.3850004996726543E-2</v>
      </c>
      <c r="AG203" s="12">
        <v>2.5161704605146995E-2</v>
      </c>
      <c r="AH203" s="12">
        <v>2.3504785388044472E-2</v>
      </c>
      <c r="AI203" s="12">
        <v>2.5357041309847797E-2</v>
      </c>
      <c r="AJ203" s="12">
        <v>2.3735215921182665E-2</v>
      </c>
      <c r="AK203" s="12">
        <v>2.6709748950011717E-2</v>
      </c>
      <c r="AL203" s="12">
        <v>1.977712453274744E-2</v>
      </c>
      <c r="AM203" s="12">
        <v>2.3688917621819305E-2</v>
      </c>
      <c r="AN203" s="11">
        <v>0.24379654339330378</v>
      </c>
      <c r="AO203" s="12">
        <v>0.2554072036792957</v>
      </c>
      <c r="AP203" s="11">
        <v>0.56957746461619252</v>
      </c>
      <c r="AQ203" s="11">
        <v>0.5828347133697559</v>
      </c>
      <c r="AR203" s="11">
        <v>0.18615117515053717</v>
      </c>
      <c r="AS203" s="11">
        <v>0.19670596770660567</v>
      </c>
      <c r="AT203" s="11">
        <v>0.1024185028511732</v>
      </c>
      <c r="AU203" s="11">
        <v>0.11069625124718745</v>
      </c>
      <c r="AV203" s="11">
        <v>4.5414723468989622E-2</v>
      </c>
      <c r="AW203" s="11">
        <v>5.1166072783937776E-2</v>
      </c>
      <c r="AX203" s="11">
        <v>1.9598033264815802E-2</v>
      </c>
      <c r="AY203" s="11">
        <v>2.3493301629797785E-2</v>
      </c>
      <c r="AZ203" s="9">
        <v>1824770</v>
      </c>
      <c r="BA203" s="9">
        <v>4795679</v>
      </c>
      <c r="BB203" s="9">
        <v>5329</v>
      </c>
      <c r="BC203" s="9">
        <v>16021</v>
      </c>
      <c r="BD203" s="9">
        <v>3923566</v>
      </c>
      <c r="BE203" s="9">
        <v>2696883</v>
      </c>
      <c r="BF203" s="9">
        <v>12302</v>
      </c>
      <c r="BG203" s="9">
        <v>9048</v>
      </c>
      <c r="BH203" s="9">
        <v>1323888</v>
      </c>
      <c r="BI203" s="9">
        <v>5296561</v>
      </c>
      <c r="BJ203" s="9">
        <v>4087</v>
      </c>
      <c r="BK203" s="9">
        <v>17263</v>
      </c>
      <c r="BL203" s="9">
        <v>737984</v>
      </c>
      <c r="BM203" s="9">
        <v>5882465</v>
      </c>
      <c r="BN203" s="9">
        <v>2275</v>
      </c>
      <c r="BO203" s="9">
        <v>19075</v>
      </c>
      <c r="BP203" s="9">
        <v>319917</v>
      </c>
      <c r="BQ203" s="9">
        <v>6300532</v>
      </c>
      <c r="BR203" s="9">
        <v>1031</v>
      </c>
      <c r="BS203" s="9">
        <v>20319</v>
      </c>
      <c r="BT203" s="9">
        <v>164498</v>
      </c>
      <c r="BU203" s="9">
        <v>6455951</v>
      </c>
      <c r="BV203" s="9">
        <v>460</v>
      </c>
      <c r="BW203" s="9">
        <v>20890</v>
      </c>
      <c r="BX203">
        <v>1824216.1640921382</v>
      </c>
      <c r="BY203">
        <v>4796232.8359078616</v>
      </c>
      <c r="BZ203">
        <v>5882.8359078617104</v>
      </c>
      <c r="CA203">
        <v>15517.043481491964</v>
      </c>
      <c r="CB203">
        <v>3923216.1895793593</v>
      </c>
      <c r="CC203">
        <v>2697232.8104206407</v>
      </c>
      <c r="CD203">
        <v>12651.810420640551</v>
      </c>
      <c r="CE203">
        <v>8726.2399952027426</v>
      </c>
      <c r="CF203">
        <v>1323706.2369359566</v>
      </c>
      <c r="CG203">
        <v>5296742.7630640436</v>
      </c>
      <c r="CH203">
        <v>4268.7630640433408</v>
      </c>
      <c r="CI203">
        <v>17136.321479102098</v>
      </c>
      <c r="CJ203">
        <v>737879.44445337774</v>
      </c>
      <c r="CK203">
        <v>5882569.5555466218</v>
      </c>
      <c r="CL203">
        <v>2379.5555466222331</v>
      </c>
      <c r="CM203">
        <v>19031.621420239018</v>
      </c>
      <c r="CN203">
        <v>319916.31569278141</v>
      </c>
      <c r="CO203">
        <v>6300532.6843072185</v>
      </c>
      <c r="CP203">
        <v>1031.6843072185713</v>
      </c>
      <c r="CQ203">
        <v>20383.839351379342</v>
      </c>
      <c r="CR203">
        <v>164427.74407084586</v>
      </c>
      <c r="CS203">
        <v>6456021.2559291543</v>
      </c>
      <c r="CT203">
        <v>530.25592915413426</v>
      </c>
      <c r="CU203">
        <v>20886.884764160255</v>
      </c>
    </row>
    <row r="204" spans="1:99">
      <c r="A204" s="7" t="s">
        <v>53</v>
      </c>
      <c r="B204" s="9">
        <v>146092</v>
      </c>
      <c r="C204" s="9">
        <v>21350</v>
      </c>
      <c r="D204" s="9">
        <v>17613</v>
      </c>
      <c r="E204" s="9">
        <v>49135</v>
      </c>
      <c r="F204" s="9">
        <v>10259</v>
      </c>
      <c r="G204" s="9">
        <v>5210</v>
      </c>
      <c r="H204" s="9">
        <v>1635</v>
      </c>
      <c r="I204" s="9">
        <v>604</v>
      </c>
      <c r="J204">
        <v>2.1515612600345144</v>
      </c>
      <c r="K204">
        <v>1.7780354051769724</v>
      </c>
      <c r="L204">
        <v>3.0889461069375939</v>
      </c>
      <c r="M204">
        <v>3.5637499284390195</v>
      </c>
      <c r="N204">
        <v>-3.8284215498031164</v>
      </c>
      <c r="O204">
        <v>-13.141140014761396</v>
      </c>
      <c r="P204" s="5">
        <v>1.0609947570587941</v>
      </c>
      <c r="Q204" s="5">
        <v>1.1766956682798262</v>
      </c>
      <c r="R204" s="5">
        <v>1.1729260142743103</v>
      </c>
      <c r="S204" s="5">
        <v>1.2073291561198725</v>
      </c>
      <c r="T204" s="5">
        <v>0.92551202008222344</v>
      </c>
      <c r="U204" s="5">
        <v>0.67735476730388577</v>
      </c>
      <c r="V204" s="10">
        <v>1.7211230023404784E-4</v>
      </c>
      <c r="W204" s="10">
        <v>8.7894509834721679E-22</v>
      </c>
      <c r="X204" s="10">
        <v>2.7692414933056958E-27</v>
      </c>
      <c r="Y204" s="10">
        <v>1.2679121478922837E-27</v>
      </c>
      <c r="Z204" s="10">
        <v>4.1443852644697111E-2</v>
      </c>
      <c r="AA204" s="10">
        <v>4.2803319881757958E-19</v>
      </c>
      <c r="AB204" s="11">
        <v>4.5924042899330997E-2</v>
      </c>
      <c r="AC204" s="11">
        <v>4.7267909951984571E-2</v>
      </c>
      <c r="AD204" s="11">
        <v>4.563058993259056E-2</v>
      </c>
      <c r="AE204" s="11">
        <v>4.6425616156402408E-2</v>
      </c>
      <c r="AF204" s="12">
        <v>4.7144292194210791E-2</v>
      </c>
      <c r="AG204" s="12">
        <v>4.8958752302276323E-2</v>
      </c>
      <c r="AH204" s="12">
        <v>4.7513087469017175E-2</v>
      </c>
      <c r="AI204" s="12">
        <v>5.0098153748781425E-2</v>
      </c>
      <c r="AJ204" s="12">
        <v>3.6470240285463883E-2</v>
      </c>
      <c r="AK204" s="12">
        <v>4.0110555967463511E-2</v>
      </c>
      <c r="AL204" s="12">
        <v>2.6066346273712088E-2</v>
      </c>
      <c r="AM204" s="12">
        <v>3.0514449979215316E-2</v>
      </c>
      <c r="AN204" s="11">
        <v>0.39403576397460927</v>
      </c>
      <c r="AO204" s="12">
        <v>0.4071820346202385</v>
      </c>
      <c r="AP204" s="11">
        <v>0.77354533510883094</v>
      </c>
      <c r="AQ204" s="11">
        <v>0.78467480540639156</v>
      </c>
      <c r="AR204" s="11">
        <v>0.33471810847762806</v>
      </c>
      <c r="AS204" s="11">
        <v>0.34743645826710257</v>
      </c>
      <c r="AT204" s="11">
        <v>0.20140523413657593</v>
      </c>
      <c r="AU204" s="11">
        <v>0.21227158085171446</v>
      </c>
      <c r="AV204" s="11">
        <v>7.0264121516159392E-2</v>
      </c>
      <c r="AW204" s="11">
        <v>7.7276862090397982E-2</v>
      </c>
      <c r="AX204" s="11">
        <v>2.6021296174514704E-2</v>
      </c>
      <c r="AY204" s="11">
        <v>3.0465823263424407E-2</v>
      </c>
      <c r="AZ204" s="9">
        <v>2536187</v>
      </c>
      <c r="BA204" s="9">
        <v>4026019</v>
      </c>
      <c r="BB204" s="9">
        <v>8553</v>
      </c>
      <c r="BC204" s="9">
        <v>12797</v>
      </c>
      <c r="BD204" s="9">
        <v>4920534</v>
      </c>
      <c r="BE204" s="9">
        <v>1641672</v>
      </c>
      <c r="BF204" s="9">
        <v>16634</v>
      </c>
      <c r="BG204" s="9">
        <v>4716</v>
      </c>
      <c r="BH204" s="9">
        <v>2009319</v>
      </c>
      <c r="BI204" s="9">
        <v>4552887</v>
      </c>
      <c r="BJ204" s="9">
        <v>7282</v>
      </c>
      <c r="BK204" s="9">
        <v>14068</v>
      </c>
      <c r="BL204" s="9">
        <v>1165713</v>
      </c>
      <c r="BM204" s="9">
        <v>5396493</v>
      </c>
      <c r="BN204" s="9">
        <v>4416</v>
      </c>
      <c r="BO204" s="9">
        <v>16934</v>
      </c>
      <c r="BP204" s="9">
        <v>520111</v>
      </c>
      <c r="BQ204" s="9">
        <v>6042095</v>
      </c>
      <c r="BR204" s="9">
        <v>1575</v>
      </c>
      <c r="BS204" s="9">
        <v>19775</v>
      </c>
      <c r="BT204" s="9">
        <v>270199</v>
      </c>
      <c r="BU204" s="9">
        <v>6292007</v>
      </c>
      <c r="BV204" s="9">
        <v>603</v>
      </c>
      <c r="BW204" s="9">
        <v>20747</v>
      </c>
      <c r="BX204">
        <v>2536487.5906637688</v>
      </c>
      <c r="BY204">
        <v>4025718.4093362312</v>
      </c>
      <c r="BZ204">
        <v>8252.4093362310578</v>
      </c>
      <c r="CA204">
        <v>13140.203401112371</v>
      </c>
      <c r="CB204">
        <v>4921157.1182212168</v>
      </c>
      <c r="CC204">
        <v>1641048.8817787834</v>
      </c>
      <c r="CD204">
        <v>16010.881778783381</v>
      </c>
      <c r="CE204">
        <v>5356.4889307040958</v>
      </c>
      <c r="CF204">
        <v>2010061.3075678251</v>
      </c>
      <c r="CG204">
        <v>4552144.6924321754</v>
      </c>
      <c r="CH204">
        <v>6539.692432174952</v>
      </c>
      <c r="CI204">
        <v>14858.492593801535</v>
      </c>
      <c r="CJ204">
        <v>1166334.3555631638</v>
      </c>
      <c r="CK204">
        <v>5395871.6444368362</v>
      </c>
      <c r="CL204">
        <v>3794.6444368362631</v>
      </c>
      <c r="CM204">
        <v>17612.471545391902</v>
      </c>
      <c r="CN204">
        <v>519994.20971219806</v>
      </c>
      <c r="CO204">
        <v>6042211.790287802</v>
      </c>
      <c r="CP204">
        <v>1691.7902878019113</v>
      </c>
      <c r="CQ204">
        <v>19722.167286427764</v>
      </c>
      <c r="CR204">
        <v>269923.80853326077</v>
      </c>
      <c r="CS204">
        <v>6292282.1914667394</v>
      </c>
      <c r="CT204">
        <v>878.19146673925161</v>
      </c>
      <c r="CU204">
        <v>20538.413134241746</v>
      </c>
    </row>
    <row r="205" spans="1:99">
      <c r="A205" s="7" t="s">
        <v>54</v>
      </c>
      <c r="B205" s="9">
        <v>15917</v>
      </c>
      <c r="C205" s="9">
        <v>21350</v>
      </c>
      <c r="D205" s="9">
        <v>1785</v>
      </c>
      <c r="E205" s="9">
        <v>4538</v>
      </c>
      <c r="F205" s="9">
        <v>875</v>
      </c>
      <c r="G205" s="9">
        <v>435</v>
      </c>
      <c r="H205" s="9">
        <v>131</v>
      </c>
      <c r="I205" s="9">
        <v>41</v>
      </c>
      <c r="J205">
        <v>-1.7252312750404501E-2</v>
      </c>
      <c r="K205">
        <v>-1.074260749114309</v>
      </c>
      <c r="L205">
        <v>-1.4425983482154494</v>
      </c>
      <c r="M205">
        <v>-1.5003434335325176</v>
      </c>
      <c r="N205">
        <v>-4.3856868842040013</v>
      </c>
      <c r="O205">
        <v>-9.3695311366351941</v>
      </c>
      <c r="P205" s="5">
        <v>0.78386284593476674</v>
      </c>
      <c r="Q205" s="5">
        <v>0.9168785805945896</v>
      </c>
      <c r="R205" s="5">
        <v>0.88291502865420768</v>
      </c>
      <c r="S205" s="5">
        <v>1</v>
      </c>
      <c r="T205" s="5">
        <v>0.66157530970544021</v>
      </c>
      <c r="U205" s="5">
        <v>0.41615612999127533</v>
      </c>
      <c r="V205" s="10">
        <v>2.5221451810150394E-15</v>
      </c>
      <c r="W205" s="10">
        <v>1.5896969416715132E-4</v>
      </c>
      <c r="X205" s="10">
        <v>8.6849152346857653E-3</v>
      </c>
      <c r="Y205" s="10">
        <v>5.7893795758677168E-2</v>
      </c>
      <c r="Z205" s="10">
        <v>5.0550749204717534E-5</v>
      </c>
      <c r="AA205" s="10">
        <v>1.7054534493669035E-7</v>
      </c>
      <c r="AB205" s="11">
        <v>4.5037412162953665E-3</v>
      </c>
      <c r="AC205" s="11">
        <v>4.9408528812234136E-3</v>
      </c>
      <c r="AD205" s="11">
        <v>4.1276310737025515E-3</v>
      </c>
      <c r="AE205" s="11">
        <v>4.3744766546346845E-3</v>
      </c>
      <c r="AF205" s="12">
        <v>3.8273599373486351E-3</v>
      </c>
      <c r="AG205" s="12">
        <v>4.3693613741267751E-3</v>
      </c>
      <c r="AH205" s="12">
        <v>3.6927806443888484E-3</v>
      </c>
      <c r="AI205" s="12">
        <v>4.4571022595924171E-3</v>
      </c>
      <c r="AJ205" s="12">
        <v>2.5433539273246155E-3</v>
      </c>
      <c r="AK205" s="12">
        <v>3.592477454408406E-3</v>
      </c>
      <c r="AL205" s="12">
        <v>1.3331116044695108E-3</v>
      </c>
      <c r="AM205" s="12">
        <v>2.5076378100503957E-3</v>
      </c>
      <c r="AN205" s="11">
        <v>5.7865014339426854E-2</v>
      </c>
      <c r="AO205" s="12">
        <v>6.4289552405303832E-2</v>
      </c>
      <c r="AP205" s="11">
        <v>0.15489733795252625</v>
      </c>
      <c r="AQ205" s="11">
        <v>0.16472795478752061</v>
      </c>
      <c r="AR205" s="11">
        <v>3.5104491097458883E-2</v>
      </c>
      <c r="AS205" s="11">
        <v>4.0211668153126594E-2</v>
      </c>
      <c r="AT205" s="11">
        <v>1.7630682326248502E-2</v>
      </c>
      <c r="AU205" s="11">
        <v>2.1338872708880303E-2</v>
      </c>
      <c r="AV205" s="11">
        <v>5.0454661475792814E-3</v>
      </c>
      <c r="AW205" s="11">
        <v>7.1325198008984703E-3</v>
      </c>
      <c r="AX205" s="11">
        <v>1.3331116044695108E-3</v>
      </c>
      <c r="AY205" s="11">
        <v>2.5076378100503957E-3</v>
      </c>
      <c r="AZ205" s="9">
        <v>512992</v>
      </c>
      <c r="BA205" s="9">
        <v>6179389</v>
      </c>
      <c r="BB205" s="9">
        <v>1304</v>
      </c>
      <c r="BC205" s="9">
        <v>20046</v>
      </c>
      <c r="BD205" s="9">
        <v>1149941</v>
      </c>
      <c r="BE205" s="9">
        <v>5542440</v>
      </c>
      <c r="BF205" s="9">
        <v>3412</v>
      </c>
      <c r="BG205" s="9">
        <v>17938</v>
      </c>
      <c r="BH205" s="9">
        <v>284187</v>
      </c>
      <c r="BI205" s="9">
        <v>6408194</v>
      </c>
      <c r="BJ205" s="9">
        <v>804</v>
      </c>
      <c r="BK205" s="9">
        <v>20546</v>
      </c>
      <c r="BL205" s="9">
        <v>149130</v>
      </c>
      <c r="BM205" s="9">
        <v>6543251</v>
      </c>
      <c r="BN205" s="9">
        <v>416</v>
      </c>
      <c r="BO205" s="9">
        <v>20934</v>
      </c>
      <c r="BP205" s="9">
        <v>61636</v>
      </c>
      <c r="BQ205" s="9">
        <v>6630745</v>
      </c>
      <c r="BR205" s="9">
        <v>130</v>
      </c>
      <c r="BS205" s="9">
        <v>21220</v>
      </c>
      <c r="BT205" s="9">
        <v>31172</v>
      </c>
      <c r="BU205" s="9">
        <v>6661209</v>
      </c>
      <c r="BV205" s="9">
        <v>41</v>
      </c>
      <c r="BW205" s="9">
        <v>21309</v>
      </c>
      <c r="BX205">
        <v>512660.51302561868</v>
      </c>
      <c r="BY205">
        <v>6179720.4869743809</v>
      </c>
      <c r="BZ205">
        <v>1635.486974381309</v>
      </c>
      <c r="CA205">
        <v>19777.406165309476</v>
      </c>
      <c r="CB205">
        <v>1149685.2798381406</v>
      </c>
      <c r="CC205">
        <v>5542695.7201618589</v>
      </c>
      <c r="CD205">
        <v>3667.7201618593299</v>
      </c>
      <c r="CE205">
        <v>17738.689757800697</v>
      </c>
      <c r="CF205">
        <v>284084.71438176476</v>
      </c>
      <c r="CG205">
        <v>6408296.2856182354</v>
      </c>
      <c r="CH205">
        <v>906.28561823522568</v>
      </c>
      <c r="CI205">
        <v>20508.93381593188</v>
      </c>
      <c r="CJ205">
        <v>149070.4362486373</v>
      </c>
      <c r="CK205">
        <v>6543310.5637513623</v>
      </c>
      <c r="CL205">
        <v>475.56375136269236</v>
      </c>
      <c r="CM205">
        <v>20941.029769524477</v>
      </c>
      <c r="CN205">
        <v>61569.581034152245</v>
      </c>
      <c r="CO205">
        <v>6630811.4189658482</v>
      </c>
      <c r="CP205">
        <v>196.4189658477529</v>
      </c>
      <c r="CQ205">
        <v>21221.06508132158</v>
      </c>
      <c r="CR205">
        <v>31113.741100589225</v>
      </c>
      <c r="CS205">
        <v>6661267.2588994112</v>
      </c>
      <c r="CT205">
        <v>99.258899410774731</v>
      </c>
      <c r="CU205">
        <v>21318.535107310836</v>
      </c>
    </row>
    <row r="206" spans="1:99">
      <c r="A206" s="7" t="s">
        <v>55</v>
      </c>
      <c r="B206" s="9">
        <v>38429</v>
      </c>
      <c r="C206" s="9">
        <v>21350</v>
      </c>
      <c r="D206" s="9">
        <v>4983</v>
      </c>
      <c r="E206" s="9">
        <v>14252</v>
      </c>
      <c r="F206" s="9">
        <v>2897</v>
      </c>
      <c r="G206" s="9">
        <v>1393</v>
      </c>
      <c r="H206" s="9">
        <v>491</v>
      </c>
      <c r="I206" s="9">
        <v>182</v>
      </c>
      <c r="J206">
        <v>2.242269756408565</v>
      </c>
      <c r="K206">
        <v>2.4406499910998023</v>
      </c>
      <c r="L206">
        <v>2.6947270166856327</v>
      </c>
      <c r="M206">
        <v>2.0828679574018496</v>
      </c>
      <c r="N206">
        <v>0.10631597300184736</v>
      </c>
      <c r="O206">
        <v>-4.5834554491171318</v>
      </c>
      <c r="P206" s="5">
        <v>1.096164019112478</v>
      </c>
      <c r="Q206" s="5">
        <v>1.2491863448717841</v>
      </c>
      <c r="R206" s="5">
        <v>1.2588488945759897</v>
      </c>
      <c r="S206" s="5">
        <v>1.1990380156027902</v>
      </c>
      <c r="T206" s="5">
        <v>1</v>
      </c>
      <c r="U206" s="5">
        <v>0.77551879672715274</v>
      </c>
      <c r="V206" s="10">
        <v>1.1899181285402426E-5</v>
      </c>
      <c r="W206" s="10">
        <v>1.6857888748236262E-55</v>
      </c>
      <c r="X206" s="10">
        <v>1.044634836100734E-25</v>
      </c>
      <c r="Y206" s="10">
        <v>5.5186385571281183E-9</v>
      </c>
      <c r="Z206" s="10">
        <v>0.77933259668591837</v>
      </c>
      <c r="AA206" s="10">
        <v>7.9952386304745562E-3</v>
      </c>
      <c r="AB206" s="11">
        <v>1.2819139284206523E-2</v>
      </c>
      <c r="AC206" s="11">
        <v>1.3546357851892125E-2</v>
      </c>
      <c r="AD206" s="11">
        <v>1.313309508573403E-2</v>
      </c>
      <c r="AE206" s="11">
        <v>1.3568544258528265E-2</v>
      </c>
      <c r="AF206" s="12">
        <v>1.3078330471856092E-2</v>
      </c>
      <c r="AG206" s="12">
        <v>1.4059842830251638E-2</v>
      </c>
      <c r="AH206" s="12">
        <v>1.2368392939364417E-2</v>
      </c>
      <c r="AI206" s="12">
        <v>1.3729967716373288E-2</v>
      </c>
      <c r="AJ206" s="12">
        <v>1.0487581364046848E-2</v>
      </c>
      <c r="AK206" s="12">
        <v>1.2510076715578446E-2</v>
      </c>
      <c r="AL206" s="12">
        <v>7.2913863484998266E-3</v>
      </c>
      <c r="AM206" s="12">
        <v>9.7577939793690276E-3</v>
      </c>
      <c r="AN206" s="11">
        <v>0.15267726550940561</v>
      </c>
      <c r="AO206" s="12">
        <v>0.1624515401112033</v>
      </c>
      <c r="AP206" s="11">
        <v>0.37909147508873708</v>
      </c>
      <c r="AQ206" s="11">
        <v>0.39214974270985781</v>
      </c>
      <c r="AR206" s="11">
        <v>0.11213772327949403</v>
      </c>
      <c r="AS206" s="11">
        <v>0.12074283878139588</v>
      </c>
      <c r="AT206" s="11">
        <v>5.7408172904965388E-2</v>
      </c>
      <c r="AU206" s="11">
        <v>6.3809625689882382E-2</v>
      </c>
      <c r="AV206" s="11">
        <v>2.04490511342088E-2</v>
      </c>
      <c r="AW206" s="11">
        <v>2.4422143245182298E-2</v>
      </c>
      <c r="AX206" s="11">
        <v>7.2913863484998266E-3</v>
      </c>
      <c r="AY206" s="11">
        <v>9.7577939793690276E-3</v>
      </c>
      <c r="AZ206" s="9">
        <v>972276</v>
      </c>
      <c r="BA206" s="9">
        <v>5697593</v>
      </c>
      <c r="BB206" s="9">
        <v>3364</v>
      </c>
      <c r="BC206" s="9">
        <v>17986</v>
      </c>
      <c r="BD206" s="9">
        <v>2230586</v>
      </c>
      <c r="BE206" s="9">
        <v>4439283</v>
      </c>
      <c r="BF206" s="9">
        <v>8233</v>
      </c>
      <c r="BG206" s="9">
        <v>13117</v>
      </c>
      <c r="BH206" s="9">
        <v>632179</v>
      </c>
      <c r="BI206" s="9">
        <v>6037690</v>
      </c>
      <c r="BJ206" s="9">
        <v>2486</v>
      </c>
      <c r="BK206" s="9">
        <v>18864</v>
      </c>
      <c r="BL206" s="9">
        <v>340691</v>
      </c>
      <c r="BM206" s="9">
        <v>6329178</v>
      </c>
      <c r="BN206" s="9">
        <v>1294</v>
      </c>
      <c r="BO206" s="9">
        <v>20056</v>
      </c>
      <c r="BP206" s="9">
        <v>143854</v>
      </c>
      <c r="BQ206" s="9">
        <v>6526015</v>
      </c>
      <c r="BR206" s="9">
        <v>479</v>
      </c>
      <c r="BS206" s="9">
        <v>20871</v>
      </c>
      <c r="BT206" s="9">
        <v>73332</v>
      </c>
      <c r="BU206" s="9">
        <v>6596537</v>
      </c>
      <c r="BV206" s="9">
        <v>182</v>
      </c>
      <c r="BW206" s="9">
        <v>21168</v>
      </c>
      <c r="BX206">
        <v>972526.97769419895</v>
      </c>
      <c r="BY206">
        <v>5697342.0223058015</v>
      </c>
      <c r="BZ206">
        <v>3113.0223058010806</v>
      </c>
      <c r="CA206">
        <v>18295.353574410532</v>
      </c>
      <c r="CB206">
        <v>2231675.490625998</v>
      </c>
      <c r="CC206">
        <v>4438193.509374002</v>
      </c>
      <c r="CD206">
        <v>7143.5093740019565</v>
      </c>
      <c r="CE206">
        <v>14251.965068579308</v>
      </c>
      <c r="CF206">
        <v>632639.94331750309</v>
      </c>
      <c r="CG206">
        <v>6037229.0566824973</v>
      </c>
      <c r="CH206">
        <v>2025.0566824968664</v>
      </c>
      <c r="CI206">
        <v>19386.801734786695</v>
      </c>
      <c r="CJ206">
        <v>340893.81172025605</v>
      </c>
      <c r="CK206">
        <v>6328975.1882797442</v>
      </c>
      <c r="CL206">
        <v>1091.188279743945</v>
      </c>
      <c r="CM206">
        <v>20323.659415199909</v>
      </c>
      <c r="CN206">
        <v>143872.46963176664</v>
      </c>
      <c r="CO206">
        <v>6525996.5303682331</v>
      </c>
      <c r="CP206">
        <v>460.53036823335179</v>
      </c>
      <c r="CQ206">
        <v>20956.336038983674</v>
      </c>
      <c r="CR206">
        <v>73279.435281672893</v>
      </c>
      <c r="CS206">
        <v>6596589.5647183275</v>
      </c>
      <c r="CT206">
        <v>234.56471832710901</v>
      </c>
      <c r="CU206">
        <v>21183.02499644296</v>
      </c>
    </row>
    <row r="207" spans="1:99">
      <c r="A207" s="7" t="s">
        <v>56</v>
      </c>
      <c r="B207" s="9">
        <v>31717</v>
      </c>
      <c r="C207" s="9">
        <v>21350</v>
      </c>
      <c r="D207" s="9">
        <v>3036</v>
      </c>
      <c r="E207" s="9">
        <v>9651</v>
      </c>
      <c r="F207" s="9">
        <v>1926</v>
      </c>
      <c r="G207" s="9">
        <v>1005</v>
      </c>
      <c r="H207" s="9">
        <v>417</v>
      </c>
      <c r="I207" s="9">
        <v>225</v>
      </c>
      <c r="J207">
        <v>-2.2730469366434289</v>
      </c>
      <c r="K207">
        <v>-0.59210215100966412</v>
      </c>
      <c r="L207">
        <v>-0.62301103276076719</v>
      </c>
      <c r="M207">
        <v>-1.7363645545850487E-2</v>
      </c>
      <c r="N207">
        <v>0.50235903112704283</v>
      </c>
      <c r="O207">
        <v>1.5835885225101416</v>
      </c>
      <c r="P207" s="5">
        <v>0.91537696872261709</v>
      </c>
      <c r="Q207" s="5">
        <v>1</v>
      </c>
      <c r="R207" s="5">
        <v>1</v>
      </c>
      <c r="S207" s="5">
        <v>1</v>
      </c>
      <c r="T207" s="5">
        <v>1</v>
      </c>
      <c r="U207" s="5">
        <v>1</v>
      </c>
      <c r="V207" s="10">
        <v>1.8038116912602944E-3</v>
      </c>
      <c r="W207" s="10">
        <v>0.89353944717447653</v>
      </c>
      <c r="X207" s="10">
        <v>0.94831407781677213</v>
      </c>
      <c r="Y207" s="10">
        <v>0.78879113721446203</v>
      </c>
      <c r="Z207" s="10">
        <v>0.50139415321729497</v>
      </c>
      <c r="AA207" s="10">
        <v>0.14386909591140803</v>
      </c>
      <c r="AB207" s="11">
        <v>7.7473152368917209E-3</v>
      </c>
      <c r="AC207" s="11">
        <v>8.3164313625856013E-3</v>
      </c>
      <c r="AD207" s="11">
        <v>8.8611924546841674E-3</v>
      </c>
      <c r="AE207" s="11">
        <v>9.2203063743556465E-3</v>
      </c>
      <c r="AF207" s="12">
        <v>8.6200087940872024E-3</v>
      </c>
      <c r="AG207" s="12">
        <v>9.4221457726575298E-3</v>
      </c>
      <c r="AH207" s="12">
        <v>8.8352016731782744E-3</v>
      </c>
      <c r="AI207" s="12">
        <v>9.9938381394680947E-3</v>
      </c>
      <c r="AJ207" s="12">
        <v>8.8330581232602748E-3</v>
      </c>
      <c r="AK207" s="12">
        <v>1.0698557801798275E-2</v>
      </c>
      <c r="AL207" s="12">
        <v>9.1688678386030349E-3</v>
      </c>
      <c r="AM207" s="12">
        <v>1.1908415533762304E-2</v>
      </c>
      <c r="AN207" s="11">
        <v>0.10315513087920715</v>
      </c>
      <c r="AO207" s="12">
        <v>0.11145845225896615</v>
      </c>
      <c r="AP207" s="11">
        <v>0.27295349255539003</v>
      </c>
      <c r="AQ207" s="11">
        <v>0.28498561751486762</v>
      </c>
      <c r="AR207" s="11">
        <v>7.3380402703994083E-2</v>
      </c>
      <c r="AS207" s="11">
        <v>8.0530604321767049E-2</v>
      </c>
      <c r="AT207" s="11">
        <v>4.0503736852044427E-2</v>
      </c>
      <c r="AU207" s="11">
        <v>4.5959963382147605E-2</v>
      </c>
      <c r="AV207" s="11">
        <v>1.7139656766338295E-2</v>
      </c>
      <c r="AW207" s="11">
        <v>2.0799453303919316E-2</v>
      </c>
      <c r="AX207" s="11">
        <v>9.0374184777974129E-3</v>
      </c>
      <c r="AY207" s="11">
        <v>1.1758834449603057E-2</v>
      </c>
      <c r="AZ207" s="9">
        <v>775118</v>
      </c>
      <c r="BA207" s="9">
        <v>5901463</v>
      </c>
      <c r="BB207" s="9">
        <v>2291</v>
      </c>
      <c r="BC207" s="9">
        <v>19059</v>
      </c>
      <c r="BD207" s="9">
        <v>1852355</v>
      </c>
      <c r="BE207" s="9">
        <v>4824226</v>
      </c>
      <c r="BF207" s="9">
        <v>5956</v>
      </c>
      <c r="BG207" s="9">
        <v>15394</v>
      </c>
      <c r="BH207" s="9">
        <v>520466</v>
      </c>
      <c r="BI207" s="9">
        <v>6156115</v>
      </c>
      <c r="BJ207" s="9">
        <v>1643</v>
      </c>
      <c r="BK207" s="9">
        <v>19707</v>
      </c>
      <c r="BL207" s="9">
        <v>281017</v>
      </c>
      <c r="BM207" s="9">
        <v>6395564</v>
      </c>
      <c r="BN207" s="9">
        <v>923</v>
      </c>
      <c r="BO207" s="9">
        <v>20427</v>
      </c>
      <c r="BP207" s="9">
        <v>118175</v>
      </c>
      <c r="BQ207" s="9">
        <v>6558406</v>
      </c>
      <c r="BR207" s="9">
        <v>405</v>
      </c>
      <c r="BS207" s="9">
        <v>20945</v>
      </c>
      <c r="BT207" s="9">
        <v>59779</v>
      </c>
      <c r="BU207" s="9">
        <v>6616802</v>
      </c>
      <c r="BV207" s="9">
        <v>222</v>
      </c>
      <c r="BW207" s="9">
        <v>21128</v>
      </c>
      <c r="BX207">
        <v>774930.96877662675</v>
      </c>
      <c r="BY207">
        <v>5901650.0312233735</v>
      </c>
      <c r="BZ207">
        <v>2478.0312233733075</v>
      </c>
      <c r="CA207">
        <v>18932.316510501409</v>
      </c>
      <c r="CB207">
        <v>1852387.5379861332</v>
      </c>
      <c r="CC207">
        <v>4824193.4620138668</v>
      </c>
      <c r="CD207">
        <v>5923.4620138666705</v>
      </c>
      <c r="CE207">
        <v>15475.868112736145</v>
      </c>
      <c r="CF207">
        <v>520444.75067435001</v>
      </c>
      <c r="CG207">
        <v>6156136.2493256498</v>
      </c>
      <c r="CH207">
        <v>1664.2493256499656</v>
      </c>
      <c r="CI207">
        <v>19748.700674791486</v>
      </c>
      <c r="CJ207">
        <v>281041.30173034029</v>
      </c>
      <c r="CK207">
        <v>6395539.6982696597</v>
      </c>
      <c r="CL207">
        <v>898.69826965969048</v>
      </c>
      <c r="CM207">
        <v>20516.699767440852</v>
      </c>
      <c r="CN207">
        <v>118202.02014323528</v>
      </c>
      <c r="CO207">
        <v>6558378.9798567649</v>
      </c>
      <c r="CP207">
        <v>377.97985676472331</v>
      </c>
      <c r="CQ207">
        <v>21039.08330476332</v>
      </c>
      <c r="CR207">
        <v>59809.743722501771</v>
      </c>
      <c r="CS207">
        <v>6616771.2562774979</v>
      </c>
      <c r="CT207">
        <v>191.25627749823042</v>
      </c>
      <c r="CU207">
        <v>21226.403978323637</v>
      </c>
    </row>
    <row r="208" spans="1:99">
      <c r="A208" s="7" t="s">
        <v>57</v>
      </c>
      <c r="B208" s="9">
        <v>31048</v>
      </c>
      <c r="C208" s="9">
        <v>21350</v>
      </c>
      <c r="D208" s="9">
        <v>2968</v>
      </c>
      <c r="E208" s="9">
        <v>9453</v>
      </c>
      <c r="F208" s="9">
        <v>1894</v>
      </c>
      <c r="G208" s="9">
        <v>988</v>
      </c>
      <c r="H208" s="9">
        <v>417</v>
      </c>
      <c r="I208" s="9">
        <v>225</v>
      </c>
      <c r="J208">
        <v>-2.2677324622611774</v>
      </c>
      <c r="K208">
        <v>-0.57755502177663187</v>
      </c>
      <c r="L208">
        <v>-0.55233116051079822</v>
      </c>
      <c r="M208">
        <v>4.2588732879645361E-2</v>
      </c>
      <c r="N208">
        <v>0.79633282314670295</v>
      </c>
      <c r="O208">
        <v>1.8665780637164573</v>
      </c>
      <c r="P208" s="5">
        <v>0.91556225173443273</v>
      </c>
      <c r="Q208" s="5">
        <v>1</v>
      </c>
      <c r="R208" s="5">
        <v>1</v>
      </c>
      <c r="S208" s="5">
        <v>1</v>
      </c>
      <c r="T208" s="5">
        <v>1</v>
      </c>
      <c r="U208" s="5">
        <v>1</v>
      </c>
      <c r="V208" s="10">
        <v>1.8643869007913872E-3</v>
      </c>
      <c r="W208" s="10">
        <v>0.88440961775811389</v>
      </c>
      <c r="X208" s="10">
        <v>0.94442188540577687</v>
      </c>
      <c r="Y208" s="10">
        <v>0.88991514718509368</v>
      </c>
      <c r="Z208" s="10">
        <v>0.55177600908396562</v>
      </c>
      <c r="AA208" s="10">
        <v>0.19255217561232985</v>
      </c>
      <c r="AB208" s="11">
        <v>7.5705974925744535E-3</v>
      </c>
      <c r="AC208" s="11">
        <v>8.1333550460450082E-3</v>
      </c>
      <c r="AD208" s="11">
        <v>8.6775471723461207E-3</v>
      </c>
      <c r="AE208" s="11">
        <v>9.0329914693400605E-3</v>
      </c>
      <c r="AF208" s="12">
        <v>8.4734415949875713E-3</v>
      </c>
      <c r="AG208" s="12">
        <v>9.2689471637946302E-3</v>
      </c>
      <c r="AH208" s="12">
        <v>8.6808255220152033E-3</v>
      </c>
      <c r="AI208" s="12">
        <v>9.8297131196709801E-3</v>
      </c>
      <c r="AJ208" s="12">
        <v>8.8330581232602748E-3</v>
      </c>
      <c r="AK208" s="12">
        <v>1.0698557801798275E-2</v>
      </c>
      <c r="AL208" s="12">
        <v>9.1688678386030349E-3</v>
      </c>
      <c r="AM208" s="12">
        <v>1.1908415533762304E-2</v>
      </c>
      <c r="AN208" s="11">
        <v>0.10315513087920715</v>
      </c>
      <c r="AO208" s="12">
        <v>0.11145845225896615</v>
      </c>
      <c r="AP208" s="11">
        <v>0.2728139066179926</v>
      </c>
      <c r="AQ208" s="11">
        <v>0.28484417300730019</v>
      </c>
      <c r="AR208" s="11">
        <v>7.3334561764040226E-2</v>
      </c>
      <c r="AS208" s="11">
        <v>8.0482768446732619E-2</v>
      </c>
      <c r="AT208" s="11">
        <v>4.0185767022283506E-2</v>
      </c>
      <c r="AU208" s="11">
        <v>4.5622195506990496E-2</v>
      </c>
      <c r="AV208" s="11">
        <v>1.7139656766338295E-2</v>
      </c>
      <c r="AW208" s="11">
        <v>2.0799453303919316E-2</v>
      </c>
      <c r="AX208" s="11">
        <v>9.0374184777974129E-3</v>
      </c>
      <c r="AY208" s="11">
        <v>1.1758834449603057E-2</v>
      </c>
      <c r="AZ208" s="9">
        <v>775057</v>
      </c>
      <c r="BA208" s="9">
        <v>5902193</v>
      </c>
      <c r="BB208" s="9">
        <v>2291</v>
      </c>
      <c r="BC208" s="9">
        <v>19059</v>
      </c>
      <c r="BD208" s="9">
        <v>1851042</v>
      </c>
      <c r="BE208" s="9">
        <v>4826208</v>
      </c>
      <c r="BF208" s="9">
        <v>5953</v>
      </c>
      <c r="BG208" s="9">
        <v>15397</v>
      </c>
      <c r="BH208" s="9">
        <v>520481</v>
      </c>
      <c r="BI208" s="9">
        <v>6156769</v>
      </c>
      <c r="BJ208" s="9">
        <v>1642</v>
      </c>
      <c r="BK208" s="9">
        <v>19708</v>
      </c>
      <c r="BL208" s="9">
        <v>281319</v>
      </c>
      <c r="BM208" s="9">
        <v>6395931</v>
      </c>
      <c r="BN208" s="9">
        <v>916</v>
      </c>
      <c r="BO208" s="9">
        <v>20434</v>
      </c>
      <c r="BP208" s="9">
        <v>118718</v>
      </c>
      <c r="BQ208" s="9">
        <v>6558532</v>
      </c>
      <c r="BR208" s="9">
        <v>405</v>
      </c>
      <c r="BS208" s="9">
        <v>20945</v>
      </c>
      <c r="BT208" s="9">
        <v>60408</v>
      </c>
      <c r="BU208" s="9">
        <v>6616842</v>
      </c>
      <c r="BV208" s="9">
        <v>222</v>
      </c>
      <c r="BW208" s="9">
        <v>21128</v>
      </c>
      <c r="BX208">
        <v>774870.41068282921</v>
      </c>
      <c r="BY208">
        <v>5902379.5893171709</v>
      </c>
      <c r="BZ208">
        <v>2477.5893171707521</v>
      </c>
      <c r="CA208">
        <v>18932.753783368902</v>
      </c>
      <c r="CB208">
        <v>1851076.3239706804</v>
      </c>
      <c r="CC208">
        <v>4826173.6760293199</v>
      </c>
      <c r="CD208">
        <v>5918.6760293195593</v>
      </c>
      <c r="CE208">
        <v>15480.664457673443</v>
      </c>
      <c r="CF208">
        <v>520458.87226435373</v>
      </c>
      <c r="CG208">
        <v>6156791.1277356464</v>
      </c>
      <c r="CH208">
        <v>1664.1277356462545</v>
      </c>
      <c r="CI208">
        <v>19748.816346549851</v>
      </c>
      <c r="CJ208">
        <v>281335.45125100767</v>
      </c>
      <c r="CK208">
        <v>6395914.5487489924</v>
      </c>
      <c r="CL208">
        <v>899.54874899232675</v>
      </c>
      <c r="CM208">
        <v>20515.840016473849</v>
      </c>
      <c r="CN208">
        <v>118743.32722509181</v>
      </c>
      <c r="CO208">
        <v>6558506.6727749081</v>
      </c>
      <c r="CP208">
        <v>379.67277490818975</v>
      </c>
      <c r="CQ208">
        <v>21037.378254520947</v>
      </c>
      <c r="CR208">
        <v>60436.758053921716</v>
      </c>
      <c r="CS208">
        <v>6616813.2419460779</v>
      </c>
      <c r="CT208">
        <v>193.24194607828503</v>
      </c>
      <c r="CU208">
        <v>21224.405181773935</v>
      </c>
    </row>
    <row r="209" spans="1:99">
      <c r="A209" s="7" t="s">
        <v>58</v>
      </c>
      <c r="B209" s="9">
        <v>8713</v>
      </c>
      <c r="C209" s="9">
        <v>21350</v>
      </c>
      <c r="D209" s="9">
        <v>965</v>
      </c>
      <c r="E209" s="9">
        <v>2597</v>
      </c>
      <c r="F209" s="9">
        <v>483</v>
      </c>
      <c r="G209" s="9">
        <v>257</v>
      </c>
      <c r="H209" s="9">
        <v>96</v>
      </c>
      <c r="I209" s="9">
        <v>47</v>
      </c>
      <c r="J209">
        <v>-0.10551415328492506</v>
      </c>
      <c r="K209">
        <v>-0.46406393518084837</v>
      </c>
      <c r="L209">
        <v>-1.0049873672428158</v>
      </c>
      <c r="M209">
        <v>-0.54181558364024862</v>
      </c>
      <c r="N209">
        <v>-1.0514243310650411</v>
      </c>
      <c r="O209">
        <v>-1.2084158158128993</v>
      </c>
      <c r="P209" s="5">
        <v>1</v>
      </c>
      <c r="Q209" s="5">
        <v>1</v>
      </c>
      <c r="R209" s="5">
        <v>1</v>
      </c>
      <c r="S209" s="5">
        <v>1</v>
      </c>
      <c r="T209" s="5">
        <v>1</v>
      </c>
      <c r="U209" s="5">
        <v>1</v>
      </c>
      <c r="V209" s="10">
        <v>0.15012046836947454</v>
      </c>
      <c r="W209" s="10">
        <v>0.53710599378417245</v>
      </c>
      <c r="X209" s="10">
        <v>0.18682295907099325</v>
      </c>
      <c r="Y209" s="10">
        <v>0.91371776276075467</v>
      </c>
      <c r="Z209" s="10">
        <v>0.79287189471146313</v>
      </c>
      <c r="AA209" s="10">
        <v>0.82853697752819</v>
      </c>
      <c r="AB209" s="11">
        <v>2.3920787743898714E-3</v>
      </c>
      <c r="AC209" s="11">
        <v>2.7138222363135593E-3</v>
      </c>
      <c r="AD209" s="11">
        <v>2.339333455232297E-3</v>
      </c>
      <c r="AE209" s="11">
        <v>2.5262403152595059E-3</v>
      </c>
      <c r="AF209" s="12">
        <v>2.060764968357864E-3</v>
      </c>
      <c r="AG209" s="12">
        <v>2.4638251955765621E-3</v>
      </c>
      <c r="AH209" s="12">
        <v>2.1135049710160475E-3</v>
      </c>
      <c r="AI209" s="12">
        <v>2.7014833193820791E-3</v>
      </c>
      <c r="AJ209" s="12">
        <v>1.7990070303980257E-3</v>
      </c>
      <c r="AK209" s="12">
        <v>2.6974800890399134E-3</v>
      </c>
      <c r="AL209" s="12">
        <v>1.5727267149368155E-3</v>
      </c>
      <c r="AM209" s="12">
        <v>2.8300835895128332E-3</v>
      </c>
      <c r="AN209" s="11">
        <v>3.4153166777296941E-2</v>
      </c>
      <c r="AO209" s="12">
        <v>3.9195779358534445E-2</v>
      </c>
      <c r="AP209" s="11">
        <v>8.8803131680232045E-2</v>
      </c>
      <c r="AQ209" s="11">
        <v>9.6583285181594647E-2</v>
      </c>
      <c r="AR209" s="11">
        <v>1.8971519961289103E-2</v>
      </c>
      <c r="AS209" s="11">
        <v>2.2808339523488416E-2</v>
      </c>
      <c r="AT209" s="11">
        <v>1.0178626791071449E-2</v>
      </c>
      <c r="AU209" s="11">
        <v>1.3053223326024569E-2</v>
      </c>
      <c r="AV209" s="11">
        <v>3.5990269006392576E-3</v>
      </c>
      <c r="AW209" s="11">
        <v>5.3939473382366206E-3</v>
      </c>
      <c r="AX209" s="11">
        <v>1.5727267149368155E-3</v>
      </c>
      <c r="AY209" s="11">
        <v>2.8300835895128332E-3</v>
      </c>
      <c r="AZ209" s="9">
        <v>266829</v>
      </c>
      <c r="BA209" s="9">
        <v>6432756</v>
      </c>
      <c r="BB209" s="9">
        <v>783</v>
      </c>
      <c r="BC209" s="9">
        <v>20567</v>
      </c>
      <c r="BD209" s="9">
        <v>641955</v>
      </c>
      <c r="BE209" s="9">
        <v>6057630</v>
      </c>
      <c r="BF209" s="9">
        <v>1979</v>
      </c>
      <c r="BG209" s="9">
        <v>19371</v>
      </c>
      <c r="BH209" s="9">
        <v>155247</v>
      </c>
      <c r="BI209" s="9">
        <v>6544338</v>
      </c>
      <c r="BJ209" s="9">
        <v>446</v>
      </c>
      <c r="BK209" s="9">
        <v>20904</v>
      </c>
      <c r="BL209" s="9">
        <v>80879</v>
      </c>
      <c r="BM209" s="9">
        <v>6618706</v>
      </c>
      <c r="BN209" s="9">
        <v>248</v>
      </c>
      <c r="BO209" s="9">
        <v>21102</v>
      </c>
      <c r="BP209" s="9">
        <v>33148</v>
      </c>
      <c r="BQ209" s="9">
        <v>6666437</v>
      </c>
      <c r="BR209" s="9">
        <v>96</v>
      </c>
      <c r="BS209" s="9">
        <v>21254</v>
      </c>
      <c r="BT209" s="9">
        <v>16677</v>
      </c>
      <c r="BU209" s="9">
        <v>6682908</v>
      </c>
      <c r="BV209" s="9">
        <v>47</v>
      </c>
      <c r="BW209" s="9">
        <v>21303</v>
      </c>
      <c r="BX209">
        <v>266761.89265630452</v>
      </c>
      <c r="BY209">
        <v>6432823.1073436951</v>
      </c>
      <c r="BZ209">
        <v>850.10734369548288</v>
      </c>
      <c r="CA209">
        <v>20565.220987568631</v>
      </c>
      <c r="CB209">
        <v>641888.45263196272</v>
      </c>
      <c r="CC209">
        <v>6057696.5473680375</v>
      </c>
      <c r="CD209">
        <v>2045.5473680373341</v>
      </c>
      <c r="CE209">
        <v>19365.971377331582</v>
      </c>
      <c r="CF209">
        <v>155198.41917902793</v>
      </c>
      <c r="CG209">
        <v>6544386.5808209721</v>
      </c>
      <c r="CH209">
        <v>494.58082097208199</v>
      </c>
      <c r="CI209">
        <v>20921.880489612417</v>
      </c>
      <c r="CJ209">
        <v>80869.288617580736</v>
      </c>
      <c r="CK209">
        <v>6618715.7113824189</v>
      </c>
      <c r="CL209">
        <v>257.71138241926161</v>
      </c>
      <c r="CM209">
        <v>21159.504775295783</v>
      </c>
      <c r="CN209">
        <v>33138.395735117214</v>
      </c>
      <c r="CO209">
        <v>6666446.6042648824</v>
      </c>
      <c r="CP209">
        <v>105.60426488278789</v>
      </c>
      <c r="CQ209">
        <v>21312.096622402732</v>
      </c>
      <c r="CR209">
        <v>16670.873850141386</v>
      </c>
      <c r="CS209">
        <v>6682914.1261498583</v>
      </c>
      <c r="CT209">
        <v>53.126149858613424</v>
      </c>
      <c r="CU209">
        <v>21364.741972823689</v>
      </c>
    </row>
    <row r="210" spans="1:99">
      <c r="A210" s="7" t="s">
        <v>159</v>
      </c>
      <c r="B210" s="9">
        <v>64914</v>
      </c>
      <c r="C210" s="9">
        <v>21350</v>
      </c>
      <c r="D210" s="9">
        <v>11283</v>
      </c>
      <c r="E210" s="9">
        <v>28382</v>
      </c>
      <c r="F210" s="9">
        <v>7085</v>
      </c>
      <c r="G210" s="9">
        <v>4230</v>
      </c>
      <c r="H210" s="9">
        <v>2272</v>
      </c>
      <c r="I210" s="9">
        <v>1329</v>
      </c>
      <c r="J210">
        <v>8.9289384342569456</v>
      </c>
      <c r="K210">
        <v>6.5374894069848164</v>
      </c>
      <c r="L210">
        <v>11.143614220055701</v>
      </c>
      <c r="M210">
        <v>14.925248920337813</v>
      </c>
      <c r="N210">
        <v>21.484218499575523</v>
      </c>
      <c r="O210">
        <v>25.157196367456354</v>
      </c>
      <c r="P210" s="5">
        <v>1.5956335320954755</v>
      </c>
      <c r="Q210" s="5">
        <v>1.5571486937922594</v>
      </c>
      <c r="R210" s="5">
        <v>1.8955794725819091</v>
      </c>
      <c r="S210" s="5">
        <v>2.2772822979053098</v>
      </c>
      <c r="T210" s="5">
        <v>3.0518577983077941</v>
      </c>
      <c r="U210" s="5">
        <v>3.4842034341779051</v>
      </c>
      <c r="V210" s="10">
        <v>1.9473862436911052E-218</v>
      </c>
      <c r="W210" s="10">
        <v>1.9095790094770267E-226</v>
      </c>
      <c r="X210" s="10">
        <v>0</v>
      </c>
      <c r="Y210" s="10">
        <v>0</v>
      </c>
      <c r="Z210" s="10">
        <v>0</v>
      </c>
      <c r="AA210" s="10">
        <v>0</v>
      </c>
      <c r="AB210" s="11">
        <v>2.9307175305512419E-2</v>
      </c>
      <c r="AC210" s="11">
        <v>3.0392183351240748E-2</v>
      </c>
      <c r="AD210" s="11">
        <v>2.6282172148018944E-2</v>
      </c>
      <c r="AE210" s="11">
        <v>2.6892535111934221E-2</v>
      </c>
      <c r="AF210" s="12">
        <v>3.2425210804510031E-2</v>
      </c>
      <c r="AG210" s="12">
        <v>3.394481261469371E-2</v>
      </c>
      <c r="AH210" s="12">
        <v>3.8455042528641882E-2</v>
      </c>
      <c r="AI210" s="12">
        <v>4.0795542951451789E-2</v>
      </c>
      <c r="AJ210" s="12">
        <v>5.1079509889255435E-2</v>
      </c>
      <c r="AK210" s="12">
        <v>5.5337351937442457E-2</v>
      </c>
      <c r="AL210" s="12">
        <v>5.9007351061022992E-2</v>
      </c>
      <c r="AM210" s="12">
        <v>6.5489136058414943E-2</v>
      </c>
      <c r="AN210" s="11">
        <v>0.29646066429250856</v>
      </c>
      <c r="AO210" s="12">
        <v>0.30878523734683566</v>
      </c>
      <c r="AP210" s="11">
        <v>0.5748815432323261</v>
      </c>
      <c r="AQ210" s="11">
        <v>0.5881161148472992</v>
      </c>
      <c r="AR210" s="11">
        <v>0.2488163577228254</v>
      </c>
      <c r="AS210" s="11">
        <v>0.26050448536850945</v>
      </c>
      <c r="AT210" s="11">
        <v>0.16915076134843671</v>
      </c>
      <c r="AU210" s="11">
        <v>0.17932699040800359</v>
      </c>
      <c r="AV210" s="11">
        <v>9.9288556371016162E-2</v>
      </c>
      <c r="AW210" s="11">
        <v>0.10745617430814075</v>
      </c>
      <c r="AX210" s="11">
        <v>5.8687463541033491E-2</v>
      </c>
      <c r="AY210" s="11">
        <v>6.5153285873486413E-2</v>
      </c>
      <c r="AZ210" s="9">
        <v>1420472</v>
      </c>
      <c r="BA210" s="9">
        <v>5222912</v>
      </c>
      <c r="BB210" s="9">
        <v>6461</v>
      </c>
      <c r="BC210" s="9">
        <v>14889</v>
      </c>
      <c r="BD210" s="9">
        <v>3132655</v>
      </c>
      <c r="BE210" s="9">
        <v>3510729</v>
      </c>
      <c r="BF210" s="9">
        <v>12415</v>
      </c>
      <c r="BG210" s="9">
        <v>8935</v>
      </c>
      <c r="BH210" s="9">
        <v>1014622</v>
      </c>
      <c r="BI210" s="9">
        <v>5628762</v>
      </c>
      <c r="BJ210" s="9">
        <v>5437</v>
      </c>
      <c r="BK210" s="9">
        <v>15913</v>
      </c>
      <c r="BL210" s="9">
        <v>563406</v>
      </c>
      <c r="BM210" s="9">
        <v>6079978</v>
      </c>
      <c r="BN210" s="9">
        <v>3720</v>
      </c>
      <c r="BO210" s="9">
        <v>17630</v>
      </c>
      <c r="BP210" s="9">
        <v>241878</v>
      </c>
      <c r="BQ210" s="9">
        <v>6401506</v>
      </c>
      <c r="BR210" s="9">
        <v>2207</v>
      </c>
      <c r="BS210" s="9">
        <v>19143</v>
      </c>
      <c r="BT210" s="9">
        <v>123560</v>
      </c>
      <c r="BU210" s="9">
        <v>6519824</v>
      </c>
      <c r="BV210" s="9">
        <v>1322</v>
      </c>
      <c r="BW210" s="9">
        <v>20028</v>
      </c>
      <c r="BX210">
        <v>1422361.9219119623</v>
      </c>
      <c r="BY210">
        <v>5221022.0780880377</v>
      </c>
      <c r="BZ210">
        <v>4571.0780880377224</v>
      </c>
      <c r="CA210">
        <v>16832.844729433073</v>
      </c>
      <c r="CB210">
        <v>3134994.9925803491</v>
      </c>
      <c r="CC210">
        <v>3508389.0074196509</v>
      </c>
      <c r="CD210">
        <v>10075.007419650958</v>
      </c>
      <c r="CE210">
        <v>11311.227290188253</v>
      </c>
      <c r="CF210">
        <v>1016791.3137502562</v>
      </c>
      <c r="CG210">
        <v>5626592.6862497441</v>
      </c>
      <c r="CH210">
        <v>3267.6862497438005</v>
      </c>
      <c r="CI210">
        <v>18140.425308848622</v>
      </c>
      <c r="CJ210">
        <v>565309.2523098446</v>
      </c>
      <c r="CK210">
        <v>6078074.7476901552</v>
      </c>
      <c r="CL210">
        <v>1816.7476901553759</v>
      </c>
      <c r="CM210">
        <v>19596.026783940233</v>
      </c>
      <c r="CN210">
        <v>243303.09111211341</v>
      </c>
      <c r="CO210">
        <v>6400080.9088878864</v>
      </c>
      <c r="CP210">
        <v>781.90888788659834</v>
      </c>
      <c r="CQ210">
        <v>20634.191272098677</v>
      </c>
      <c r="CR210">
        <v>124481.94942033695</v>
      </c>
      <c r="CS210">
        <v>6518902.0505796634</v>
      </c>
      <c r="CT210">
        <v>400.05057966304429</v>
      </c>
      <c r="CU210">
        <v>21017.276767382406</v>
      </c>
    </row>
    <row r="211" spans="1:99">
      <c r="A211" s="7" t="s">
        <v>60</v>
      </c>
      <c r="B211" s="9">
        <v>8807</v>
      </c>
      <c r="C211" s="9">
        <v>21350</v>
      </c>
      <c r="D211" s="9">
        <v>972</v>
      </c>
      <c r="E211" s="9">
        <v>2641</v>
      </c>
      <c r="F211" s="9">
        <v>488</v>
      </c>
      <c r="G211" s="9">
        <v>257</v>
      </c>
      <c r="H211" s="9">
        <v>96</v>
      </c>
      <c r="I211" s="9">
        <v>47</v>
      </c>
      <c r="J211">
        <v>-0.13226874614451872</v>
      </c>
      <c r="K211">
        <v>-0.4211650524347697</v>
      </c>
      <c r="L211">
        <v>-1.0136302916718376</v>
      </c>
      <c r="M211">
        <v>-0.62500763253616631</v>
      </c>
      <c r="N211">
        <v>-1.1375123593866303</v>
      </c>
      <c r="O211">
        <v>-1.2954148539311257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  <c r="U211" s="5">
        <v>1</v>
      </c>
      <c r="V211" s="10">
        <v>0.15295647216707506</v>
      </c>
      <c r="W211" s="10">
        <v>0.54273882746151003</v>
      </c>
      <c r="X211" s="10">
        <v>0.19482780477193551</v>
      </c>
      <c r="Y211" s="10">
        <v>0.92187636554458074</v>
      </c>
      <c r="Z211" s="10">
        <v>0.81552363102113823</v>
      </c>
      <c r="AA211" s="10">
        <v>0.85658392877884837</v>
      </c>
      <c r="AB211" s="11">
        <v>2.4100166668398052E-3</v>
      </c>
      <c r="AC211" s="11">
        <v>2.7329219677754636E-3</v>
      </c>
      <c r="AD211" s="11">
        <v>2.379764852688343E-3</v>
      </c>
      <c r="AE211" s="11">
        <v>2.5682445149931557E-3</v>
      </c>
      <c r="AF211" s="12">
        <v>2.0831461186813535E-3</v>
      </c>
      <c r="AG211" s="12">
        <v>2.4882824527472183E-3</v>
      </c>
      <c r="AH211" s="12">
        <v>2.1135049710160475E-3</v>
      </c>
      <c r="AI211" s="12">
        <v>2.7014833193820791E-3</v>
      </c>
      <c r="AJ211" s="12">
        <v>1.7990070303980257E-3</v>
      </c>
      <c r="AK211" s="12">
        <v>2.6974800890399134E-3</v>
      </c>
      <c r="AL211" s="12">
        <v>1.5727267149368155E-3</v>
      </c>
      <c r="AM211" s="12">
        <v>2.8300835895128332E-3</v>
      </c>
      <c r="AN211" s="11">
        <v>3.4153166777296941E-2</v>
      </c>
      <c r="AO211" s="12">
        <v>3.9195779358534445E-2</v>
      </c>
      <c r="AP211" s="11">
        <v>8.8803131680232045E-2</v>
      </c>
      <c r="AQ211" s="11">
        <v>9.6583285181594647E-2</v>
      </c>
      <c r="AR211" s="11">
        <v>1.8971519961289103E-2</v>
      </c>
      <c r="AS211" s="11">
        <v>2.2808339523488416E-2</v>
      </c>
      <c r="AT211" s="11">
        <v>1.0178626791071449E-2</v>
      </c>
      <c r="AU211" s="11">
        <v>1.3053223326024569E-2</v>
      </c>
      <c r="AV211" s="11">
        <v>3.5990269006392576E-3</v>
      </c>
      <c r="AW211" s="11">
        <v>5.3939473382366206E-3</v>
      </c>
      <c r="AX211" s="11">
        <v>1.5727267149368155E-3</v>
      </c>
      <c r="AY211" s="11">
        <v>2.8300835895128332E-3</v>
      </c>
      <c r="AZ211" s="9">
        <v>266735</v>
      </c>
      <c r="BA211" s="9">
        <v>6432756</v>
      </c>
      <c r="BB211" s="9">
        <v>783</v>
      </c>
      <c r="BC211" s="9">
        <v>20567</v>
      </c>
      <c r="BD211" s="9">
        <v>641808</v>
      </c>
      <c r="BE211" s="9">
        <v>6057683</v>
      </c>
      <c r="BF211" s="9">
        <v>1979</v>
      </c>
      <c r="BG211" s="9">
        <v>19371</v>
      </c>
      <c r="BH211" s="9">
        <v>155076</v>
      </c>
      <c r="BI211" s="9">
        <v>6544415</v>
      </c>
      <c r="BJ211" s="9">
        <v>446</v>
      </c>
      <c r="BK211" s="9">
        <v>20904</v>
      </c>
      <c r="BL211" s="9">
        <v>80703</v>
      </c>
      <c r="BM211" s="9">
        <v>6618788</v>
      </c>
      <c r="BN211" s="9">
        <v>248</v>
      </c>
      <c r="BO211" s="9">
        <v>21102</v>
      </c>
      <c r="BP211" s="9">
        <v>32968</v>
      </c>
      <c r="BQ211" s="9">
        <v>6666523</v>
      </c>
      <c r="BR211" s="9">
        <v>96</v>
      </c>
      <c r="BS211" s="9">
        <v>21254</v>
      </c>
      <c r="BT211" s="9">
        <v>16496</v>
      </c>
      <c r="BU211" s="9">
        <v>6682995</v>
      </c>
      <c r="BV211" s="9">
        <v>47</v>
      </c>
      <c r="BW211" s="9">
        <v>21303</v>
      </c>
      <c r="BX211">
        <v>266668.17937487288</v>
      </c>
      <c r="BY211">
        <v>6432822.8206251273</v>
      </c>
      <c r="BZ211">
        <v>849.82062512712321</v>
      </c>
      <c r="CA211">
        <v>20565.509536470756</v>
      </c>
      <c r="CB211">
        <v>641741.89099504065</v>
      </c>
      <c r="CC211">
        <v>6057749.1090049595</v>
      </c>
      <c r="CD211">
        <v>2045.1090049593495</v>
      </c>
      <c r="CE211">
        <v>19366.412000553475</v>
      </c>
      <c r="CF211">
        <v>155027.95547491749</v>
      </c>
      <c r="CG211">
        <v>6544463.0445250822</v>
      </c>
      <c r="CH211">
        <v>494.04452508250085</v>
      </c>
      <c r="CI211">
        <v>20922.419427087818</v>
      </c>
      <c r="CJ211">
        <v>80693.844109836849</v>
      </c>
      <c r="CK211">
        <v>6618797.155890163</v>
      </c>
      <c r="CL211">
        <v>257.15589016315073</v>
      </c>
      <c r="CM211">
        <v>21160.062980904073</v>
      </c>
      <c r="CN211">
        <v>32958.966061539024</v>
      </c>
      <c r="CO211">
        <v>6666532.033938461</v>
      </c>
      <c r="CP211">
        <v>105.03393846097535</v>
      </c>
      <c r="CQ211">
        <v>21312.669716251577</v>
      </c>
      <c r="CR211">
        <v>16490.448087225988</v>
      </c>
      <c r="CS211">
        <v>6683000.5519127743</v>
      </c>
      <c r="CT211">
        <v>52.55191277401147</v>
      </c>
      <c r="CU211">
        <v>21365.31899214433</v>
      </c>
    </row>
    <row r="212" spans="1:99">
      <c r="A212" s="7" t="s">
        <v>61</v>
      </c>
      <c r="B212" s="9">
        <v>9375</v>
      </c>
      <c r="C212" s="9">
        <v>21350</v>
      </c>
      <c r="D212" s="9">
        <v>1099</v>
      </c>
      <c r="E212" s="9">
        <v>3212</v>
      </c>
      <c r="F212" s="9">
        <v>613</v>
      </c>
      <c r="G212" s="9">
        <v>311</v>
      </c>
      <c r="H212" s="9">
        <v>144</v>
      </c>
      <c r="I212" s="9">
        <v>75</v>
      </c>
      <c r="J212">
        <v>0.32863518372034684</v>
      </c>
      <c r="K212">
        <v>0.59327500451622528</v>
      </c>
      <c r="L212">
        <v>0.23182919456381676</v>
      </c>
      <c r="M212">
        <v>0.34426206639233126</v>
      </c>
      <c r="N212">
        <v>1.4749175992996781</v>
      </c>
      <c r="O212">
        <v>1.7915283738877557</v>
      </c>
      <c r="P212" s="5">
        <v>1</v>
      </c>
      <c r="Q212" s="5">
        <v>1.1077101479377098</v>
      </c>
      <c r="R212" s="5">
        <v>1</v>
      </c>
      <c r="S212" s="5">
        <v>1</v>
      </c>
      <c r="T212" s="5">
        <v>1</v>
      </c>
      <c r="U212" s="5">
        <v>1</v>
      </c>
      <c r="V212" s="10">
        <v>0.9589802547917653</v>
      </c>
      <c r="W212" s="10">
        <v>2.6356267407799344E-5</v>
      </c>
      <c r="X212" s="10">
        <v>0.67829510349968936</v>
      </c>
      <c r="Y212" s="10">
        <v>0.75150665056142651</v>
      </c>
      <c r="Z212" s="10">
        <v>0.107388898443415</v>
      </c>
      <c r="AA212" s="10">
        <v>0.20189876843032156</v>
      </c>
      <c r="AB212" s="11">
        <v>2.7358058775479527E-3</v>
      </c>
      <c r="AC212" s="11">
        <v>3.0791010766106691E-3</v>
      </c>
      <c r="AD212" s="11">
        <v>2.9049978501925746E-3</v>
      </c>
      <c r="AE212" s="11">
        <v>3.1128007446552001E-3</v>
      </c>
      <c r="AF212" s="12">
        <v>2.6442266773862113E-3</v>
      </c>
      <c r="AG212" s="12">
        <v>3.09816208139599E-3</v>
      </c>
      <c r="AH212" s="12">
        <v>2.5900272613639578E-3</v>
      </c>
      <c r="AI212" s="12">
        <v>3.2366706309077046E-3</v>
      </c>
      <c r="AJ212" s="12">
        <v>2.8224752344043354E-3</v>
      </c>
      <c r="AK212" s="12">
        <v>3.9222554447525728E-3</v>
      </c>
      <c r="AL212" s="12">
        <v>2.7192385154319451E-3</v>
      </c>
      <c r="AM212" s="12">
        <v>4.3065226086898348E-3</v>
      </c>
      <c r="AN212" s="11">
        <v>4.1003490131674807E-2</v>
      </c>
      <c r="AO212" s="12">
        <v>4.6490655067388427E-2</v>
      </c>
      <c r="AP212" s="11">
        <v>0.10937290335754901</v>
      </c>
      <c r="AQ212" s="11">
        <v>0.11788704980404349</v>
      </c>
      <c r="AR212" s="11">
        <v>2.4445591013850954E-2</v>
      </c>
      <c r="AS212" s="11">
        <v>2.8762839899497992E-2</v>
      </c>
      <c r="AT212" s="11">
        <v>1.2472653858962342E-2</v>
      </c>
      <c r="AU212" s="11">
        <v>1.5630390637524777E-2</v>
      </c>
      <c r="AV212" s="11">
        <v>5.6037674032658313E-3</v>
      </c>
      <c r="AW212" s="11">
        <v>7.7920171400596965E-3</v>
      </c>
      <c r="AX212" s="11">
        <v>2.7192385154319451E-3</v>
      </c>
      <c r="AY212" s="11">
        <v>4.3065226086898348E-3</v>
      </c>
      <c r="AZ212" s="9">
        <v>290871</v>
      </c>
      <c r="BA212" s="9">
        <v>6408052</v>
      </c>
      <c r="BB212" s="9">
        <v>934</v>
      </c>
      <c r="BC212" s="9">
        <v>20416</v>
      </c>
      <c r="BD212" s="9">
        <v>694971</v>
      </c>
      <c r="BE212" s="9">
        <v>6003952</v>
      </c>
      <c r="BF212" s="9">
        <v>2426</v>
      </c>
      <c r="BG212" s="9">
        <v>18924</v>
      </c>
      <c r="BH212" s="9">
        <v>170464</v>
      </c>
      <c r="BI212" s="9">
        <v>6528459</v>
      </c>
      <c r="BJ212" s="9">
        <v>568</v>
      </c>
      <c r="BK212" s="9">
        <v>20782</v>
      </c>
      <c r="BL212" s="9">
        <v>89158</v>
      </c>
      <c r="BM212" s="9">
        <v>6609765</v>
      </c>
      <c r="BN212" s="9">
        <v>300</v>
      </c>
      <c r="BO212" s="9">
        <v>21050</v>
      </c>
      <c r="BP212" s="9">
        <v>36760</v>
      </c>
      <c r="BQ212" s="9">
        <v>6662163</v>
      </c>
      <c r="BR212" s="9">
        <v>143</v>
      </c>
      <c r="BS212" s="9">
        <v>21207</v>
      </c>
      <c r="BT212" s="9">
        <v>18528</v>
      </c>
      <c r="BU212" s="9">
        <v>6680395</v>
      </c>
      <c r="BV212" s="9">
        <v>75</v>
      </c>
      <c r="BW212" s="9">
        <v>21275</v>
      </c>
      <c r="BX212">
        <v>290877.94885936927</v>
      </c>
      <c r="BY212">
        <v>6408045.0511406306</v>
      </c>
      <c r="BZ212">
        <v>927.05114063074518</v>
      </c>
      <c r="CA212">
        <v>20488.038420504312</v>
      </c>
      <c r="CB212">
        <v>695181.40162326733</v>
      </c>
      <c r="CC212">
        <v>6003741.5983767323</v>
      </c>
      <c r="CD212">
        <v>2215.598376732612</v>
      </c>
      <c r="CE212">
        <v>19195.384481953293</v>
      </c>
      <c r="CF212">
        <v>170488.63915736758</v>
      </c>
      <c r="CG212">
        <v>6528434.3608426321</v>
      </c>
      <c r="CH212">
        <v>543.3608426324347</v>
      </c>
      <c r="CI212">
        <v>20872.951569976249</v>
      </c>
      <c r="CJ212">
        <v>89173.796024953146</v>
      </c>
      <c r="CK212">
        <v>6609749.203975047</v>
      </c>
      <c r="CL212">
        <v>284.20397504684706</v>
      </c>
      <c r="CM212">
        <v>21132.934391095405</v>
      </c>
      <c r="CN212">
        <v>36785.760856590205</v>
      </c>
      <c r="CO212">
        <v>6662137.2391434098</v>
      </c>
      <c r="CP212">
        <v>117.23914340979897</v>
      </c>
      <c r="CQ212">
        <v>21300.431352920463</v>
      </c>
      <c r="CR212">
        <v>18543.899119723261</v>
      </c>
      <c r="CS212">
        <v>6680379.1008802764</v>
      </c>
      <c r="CT212">
        <v>59.100880276738756</v>
      </c>
      <c r="CU212">
        <v>21358.754907318686</v>
      </c>
    </row>
    <row r="213" spans="1:99">
      <c r="A213" s="7" t="s">
        <v>62</v>
      </c>
      <c r="B213" s="9">
        <v>6420</v>
      </c>
      <c r="C213" s="9">
        <v>21350</v>
      </c>
      <c r="D213" s="9">
        <v>780</v>
      </c>
      <c r="E213" s="9">
        <v>2007</v>
      </c>
      <c r="F213" s="9">
        <v>380</v>
      </c>
      <c r="G213" s="9">
        <v>208</v>
      </c>
      <c r="H213" s="9">
        <v>79</v>
      </c>
      <c r="I213" s="9">
        <v>42</v>
      </c>
      <c r="J213">
        <v>0.50033801852568149</v>
      </c>
      <c r="K213">
        <v>-9.3955508058957207E-2</v>
      </c>
      <c r="L213">
        <v>-0.44371870475369513</v>
      </c>
      <c r="M213">
        <v>0.13407134670489157</v>
      </c>
      <c r="N213">
        <v>-0.19654494053340024</v>
      </c>
      <c r="O213">
        <v>0.19515272434025566</v>
      </c>
      <c r="P213" s="5">
        <v>1</v>
      </c>
      <c r="Q213" s="5">
        <v>1</v>
      </c>
      <c r="R213" s="5">
        <v>1</v>
      </c>
      <c r="S213" s="5">
        <v>1</v>
      </c>
      <c r="T213" s="5">
        <v>1</v>
      </c>
      <c r="U213" s="5">
        <v>1</v>
      </c>
      <c r="V213" s="10">
        <v>0.8485001054038549</v>
      </c>
      <c r="W213" s="10">
        <v>0.92044739956337307</v>
      </c>
      <c r="X213" s="10">
        <v>0.86186686476700503</v>
      </c>
      <c r="Y213" s="10">
        <v>0.83995310031077342</v>
      </c>
      <c r="Z213" s="10">
        <v>0.96848915508813649</v>
      </c>
      <c r="AA213" s="10">
        <v>0.92191020892324305</v>
      </c>
      <c r="AB213" s="11">
        <v>1.918857618452478E-3</v>
      </c>
      <c r="AC213" s="11">
        <v>2.2081919031523671E-3</v>
      </c>
      <c r="AD213" s="11">
        <v>1.7979161186399714E-3</v>
      </c>
      <c r="AE213" s="11">
        <v>1.9622712349900056E-3</v>
      </c>
      <c r="AF213" s="12">
        <v>1.6010612798278245E-3</v>
      </c>
      <c r="AG213" s="12">
        <v>1.9586576897272106E-3</v>
      </c>
      <c r="AH213" s="12">
        <v>1.6839347142598776E-3</v>
      </c>
      <c r="AI213" s="12">
        <v>2.2130207892530028E-3</v>
      </c>
      <c r="AJ213" s="12">
        <v>1.4425119840563367E-3</v>
      </c>
      <c r="AK213" s="12">
        <v>2.2577222079811338E-3</v>
      </c>
      <c r="AL213" s="12">
        <v>1.3728453583093355E-3</v>
      </c>
      <c r="AM213" s="12">
        <v>2.5615808711988612E-3</v>
      </c>
      <c r="AN213" s="11">
        <v>2.6607072266672714E-2</v>
      </c>
      <c r="AO213" s="12">
        <v>3.1097845766114171E-2</v>
      </c>
      <c r="AP213" s="11">
        <v>6.7378676740547108E-2</v>
      </c>
      <c r="AQ213" s="11">
        <v>7.4260667521747967E-2</v>
      </c>
      <c r="AR213" s="11">
        <v>1.464565262652629E-2</v>
      </c>
      <c r="AS213" s="11">
        <v>1.804755580438706E-2</v>
      </c>
      <c r="AT213" s="11">
        <v>8.0754823935367554E-3</v>
      </c>
      <c r="AU213" s="11">
        <v>1.0659880604121324E-2</v>
      </c>
      <c r="AV213" s="11">
        <v>2.8857798335102623E-3</v>
      </c>
      <c r="AW213" s="11">
        <v>4.5146885505646791E-3</v>
      </c>
      <c r="AX213" s="11">
        <v>1.3728453583093355E-3</v>
      </c>
      <c r="AY213" s="11">
        <v>2.5615808711988612E-3</v>
      </c>
      <c r="AZ213" s="9">
        <v>188069</v>
      </c>
      <c r="BA213" s="9">
        <v>6513809</v>
      </c>
      <c r="BB213" s="9">
        <v>616</v>
      </c>
      <c r="BC213" s="9">
        <v>20734</v>
      </c>
      <c r="BD213" s="9">
        <v>469524</v>
      </c>
      <c r="BE213" s="9">
        <v>6232354</v>
      </c>
      <c r="BF213" s="9">
        <v>1512</v>
      </c>
      <c r="BG213" s="9">
        <v>19838</v>
      </c>
      <c r="BH213" s="9">
        <v>114277</v>
      </c>
      <c r="BI213" s="9">
        <v>6587601</v>
      </c>
      <c r="BJ213" s="9">
        <v>349</v>
      </c>
      <c r="BK213" s="9">
        <v>21001</v>
      </c>
      <c r="BL213" s="9">
        <v>59553</v>
      </c>
      <c r="BM213" s="9">
        <v>6642325</v>
      </c>
      <c r="BN213" s="9">
        <v>200</v>
      </c>
      <c r="BO213" s="9">
        <v>21150</v>
      </c>
      <c r="BP213" s="9">
        <v>24328</v>
      </c>
      <c r="BQ213" s="9">
        <v>6677550</v>
      </c>
      <c r="BR213" s="9">
        <v>79</v>
      </c>
      <c r="BS213" s="9">
        <v>21271</v>
      </c>
      <c r="BT213" s="9">
        <v>12203</v>
      </c>
      <c r="BU213" s="9">
        <v>6689675</v>
      </c>
      <c r="BV213" s="9">
        <v>42</v>
      </c>
      <c r="BW213" s="9">
        <v>21308</v>
      </c>
      <c r="BX213">
        <v>188085.8198517141</v>
      </c>
      <c r="BY213">
        <v>6513792.1801482858</v>
      </c>
      <c r="BZ213">
        <v>599.18014828591265</v>
      </c>
      <c r="CA213">
        <v>20816.92520365187</v>
      </c>
      <c r="CB213">
        <v>469540.19789422583</v>
      </c>
      <c r="CC213">
        <v>6232337.8021057742</v>
      </c>
      <c r="CD213">
        <v>1495.8021057741905</v>
      </c>
      <c r="CE213">
        <v>19917.446900704548</v>
      </c>
      <c r="CF213">
        <v>114261.99849655552</v>
      </c>
      <c r="CG213">
        <v>6587616.0015034443</v>
      </c>
      <c r="CH213">
        <v>364.00150344447638</v>
      </c>
      <c r="CI213">
        <v>21052.853051040322</v>
      </c>
      <c r="CJ213">
        <v>59563.250886925147</v>
      </c>
      <c r="CK213">
        <v>6642314.7491130745</v>
      </c>
      <c r="CL213">
        <v>189.74911307485036</v>
      </c>
      <c r="CM213">
        <v>21227.660552758494</v>
      </c>
      <c r="CN213">
        <v>24329.494157568359</v>
      </c>
      <c r="CO213">
        <v>6677548.5058424314</v>
      </c>
      <c r="CP213">
        <v>77.505842431641469</v>
      </c>
      <c r="CQ213">
        <v>21340.26139389586</v>
      </c>
      <c r="CR213">
        <v>12206.115293130026</v>
      </c>
      <c r="CS213">
        <v>6689671.8847068697</v>
      </c>
      <c r="CT213">
        <v>38.884706869973769</v>
      </c>
      <c r="CU213">
        <v>21379.005563813607</v>
      </c>
    </row>
    <row r="214" spans="1:99" ht="15.75">
      <c r="A214" s="4" t="s">
        <v>76</v>
      </c>
      <c r="B214" s="5"/>
      <c r="C214" s="5"/>
      <c r="D214" s="6"/>
      <c r="E214" s="6"/>
      <c r="F214" s="6"/>
      <c r="G214" s="6"/>
      <c r="H214" s="6"/>
      <c r="I214" s="6"/>
      <c r="J214" s="3" t="s">
        <v>44</v>
      </c>
      <c r="K214" s="3" t="s">
        <v>45</v>
      </c>
      <c r="L214" s="3" t="s">
        <v>46</v>
      </c>
      <c r="M214" s="3" t="s">
        <v>47</v>
      </c>
      <c r="N214" s="3" t="s">
        <v>48</v>
      </c>
      <c r="O214" s="3" t="s">
        <v>49</v>
      </c>
      <c r="P214" s="3" t="s">
        <v>108</v>
      </c>
      <c r="Q214" s="3" t="s">
        <v>109</v>
      </c>
      <c r="R214" s="3" t="s">
        <v>110</v>
      </c>
      <c r="S214" s="3" t="s">
        <v>111</v>
      </c>
      <c r="T214" s="3" t="s">
        <v>112</v>
      </c>
      <c r="U214" s="3" t="s">
        <v>113</v>
      </c>
      <c r="V214" s="3" t="s">
        <v>81</v>
      </c>
      <c r="W214" s="3" t="s">
        <v>82</v>
      </c>
      <c r="X214" s="3" t="s">
        <v>83</v>
      </c>
      <c r="Y214" s="3" t="s">
        <v>84</v>
      </c>
      <c r="Z214" s="3" t="s">
        <v>85</v>
      </c>
      <c r="AA214" s="3" t="s">
        <v>86</v>
      </c>
      <c r="AB214" s="13" t="s">
        <v>96</v>
      </c>
      <c r="AC214" s="13" t="s">
        <v>97</v>
      </c>
      <c r="AD214" s="13" t="s">
        <v>98</v>
      </c>
      <c r="AE214" s="13" t="s">
        <v>99</v>
      </c>
      <c r="AF214" s="13" t="s">
        <v>100</v>
      </c>
      <c r="AG214" s="13" t="s">
        <v>101</v>
      </c>
      <c r="AH214" s="13" t="s">
        <v>102</v>
      </c>
      <c r="AI214" s="13" t="s">
        <v>103</v>
      </c>
      <c r="AJ214" s="13" t="s">
        <v>104</v>
      </c>
      <c r="AK214" s="13" t="s">
        <v>105</v>
      </c>
      <c r="AL214" s="13" t="s">
        <v>106</v>
      </c>
      <c r="AM214" s="13" t="s">
        <v>107</v>
      </c>
      <c r="AN214" s="13" t="s">
        <v>96</v>
      </c>
      <c r="AO214" s="13" t="s">
        <v>97</v>
      </c>
      <c r="AP214" s="13" t="s">
        <v>98</v>
      </c>
      <c r="AQ214" s="13" t="s">
        <v>99</v>
      </c>
      <c r="AR214" s="13" t="s">
        <v>100</v>
      </c>
      <c r="AS214" s="13" t="s">
        <v>101</v>
      </c>
      <c r="AT214" s="13" t="s">
        <v>102</v>
      </c>
      <c r="AU214" s="13" t="s">
        <v>103</v>
      </c>
      <c r="AV214" s="13" t="s">
        <v>104</v>
      </c>
      <c r="AW214" s="13" t="s">
        <v>105</v>
      </c>
      <c r="AX214" s="13" t="s">
        <v>106</v>
      </c>
      <c r="AY214" s="13" t="s">
        <v>107</v>
      </c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</row>
    <row r="215" spans="1:99">
      <c r="A215" s="7" t="s">
        <v>51</v>
      </c>
      <c r="B215" s="9">
        <v>67073</v>
      </c>
      <c r="C215" s="9">
        <v>3367</v>
      </c>
      <c r="D215" s="9">
        <v>1357</v>
      </c>
      <c r="E215" s="9">
        <v>3653</v>
      </c>
      <c r="F215" s="9">
        <v>591</v>
      </c>
      <c r="G215" s="9">
        <v>266</v>
      </c>
      <c r="H215" s="9">
        <v>110</v>
      </c>
      <c r="I215" s="9">
        <v>58</v>
      </c>
      <c r="J215">
        <v>1.0885691897696284</v>
      </c>
      <c r="K215">
        <v>0.69536292571506553</v>
      </c>
      <c r="L215">
        <v>-1.0427598727631147</v>
      </c>
      <c r="M215">
        <v>-1.9079646402104888</v>
      </c>
      <c r="N215">
        <v>-1.6337717361085839</v>
      </c>
      <c r="O215">
        <v>-1.1970387445719477</v>
      </c>
      <c r="P215" s="5">
        <v>0.98535262347545172</v>
      </c>
      <c r="Q215" s="5">
        <v>1.1518012429483067</v>
      </c>
      <c r="R215" s="5">
        <v>0.89144227438596679</v>
      </c>
      <c r="S215" s="5">
        <v>0.79338374370847642</v>
      </c>
      <c r="T215" s="5">
        <v>0.8054416525561503</v>
      </c>
      <c r="U215" s="5">
        <v>0.88702887987370937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0">
        <v>0</v>
      </c>
      <c r="AB215" s="11">
        <v>2.1566723805405998E-2</v>
      </c>
      <c r="AC215" s="11">
        <v>2.3961393131782058E-2</v>
      </c>
      <c r="AD215" s="11">
        <v>2.1002849982641555E-2</v>
      </c>
      <c r="AE215" s="11">
        <v>2.2394833415041844E-2</v>
      </c>
      <c r="AF215" s="12">
        <v>1.6150028772282589E-2</v>
      </c>
      <c r="AG215" s="12">
        <v>1.8955406333152514E-2</v>
      </c>
      <c r="AH215" s="12">
        <v>1.3916656725336519E-2</v>
      </c>
      <c r="AI215" s="12">
        <v>1.7684174875495083E-2</v>
      </c>
      <c r="AJ215" s="12">
        <v>1.3307385583166936E-2</v>
      </c>
      <c r="AK215" s="12">
        <v>1.9362647086865734E-2</v>
      </c>
      <c r="AL215" s="12">
        <v>1.2831068860020578E-2</v>
      </c>
      <c r="AM215" s="12">
        <v>2.1620965592013874E-2</v>
      </c>
      <c r="AN215" s="11">
        <v>0.21421329665917072</v>
      </c>
      <c r="AO215" s="12">
        <v>0.24257316012728608</v>
      </c>
      <c r="AP215" s="11">
        <v>0.53175036427724443</v>
      </c>
      <c r="AQ215" s="11">
        <v>0.56536873284185274</v>
      </c>
      <c r="AR215" s="11">
        <v>0.13476663933147398</v>
      </c>
      <c r="AS215" s="11">
        <v>0.15866965410481948</v>
      </c>
      <c r="AT215" s="11">
        <v>6.3149902458391222E-2</v>
      </c>
      <c r="AU215" s="11">
        <v>8.0598241289752515E-2</v>
      </c>
      <c r="AV215" s="11">
        <v>2.5043944820110089E-2</v>
      </c>
      <c r="AW215" s="11">
        <v>3.6732116955951688E-2</v>
      </c>
      <c r="AX215" s="11">
        <v>1.2831068860020578E-2</v>
      </c>
      <c r="AY215" s="11">
        <v>2.1620965592013874E-2</v>
      </c>
      <c r="AZ215" s="9">
        <v>1538845</v>
      </c>
      <c r="BA215" s="9">
        <v>5120363</v>
      </c>
      <c r="BB215" s="9">
        <v>769</v>
      </c>
      <c r="BC215" s="9">
        <v>2598</v>
      </c>
      <c r="BD215" s="9">
        <v>3418595</v>
      </c>
      <c r="BE215" s="9">
        <v>3240613</v>
      </c>
      <c r="BF215" s="9">
        <v>1847</v>
      </c>
      <c r="BG215" s="9">
        <v>1520</v>
      </c>
      <c r="BH215" s="9">
        <v>1077524</v>
      </c>
      <c r="BI215" s="9">
        <v>5581684</v>
      </c>
      <c r="BJ215" s="9">
        <v>494</v>
      </c>
      <c r="BK215" s="9">
        <v>2873</v>
      </c>
      <c r="BL215" s="9">
        <v>593213</v>
      </c>
      <c r="BM215" s="9">
        <v>6065995</v>
      </c>
      <c r="BN215" s="9">
        <v>242</v>
      </c>
      <c r="BO215" s="9">
        <v>3125</v>
      </c>
      <c r="BP215" s="9">
        <v>254618</v>
      </c>
      <c r="BQ215" s="9">
        <v>6404590</v>
      </c>
      <c r="BR215" s="9">
        <v>104</v>
      </c>
      <c r="BS215" s="9">
        <v>3263</v>
      </c>
      <c r="BT215" s="9">
        <v>130109</v>
      </c>
      <c r="BU215" s="9">
        <v>6529099</v>
      </c>
      <c r="BV215" s="9">
        <v>58</v>
      </c>
      <c r="BW215" s="9">
        <v>3309</v>
      </c>
      <c r="BX215">
        <v>1538835.9404152299</v>
      </c>
      <c r="BY215">
        <v>3071220.0146742249</v>
      </c>
      <c r="BZ215">
        <v>1728.0103545551083</v>
      </c>
      <c r="CA215">
        <v>1665100.3242100091</v>
      </c>
      <c r="CB215">
        <v>3418713.4448671872</v>
      </c>
      <c r="CC215">
        <v>2432599.059767155</v>
      </c>
      <c r="CD215">
        <v>545.47110644157851</v>
      </c>
      <c r="CE215">
        <v>904417.0539543645</v>
      </c>
      <c r="CF215">
        <v>1077473.2126458613</v>
      </c>
      <c r="CG215">
        <v>5045752.5326120732</v>
      </c>
      <c r="CH215">
        <v>300.03586736359443</v>
      </c>
      <c r="CI215">
        <v>542988.87199674943</v>
      </c>
      <c r="CJ215">
        <v>593155.09148339799</v>
      </c>
      <c r="CK215">
        <v>5821764.1898677731</v>
      </c>
      <c r="CL215">
        <v>128.79609160122024</v>
      </c>
      <c r="CM215">
        <v>247888.82615250244</v>
      </c>
      <c r="CN215">
        <v>254593.27364810152</v>
      </c>
      <c r="CO215">
        <v>6277137.2546532871</v>
      </c>
      <c r="CP215">
        <v>65.804463139251709</v>
      </c>
      <c r="CQ215">
        <v>130766.28779612067</v>
      </c>
      <c r="CR215">
        <v>130101.21878342832</v>
      </c>
      <c r="CS215">
        <v>5284292.1420756318</v>
      </c>
      <c r="CT215">
        <v>1123.1261360205399</v>
      </c>
      <c r="CU215">
        <v>1027361.615386987</v>
      </c>
    </row>
    <row r="216" spans="1:99">
      <c r="A216" s="7" t="s">
        <v>52</v>
      </c>
      <c r="B216" s="9">
        <v>88243</v>
      </c>
      <c r="C216" s="9">
        <v>3367</v>
      </c>
      <c r="D216" s="9">
        <v>1560</v>
      </c>
      <c r="E216" s="9">
        <v>4091</v>
      </c>
      <c r="F216" s="9">
        <v>709</v>
      </c>
      <c r="G216" s="9">
        <v>353</v>
      </c>
      <c r="H216" s="9">
        <v>113</v>
      </c>
      <c r="I216" s="9">
        <v>41</v>
      </c>
      <c r="J216">
        <v>-1.9981048519889823E-2</v>
      </c>
      <c r="K216">
        <v>-0.71639028229695734</v>
      </c>
      <c r="L216">
        <v>-2.0664636770834939</v>
      </c>
      <c r="M216">
        <v>-2.1065536933168474</v>
      </c>
      <c r="N216">
        <v>-4.2306178388146964</v>
      </c>
      <c r="O216">
        <v>-7.3870292318785333</v>
      </c>
      <c r="P216" s="5">
        <v>0.88322359943940687</v>
      </c>
      <c r="Q216" s="5">
        <v>0.96799069064973908</v>
      </c>
      <c r="R216" s="5">
        <v>0.83514939227149032</v>
      </c>
      <c r="S216" s="5">
        <v>0.85396506160590102</v>
      </c>
      <c r="T216" s="5">
        <v>0.65217694528654824</v>
      </c>
      <c r="U216" s="5">
        <v>0.48732889858689449</v>
      </c>
      <c r="V216" s="10">
        <v>0</v>
      </c>
      <c r="W216" s="10">
        <v>0</v>
      </c>
      <c r="X216" s="10">
        <v>0</v>
      </c>
      <c r="Y216" s="10">
        <v>0</v>
      </c>
      <c r="Z216" s="10">
        <v>0</v>
      </c>
      <c r="AA216" s="10">
        <v>0</v>
      </c>
      <c r="AB216" s="11">
        <v>2.4887907477211358E-2</v>
      </c>
      <c r="AC216" s="11">
        <v>2.7450974189710802E-2</v>
      </c>
      <c r="AD216" s="11">
        <v>2.3565008343118841E-2</v>
      </c>
      <c r="AE216" s="11">
        <v>2.5036120258009758E-2</v>
      </c>
      <c r="AF216" s="12">
        <v>1.9523711861531682E-2</v>
      </c>
      <c r="AG216" s="12">
        <v>2.2590930253110434E-2</v>
      </c>
      <c r="AH216" s="12">
        <v>1.8803864960992379E-2</v>
      </c>
      <c r="AI216" s="12">
        <v>2.3132576975449556E-2</v>
      </c>
      <c r="AJ216" s="12">
        <v>1.371257284476962E-2</v>
      </c>
      <c r="AK216" s="12">
        <v>1.9848460716263946E-2</v>
      </c>
      <c r="AL216" s="12">
        <v>8.472385518595929E-3</v>
      </c>
      <c r="AM216" s="12">
        <v>1.5881638835428424E-2</v>
      </c>
      <c r="AN216" s="11">
        <v>0.23777645677692835</v>
      </c>
      <c r="AO216" s="12">
        <v>0.26712404812357649</v>
      </c>
      <c r="AP216" s="11">
        <v>0.57024043538692804</v>
      </c>
      <c r="AQ216" s="11">
        <v>0.60350473835824581</v>
      </c>
      <c r="AR216" s="11">
        <v>0.16065864820327613</v>
      </c>
      <c r="AS216" s="11">
        <v>0.18623769869307077</v>
      </c>
      <c r="AT216" s="11">
        <v>8.7116746711542958E-2</v>
      </c>
      <c r="AU216" s="11">
        <v>0.10712144752665129</v>
      </c>
      <c r="AV216" s="11">
        <v>2.6124271467008242E-2</v>
      </c>
      <c r="AW216" s="11">
        <v>3.8027792685055906E-2</v>
      </c>
      <c r="AX216" s="11">
        <v>8.472385518595929E-3</v>
      </c>
      <c r="AY216" s="11">
        <v>1.5881638835428424E-2</v>
      </c>
      <c r="AZ216" s="9">
        <v>1836572</v>
      </c>
      <c r="BA216" s="9">
        <v>4801466</v>
      </c>
      <c r="BB216" s="9">
        <v>850</v>
      </c>
      <c r="BC216" s="9">
        <v>2517</v>
      </c>
      <c r="BD216" s="9">
        <v>3947719</v>
      </c>
      <c r="BE216" s="9">
        <v>2690319</v>
      </c>
      <c r="BF216" s="9">
        <v>1976</v>
      </c>
      <c r="BG216" s="9">
        <v>1391</v>
      </c>
      <c r="BH216" s="9">
        <v>1333705</v>
      </c>
      <c r="BI216" s="9">
        <v>5304333</v>
      </c>
      <c r="BJ216" s="9">
        <v>584</v>
      </c>
      <c r="BK216" s="9">
        <v>2783</v>
      </c>
      <c r="BL216" s="9">
        <v>743492</v>
      </c>
      <c r="BM216" s="9">
        <v>5894546</v>
      </c>
      <c r="BN216" s="9">
        <v>327</v>
      </c>
      <c r="BO216" s="9">
        <v>3040</v>
      </c>
      <c r="BP216" s="9">
        <v>322354</v>
      </c>
      <c r="BQ216" s="9">
        <v>6315684</v>
      </c>
      <c r="BR216" s="9">
        <v>108</v>
      </c>
      <c r="BS216" s="9">
        <v>3259</v>
      </c>
      <c r="BT216" s="9">
        <v>165691</v>
      </c>
      <c r="BU216" s="9">
        <v>6472347</v>
      </c>
      <c r="BV216" s="9">
        <v>41</v>
      </c>
      <c r="BW216" s="9">
        <v>3326</v>
      </c>
      <c r="BX216">
        <v>1836490.4802577165</v>
      </c>
      <c r="BY216">
        <v>2635830.6039916128</v>
      </c>
      <c r="BZ216">
        <v>2001.8101324945551</v>
      </c>
      <c r="CA216">
        <v>1601398.2786525197</v>
      </c>
      <c r="CB216">
        <v>3947692.6190181142</v>
      </c>
      <c r="CC216">
        <v>1799397.5192500555</v>
      </c>
      <c r="CD216">
        <v>677.15158569609889</v>
      </c>
      <c r="CE216">
        <v>1066812.8043580637</v>
      </c>
      <c r="CF216">
        <v>1333612.5541179916</v>
      </c>
      <c r="CG216">
        <v>4652605.6171035394</v>
      </c>
      <c r="CH216">
        <v>377.22498356898882</v>
      </c>
      <c r="CI216">
        <v>662691.02864068083</v>
      </c>
      <c r="CJ216">
        <v>743441.90530798829</v>
      </c>
      <c r="CK216">
        <v>5589072.0569676515</v>
      </c>
      <c r="CL216">
        <v>163.58992216255447</v>
      </c>
      <c r="CM216">
        <v>309594.53285241523</v>
      </c>
      <c r="CN216">
        <v>322298.52110449522</v>
      </c>
      <c r="CO216">
        <v>6154312.6384759797</v>
      </c>
      <c r="CP216">
        <v>84.055291463176843</v>
      </c>
      <c r="CQ216">
        <v>164733.91863205878</v>
      </c>
      <c r="CR216">
        <v>165647.9786755965</v>
      </c>
      <c r="CS216">
        <v>5042352.882038882</v>
      </c>
      <c r="CT216">
        <v>1381.5979526787908</v>
      </c>
      <c r="CU216">
        <v>1084400.3021534604</v>
      </c>
    </row>
    <row r="217" spans="1:99">
      <c r="A217" s="7" t="s">
        <v>53</v>
      </c>
      <c r="B217" s="9">
        <v>146234</v>
      </c>
      <c r="C217" s="9">
        <v>3367</v>
      </c>
      <c r="D217" s="9">
        <v>3694</v>
      </c>
      <c r="E217" s="9">
        <v>8676</v>
      </c>
      <c r="F217" s="9">
        <v>1627</v>
      </c>
      <c r="G217" s="9">
        <v>753</v>
      </c>
      <c r="H217" s="9">
        <v>257</v>
      </c>
      <c r="I217" s="9">
        <v>63</v>
      </c>
      <c r="J217">
        <v>4.3142361650193219</v>
      </c>
      <c r="K217">
        <v>2.0642263036863375</v>
      </c>
      <c r="L217">
        <v>1.2834911785176621</v>
      </c>
      <c r="M217">
        <v>0.34806551375507816</v>
      </c>
      <c r="N217">
        <v>-1.5727688595940459</v>
      </c>
      <c r="O217">
        <v>-10.498412782597553</v>
      </c>
      <c r="P217" s="5">
        <v>1.2442388340490129</v>
      </c>
      <c r="Q217" s="5">
        <v>1.5387388848859667</v>
      </c>
      <c r="R217" s="5">
        <v>1.2166483316318994</v>
      </c>
      <c r="S217" s="5">
        <v>1.1131232085409004</v>
      </c>
      <c r="T217" s="5">
        <v>0.93709559147794397</v>
      </c>
      <c r="U217" s="5">
        <v>0.44754550881023664</v>
      </c>
      <c r="V217" s="10">
        <v>0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  <c r="AB217" s="11">
        <v>6.0032438269308354E-2</v>
      </c>
      <c r="AC217" s="11">
        <v>6.3903349472749643E-2</v>
      </c>
      <c r="AD217" s="11">
        <v>5.0479371541863063E-2</v>
      </c>
      <c r="AE217" s="11">
        <v>5.2591611529120008E-2</v>
      </c>
      <c r="AF217" s="12">
        <v>4.6031335126911703E-2</v>
      </c>
      <c r="AG217" s="12">
        <v>5.0612561516984934E-2</v>
      </c>
      <c r="AH217" s="12">
        <v>4.1605734229544625E-2</v>
      </c>
      <c r="AI217" s="12">
        <v>4.7850755226944833E-2</v>
      </c>
      <c r="AJ217" s="12">
        <v>3.3588391727428467E-2</v>
      </c>
      <c r="AK217" s="12">
        <v>4.2740684601647864E-2</v>
      </c>
      <c r="AL217" s="12">
        <v>1.413401050752772E-2</v>
      </c>
      <c r="AM217" s="12">
        <v>2.3288026914509704E-2</v>
      </c>
      <c r="AN217" s="11">
        <v>0.42279526018021457</v>
      </c>
      <c r="AO217" s="12">
        <v>0.45632561894066453</v>
      </c>
      <c r="AP217" s="11">
        <v>0.80917904307929323</v>
      </c>
      <c r="AQ217" s="11">
        <v>0.835014601114351</v>
      </c>
      <c r="AR217" s="11">
        <v>0.33346283070386645</v>
      </c>
      <c r="AS217" s="11">
        <v>0.36567586843483274</v>
      </c>
      <c r="AT217" s="11">
        <v>0.18058591666505552</v>
      </c>
      <c r="AU217" s="11">
        <v>0.20729647121733236</v>
      </c>
      <c r="AV217" s="11">
        <v>6.5674963233862876E-2</v>
      </c>
      <c r="AW217" s="11">
        <v>8.341918586028621E-2</v>
      </c>
      <c r="AX217" s="11">
        <v>1.413401050752772E-2</v>
      </c>
      <c r="AY217" s="11">
        <v>2.3288026914509704E-2</v>
      </c>
      <c r="AZ217" s="9">
        <v>2544204</v>
      </c>
      <c r="BA217" s="9">
        <v>4035843</v>
      </c>
      <c r="BB217" s="9">
        <v>1480</v>
      </c>
      <c r="BC217" s="9">
        <v>1887</v>
      </c>
      <c r="BD217" s="9">
        <v>4935516</v>
      </c>
      <c r="BE217" s="9">
        <v>1644531</v>
      </c>
      <c r="BF217" s="9">
        <v>2768</v>
      </c>
      <c r="BG217" s="9">
        <v>599</v>
      </c>
      <c r="BH217" s="9">
        <v>2016361</v>
      </c>
      <c r="BI217" s="9">
        <v>4563686</v>
      </c>
      <c r="BJ217" s="9">
        <v>1177</v>
      </c>
      <c r="BK217" s="9">
        <v>2190</v>
      </c>
      <c r="BL217" s="9">
        <v>1170061</v>
      </c>
      <c r="BM217" s="9">
        <v>5409986</v>
      </c>
      <c r="BN217" s="9">
        <v>653</v>
      </c>
      <c r="BO217" s="9">
        <v>2714</v>
      </c>
      <c r="BP217" s="9">
        <v>521722</v>
      </c>
      <c r="BQ217" s="9">
        <v>6058325</v>
      </c>
      <c r="BR217" s="9">
        <v>251</v>
      </c>
      <c r="BS217" s="9">
        <v>3116</v>
      </c>
      <c r="BT217" s="9">
        <v>270895</v>
      </c>
      <c r="BU217" s="9">
        <v>6309152</v>
      </c>
      <c r="BV217" s="9">
        <v>63</v>
      </c>
      <c r="BW217" s="9">
        <v>3304</v>
      </c>
      <c r="BX217">
        <v>2544382.0435944027</v>
      </c>
      <c r="BY217">
        <v>1816391.9652577695</v>
      </c>
      <c r="BZ217">
        <v>2524.9612939426261</v>
      </c>
      <c r="CA217">
        <v>1234532.5836239818</v>
      </c>
      <c r="CB217">
        <v>4935758.3799754959</v>
      </c>
      <c r="CC217">
        <v>739582.27403412259</v>
      </c>
      <c r="CD217">
        <v>1032.6568165088813</v>
      </c>
      <c r="CE217">
        <v>1398697.6364451004</v>
      </c>
      <c r="CF217">
        <v>2016506.1568793941</v>
      </c>
      <c r="CG217">
        <v>3632941.3037614385</v>
      </c>
      <c r="CH217">
        <v>599.01418109205952</v>
      </c>
      <c r="CI217">
        <v>963775.59524403419</v>
      </c>
      <c r="CJ217">
        <v>1170115.2538117762</v>
      </c>
      <c r="CK217">
        <v>4934422.1792142475</v>
      </c>
      <c r="CL217">
        <v>267.1617833847302</v>
      </c>
      <c r="CM217">
        <v>482852.99328088725</v>
      </c>
      <c r="CN217">
        <v>521706.0438141973</v>
      </c>
      <c r="CO217">
        <v>5799162.4857291337</v>
      </c>
      <c r="CP217">
        <v>138.67403477891563</v>
      </c>
      <c r="CQ217">
        <v>262733.02282923297</v>
      </c>
      <c r="CR217">
        <v>270819.42211533408</v>
      </c>
      <c r="CS217">
        <v>4496679.1303199567</v>
      </c>
      <c r="CT217">
        <v>1963.0773717908874</v>
      </c>
      <c r="CU217">
        <v>1061698.0856670684</v>
      </c>
    </row>
    <row r="218" spans="1:99">
      <c r="A218" s="7" t="s">
        <v>54</v>
      </c>
      <c r="B218" s="9">
        <v>15917</v>
      </c>
      <c r="C218" s="9">
        <v>3367</v>
      </c>
      <c r="D218" s="9">
        <v>254</v>
      </c>
      <c r="E218" s="9">
        <v>697</v>
      </c>
      <c r="F218" s="9">
        <v>91</v>
      </c>
      <c r="G218" s="9">
        <v>36</v>
      </c>
      <c r="H218" s="9">
        <v>19</v>
      </c>
      <c r="I218" s="9">
        <v>7</v>
      </c>
      <c r="J218">
        <v>-0.41734506089202117</v>
      </c>
      <c r="K218">
        <v>-0.53226829477704352</v>
      </c>
      <c r="L218">
        <v>-2.2632257154400923</v>
      </c>
      <c r="M218">
        <v>-3.2524702073216307</v>
      </c>
      <c r="N218">
        <v>-2.0852893303211673</v>
      </c>
      <c r="O218">
        <v>-3.3741997355165849</v>
      </c>
      <c r="P218" s="5">
        <v>0.75483756792418599</v>
      </c>
      <c r="Q218" s="5">
        <v>0.90938168987655499</v>
      </c>
      <c r="R218" s="5">
        <v>0.59449342561210594</v>
      </c>
      <c r="S218" s="5">
        <v>0.48077487042847061</v>
      </c>
      <c r="T218" s="5">
        <v>0.62704148934204107</v>
      </c>
      <c r="U218" s="5">
        <v>0.47767669206158392</v>
      </c>
      <c r="V218" s="10">
        <v>0</v>
      </c>
      <c r="W218" s="10">
        <v>0</v>
      </c>
      <c r="X218" s="10">
        <v>0</v>
      </c>
      <c r="Y218" s="10">
        <v>0</v>
      </c>
      <c r="Z218" s="10">
        <v>0</v>
      </c>
      <c r="AA218" s="10">
        <v>0</v>
      </c>
      <c r="AB218" s="11">
        <v>3.7380254991251933E-3</v>
      </c>
      <c r="AC218" s="11">
        <v>4.7838180543352104E-3</v>
      </c>
      <c r="AD218" s="11">
        <v>3.8334525939572911E-3</v>
      </c>
      <c r="AE218" s="11">
        <v>4.4469156864109897E-3</v>
      </c>
      <c r="AF218" s="12">
        <v>2.1481459829243345E-3</v>
      </c>
      <c r="AG218" s="12">
        <v>3.2572594224810712E-3</v>
      </c>
      <c r="AH218" s="12">
        <v>1.4406047243084765E-3</v>
      </c>
      <c r="AI218" s="12">
        <v>2.8361995524958002E-3</v>
      </c>
      <c r="AJ218" s="12">
        <v>1.5545915142697118E-3</v>
      </c>
      <c r="AK218" s="12">
        <v>4.0884141287359311E-3</v>
      </c>
      <c r="AL218" s="12">
        <v>5.4045760230998319E-4</v>
      </c>
      <c r="AM218" s="12">
        <v>3.6175465556941748E-3</v>
      </c>
      <c r="AN218" s="11">
        <v>5.0859390032359897E-2</v>
      </c>
      <c r="AO218" s="12">
        <v>6.6752727579757712E-2</v>
      </c>
      <c r="AP218" s="11">
        <v>0.14625900664290792</v>
      </c>
      <c r="AQ218" s="11">
        <v>0.17093731055340927</v>
      </c>
      <c r="AR218" s="11">
        <v>2.0213049870050782E-2</v>
      </c>
      <c r="AS218" s="11">
        <v>3.0871001214000302E-2</v>
      </c>
      <c r="AT218" s="11">
        <v>7.2180094969929338E-3</v>
      </c>
      <c r="AU218" s="11">
        <v>1.416601188702845E-2</v>
      </c>
      <c r="AV218" s="11">
        <v>3.112770275945663E-3</v>
      </c>
      <c r="AW218" s="11">
        <v>8.1732410100656232E-3</v>
      </c>
      <c r="AX218" s="11">
        <v>5.4045760230998319E-4</v>
      </c>
      <c r="AY218" s="11">
        <v>3.6175465556941748E-3</v>
      </c>
      <c r="AZ218" s="9">
        <v>514098</v>
      </c>
      <c r="BA218" s="9">
        <v>6196266</v>
      </c>
      <c r="BB218" s="9">
        <v>198</v>
      </c>
      <c r="BC218" s="9">
        <v>3169</v>
      </c>
      <c r="BD218" s="9">
        <v>1152819</v>
      </c>
      <c r="BE218" s="9">
        <v>5557545</v>
      </c>
      <c r="BF218" s="9">
        <v>534</v>
      </c>
      <c r="BG218" s="9">
        <v>2833</v>
      </c>
      <c r="BH218" s="9">
        <v>284905</v>
      </c>
      <c r="BI218" s="9">
        <v>6425459</v>
      </c>
      <c r="BJ218" s="9">
        <v>86</v>
      </c>
      <c r="BK218" s="9">
        <v>3281</v>
      </c>
      <c r="BL218" s="9">
        <v>149510</v>
      </c>
      <c r="BM218" s="9">
        <v>6560854</v>
      </c>
      <c r="BN218" s="9">
        <v>36</v>
      </c>
      <c r="BO218" s="9">
        <v>3331</v>
      </c>
      <c r="BP218" s="9">
        <v>61747</v>
      </c>
      <c r="BQ218" s="9">
        <v>6648617</v>
      </c>
      <c r="BR218" s="9">
        <v>19</v>
      </c>
      <c r="BS218" s="9">
        <v>3348</v>
      </c>
      <c r="BT218" s="9">
        <v>31206</v>
      </c>
      <c r="BU218" s="9">
        <v>6679158</v>
      </c>
      <c r="BV218" s="9">
        <v>7</v>
      </c>
      <c r="BW218" s="9">
        <v>3360</v>
      </c>
      <c r="BX218">
        <v>514038.0756607615</v>
      </c>
      <c r="BY218">
        <v>5224729.8993369834</v>
      </c>
      <c r="BZ218">
        <v>578.24900029506693</v>
      </c>
      <c r="CA218">
        <v>957410.56135305169</v>
      </c>
      <c r="CB218">
        <v>1152774.5824925068</v>
      </c>
      <c r="CC218">
        <v>5286689.6438704804</v>
      </c>
      <c r="CD218">
        <v>143.15037540229122</v>
      </c>
      <c r="CE218">
        <v>275523.00171108532</v>
      </c>
      <c r="CF218">
        <v>284848.07430086192</v>
      </c>
      <c r="CG218">
        <v>6279423.5750955865</v>
      </c>
      <c r="CH218">
        <v>75.023817903934486</v>
      </c>
      <c r="CI218">
        <v>149387.60879240464</v>
      </c>
      <c r="CJ218">
        <v>149471.00125757197</v>
      </c>
      <c r="CK218">
        <v>6499713.8115743995</v>
      </c>
      <c r="CL218">
        <v>30.984762570916232</v>
      </c>
      <c r="CM218">
        <v>64479.284036227938</v>
      </c>
      <c r="CN218">
        <v>61735.023763090896</v>
      </c>
      <c r="CO218">
        <v>6617572.4421630986</v>
      </c>
      <c r="CP218">
        <v>15.659634709820814</v>
      </c>
      <c r="CQ218">
        <v>34393.353717067992</v>
      </c>
      <c r="CR218">
        <v>31197.346383404398</v>
      </c>
      <c r="CS218">
        <v>6202077.2788643846</v>
      </c>
      <c r="CT218">
        <v>301.41920684308951</v>
      </c>
      <c r="CU218">
        <v>471032.91510795953</v>
      </c>
    </row>
    <row r="219" spans="1:99">
      <c r="A219" s="7" t="s">
        <v>55</v>
      </c>
      <c r="B219" s="9">
        <v>38555</v>
      </c>
      <c r="C219" s="9">
        <v>3367</v>
      </c>
      <c r="D219" s="9">
        <v>1126</v>
      </c>
      <c r="E219" s="9">
        <v>2643</v>
      </c>
      <c r="F219" s="9">
        <v>545</v>
      </c>
      <c r="G219" s="9">
        <v>254</v>
      </c>
      <c r="H219" s="9">
        <v>94</v>
      </c>
      <c r="I219" s="9">
        <v>17</v>
      </c>
      <c r="J219">
        <v>3.1372428472809384</v>
      </c>
      <c r="K219">
        <v>1.964113862995216</v>
      </c>
      <c r="L219">
        <v>2.156485963910348</v>
      </c>
      <c r="M219">
        <v>1.7145167226390172</v>
      </c>
      <c r="N219">
        <v>1.228192978685656</v>
      </c>
      <c r="O219">
        <v>-5.2339025761098821</v>
      </c>
      <c r="P219" s="5">
        <v>1.3666828603231598</v>
      </c>
      <c r="Q219" s="5">
        <v>1.5752458254136987</v>
      </c>
      <c r="R219" s="5">
        <v>1.5332336665058961</v>
      </c>
      <c r="S219" s="5">
        <v>1.4105133834098493</v>
      </c>
      <c r="T219" s="5">
        <v>1.2909998234515538</v>
      </c>
      <c r="U219" s="5">
        <v>0.46844847827496744</v>
      </c>
      <c r="V219" s="10"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1">
        <v>1.7796134209801133E-2</v>
      </c>
      <c r="AC219" s="11">
        <v>1.9981802172861912E-2</v>
      </c>
      <c r="AD219" s="11">
        <v>1.5105614908312479E-2</v>
      </c>
      <c r="AE219" s="11">
        <v>1.6293256490558919E-2</v>
      </c>
      <c r="AF219" s="12">
        <v>1.4838585403895158E-2</v>
      </c>
      <c r="AG219" s="12">
        <v>1.7534446969137214E-2</v>
      </c>
      <c r="AH219" s="12">
        <v>1.3246170696965555E-2</v>
      </c>
      <c r="AI219" s="12">
        <v>1.6929059478264619E-2</v>
      </c>
      <c r="AJ219" s="12">
        <v>1.1156844665190006E-2</v>
      </c>
      <c r="AK219" s="12">
        <v>1.6761183252837913E-2</v>
      </c>
      <c r="AL219" s="12">
        <v>2.6549272408617508E-3</v>
      </c>
      <c r="AM219" s="12">
        <v>7.4430828571483473E-3</v>
      </c>
      <c r="AN219" s="11">
        <v>0.17624876474669643</v>
      </c>
      <c r="AO219" s="12">
        <v>0.20272361422568252</v>
      </c>
      <c r="AP219" s="11">
        <v>0.42604919381953371</v>
      </c>
      <c r="AQ219" s="11">
        <v>0.45960569183535199</v>
      </c>
      <c r="AR219" s="11">
        <v>0.12702435518957847</v>
      </c>
      <c r="AS219" s="11">
        <v>0.15037392220869891</v>
      </c>
      <c r="AT219" s="11">
        <v>6.2028766907307881E-2</v>
      </c>
      <c r="AU219" s="11">
        <v>7.9343374464833499E-2</v>
      </c>
      <c r="AV219" s="11">
        <v>2.2085331922654741E-2</v>
      </c>
      <c r="AW219" s="11">
        <v>3.3156723319400498E-2</v>
      </c>
      <c r="AX219" s="11">
        <v>2.6549272408617508E-3</v>
      </c>
      <c r="AY219" s="11">
        <v>7.4430828571483473E-3</v>
      </c>
      <c r="AZ219" s="9">
        <v>977397</v>
      </c>
      <c r="BA219" s="9">
        <v>5710329</v>
      </c>
      <c r="BB219" s="9">
        <v>638</v>
      </c>
      <c r="BC219" s="9">
        <v>2729</v>
      </c>
      <c r="BD219" s="9">
        <v>2242801</v>
      </c>
      <c r="BE219" s="9">
        <v>4444925</v>
      </c>
      <c r="BF219" s="9">
        <v>1491</v>
      </c>
      <c r="BG219" s="9">
        <v>1876</v>
      </c>
      <c r="BH219" s="9">
        <v>636162</v>
      </c>
      <c r="BI219" s="9">
        <v>6051564</v>
      </c>
      <c r="BJ219" s="9">
        <v>467</v>
      </c>
      <c r="BK219" s="9">
        <v>2900</v>
      </c>
      <c r="BL219" s="9">
        <v>342816</v>
      </c>
      <c r="BM219" s="9">
        <v>6344910</v>
      </c>
      <c r="BN219" s="9">
        <v>238</v>
      </c>
      <c r="BO219" s="9">
        <v>3129</v>
      </c>
      <c r="BP219" s="9">
        <v>144716</v>
      </c>
      <c r="BQ219" s="9">
        <v>6543010</v>
      </c>
      <c r="BR219" s="9">
        <v>93</v>
      </c>
      <c r="BS219" s="9">
        <v>3274</v>
      </c>
      <c r="BT219" s="9">
        <v>73744</v>
      </c>
      <c r="BU219" s="9">
        <v>6613982</v>
      </c>
      <c r="BV219" s="9">
        <v>17</v>
      </c>
      <c r="BW219" s="9">
        <v>3350</v>
      </c>
      <c r="BX219">
        <v>977542.84664852219</v>
      </c>
      <c r="BY219">
        <v>4100684.7243310716</v>
      </c>
      <c r="BZ219">
        <v>1128.9125876743904</v>
      </c>
      <c r="CA219">
        <v>1492441.8826182997</v>
      </c>
      <c r="CB219">
        <v>2243162.6581773711</v>
      </c>
      <c r="CC219">
        <v>3888780.8042350272</v>
      </c>
      <c r="CD219">
        <v>320.87099237747856</v>
      </c>
      <c r="CE219">
        <v>577322.10993937426</v>
      </c>
      <c r="CF219">
        <v>636308.6442908505</v>
      </c>
      <c r="CG219">
        <v>5727298.0341961002</v>
      </c>
      <c r="CH219">
        <v>172.74216051099575</v>
      </c>
      <c r="CI219">
        <v>327990.44816334633</v>
      </c>
      <c r="CJ219">
        <v>342881.37307372654</v>
      </c>
      <c r="CK219">
        <v>6203494.5925202752</v>
      </c>
      <c r="CL219">
        <v>72.941762728451096</v>
      </c>
      <c r="CM219">
        <v>144645.26109827784</v>
      </c>
      <c r="CN219">
        <v>144736.13120218177</v>
      </c>
      <c r="CO219">
        <v>6470125.0142183201</v>
      </c>
      <c r="CP219">
        <v>37.15524190143524</v>
      </c>
      <c r="CQ219">
        <v>76168.962447412705</v>
      </c>
      <c r="CR219">
        <v>73723.883001775641</v>
      </c>
      <c r="CS219">
        <v>5762692.6247779997</v>
      </c>
      <c r="CT219">
        <v>647.7187342852252</v>
      </c>
      <c r="CU219">
        <v>792022.58019592182</v>
      </c>
    </row>
    <row r="220" spans="1:99">
      <c r="A220" s="7" t="s">
        <v>56</v>
      </c>
      <c r="B220" s="9">
        <v>31719</v>
      </c>
      <c r="C220" s="9">
        <v>3367</v>
      </c>
      <c r="D220" s="9">
        <v>841</v>
      </c>
      <c r="E220" s="9">
        <v>2089</v>
      </c>
      <c r="F220" s="9">
        <v>439</v>
      </c>
      <c r="G220" s="9">
        <v>230</v>
      </c>
      <c r="H220" s="9">
        <v>88</v>
      </c>
      <c r="I220" s="9">
        <v>33</v>
      </c>
      <c r="J220">
        <v>2.2869750403972815</v>
      </c>
      <c r="K220">
        <v>1.5533545262468138</v>
      </c>
      <c r="L220">
        <v>1.8353492972800136</v>
      </c>
      <c r="M220">
        <v>2.1025941906136025</v>
      </c>
      <c r="N220">
        <v>1.8483380539451744</v>
      </c>
      <c r="O220">
        <v>0.21942273048467456</v>
      </c>
      <c r="P220" s="5">
        <v>1.5272373318067709</v>
      </c>
      <c r="Q220" s="5">
        <v>1.2985415583790607</v>
      </c>
      <c r="R220" s="5">
        <v>1.4092174522529568</v>
      </c>
      <c r="S220" s="5">
        <v>1.4712946827762841</v>
      </c>
      <c r="T220" s="5">
        <v>1.4627900122511046</v>
      </c>
      <c r="U220" s="5">
        <v>1.0778965414166704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1">
        <v>1.3161255528748354E-2</v>
      </c>
      <c r="AC220" s="11">
        <v>1.5054769780150065E-2</v>
      </c>
      <c r="AD220" s="11">
        <v>1.1879861014265981E-2</v>
      </c>
      <c r="AE220" s="11">
        <v>1.2937483803078837E-2</v>
      </c>
      <c r="AF220" s="12">
        <v>1.1826612329024062E-2</v>
      </c>
      <c r="AG220" s="12">
        <v>1.4250013747602014E-2</v>
      </c>
      <c r="AH220" s="12">
        <v>1.1908457223654542E-2</v>
      </c>
      <c r="AI220" s="12">
        <v>1.5415570100372781E-2</v>
      </c>
      <c r="AJ220" s="12">
        <v>1.0355524554143701E-2</v>
      </c>
      <c r="AK220" s="12">
        <v>1.5780501581882433E-2</v>
      </c>
      <c r="AL220" s="12">
        <v>6.4734094268412415E-3</v>
      </c>
      <c r="AM220" s="12">
        <v>1.312861017517836E-2</v>
      </c>
      <c r="AN220" s="11">
        <v>0.1543183602087658</v>
      </c>
      <c r="AO220" s="12">
        <v>0.17950997361956803</v>
      </c>
      <c r="AP220" s="11">
        <v>0.31672550482400696</v>
      </c>
      <c r="AQ220" s="11">
        <v>0.34855516045665835</v>
      </c>
      <c r="AR220" s="11">
        <v>9.5913870305610452E-2</v>
      </c>
      <c r="AS220" s="11">
        <v>0.1167383423466022</v>
      </c>
      <c r="AT220" s="11">
        <v>5.2529525959989179E-2</v>
      </c>
      <c r="AU220" s="11">
        <v>6.8646595216131992E-2</v>
      </c>
      <c r="AV220" s="11">
        <v>2.0213049870050782E-2</v>
      </c>
      <c r="AW220" s="11">
        <v>3.0871001214000302E-2</v>
      </c>
      <c r="AX220" s="11">
        <v>6.2267237884692708E-3</v>
      </c>
      <c r="AY220" s="11">
        <v>1.2781295219549736E-2</v>
      </c>
      <c r="AZ220" s="9">
        <v>776885</v>
      </c>
      <c r="BA220" s="9">
        <v>5917677</v>
      </c>
      <c r="BB220" s="9">
        <v>562</v>
      </c>
      <c r="BC220" s="9">
        <v>2805</v>
      </c>
      <c r="BD220" s="9">
        <v>1857219</v>
      </c>
      <c r="BE220" s="9">
        <v>4837343</v>
      </c>
      <c r="BF220" s="9">
        <v>1120</v>
      </c>
      <c r="BG220" s="9">
        <v>2247</v>
      </c>
      <c r="BH220" s="9">
        <v>521791</v>
      </c>
      <c r="BI220" s="9">
        <v>6172771</v>
      </c>
      <c r="BJ220" s="9">
        <v>358</v>
      </c>
      <c r="BK220" s="9">
        <v>3009</v>
      </c>
      <c r="BL220" s="9">
        <v>281756</v>
      </c>
      <c r="BM220" s="9">
        <v>6412806</v>
      </c>
      <c r="BN220" s="9">
        <v>204</v>
      </c>
      <c r="BO220" s="9">
        <v>3163</v>
      </c>
      <c r="BP220" s="9">
        <v>118502</v>
      </c>
      <c r="BQ220" s="9">
        <v>6576060</v>
      </c>
      <c r="BR220" s="9">
        <v>86</v>
      </c>
      <c r="BS220" s="9">
        <v>3281</v>
      </c>
      <c r="BT220" s="9">
        <v>59973</v>
      </c>
      <c r="BU220" s="9">
        <v>6634589</v>
      </c>
      <c r="BV220" s="9">
        <v>32</v>
      </c>
      <c r="BW220" s="9">
        <v>3335</v>
      </c>
      <c r="BX220">
        <v>777056.18307002063</v>
      </c>
      <c r="BY220">
        <v>4504711.0738217514</v>
      </c>
      <c r="BZ220">
        <v>933.89294317691338</v>
      </c>
      <c r="CA220">
        <v>1344003.7195790631</v>
      </c>
      <c r="CB220">
        <v>1857404.8265542977</v>
      </c>
      <c r="CC220">
        <v>4366652.2673226539</v>
      </c>
      <c r="CD220">
        <v>262.86354140212592</v>
      </c>
      <c r="CE220">
        <v>483181.0350083849</v>
      </c>
      <c r="CF220">
        <v>521886.51951043378</v>
      </c>
      <c r="CG220">
        <v>5903454.9987379787</v>
      </c>
      <c r="CH220">
        <v>141.81664780262676</v>
      </c>
      <c r="CI220">
        <v>272777.08768583596</v>
      </c>
      <c r="CJ220">
        <v>281818.26076687285</v>
      </c>
      <c r="CK220">
        <v>6296514.1122840848</v>
      </c>
      <c r="CL220">
        <v>59.672639408390268</v>
      </c>
      <c r="CM220">
        <v>119510.86202566778</v>
      </c>
      <c r="CN220">
        <v>118528.38667832997</v>
      </c>
      <c r="CO220">
        <v>6516659.1860387987</v>
      </c>
      <c r="CP220">
        <v>30.191220748980768</v>
      </c>
      <c r="CQ220">
        <v>62687.319333370659</v>
      </c>
      <c r="CR220">
        <v>59974.835924656712</v>
      </c>
      <c r="CS220">
        <v>5939317.2768288255</v>
      </c>
      <c r="CT220">
        <v>495.05949806003929</v>
      </c>
      <c r="CU220">
        <v>665534.49676914618</v>
      </c>
    </row>
    <row r="221" spans="1:99">
      <c r="A221" s="7" t="s">
        <v>57</v>
      </c>
      <c r="B221" s="9">
        <v>31050</v>
      </c>
      <c r="C221" s="9">
        <v>3367</v>
      </c>
      <c r="D221" s="9">
        <v>819</v>
      </c>
      <c r="E221" s="9">
        <v>2044</v>
      </c>
      <c r="F221" s="9">
        <v>430</v>
      </c>
      <c r="G221" s="9">
        <v>227</v>
      </c>
      <c r="H221" s="9">
        <v>88</v>
      </c>
      <c r="I221" s="9">
        <v>33</v>
      </c>
      <c r="J221">
        <v>2.2332141298127182</v>
      </c>
      <c r="K221">
        <v>1.5342991115123785</v>
      </c>
      <c r="L221">
        <v>1.8192957834270629</v>
      </c>
      <c r="M221">
        <v>2.1267470899527505</v>
      </c>
      <c r="N221">
        <v>1.9492588210376487</v>
      </c>
      <c r="O221">
        <v>0.33595599458000192</v>
      </c>
      <c r="P221" s="5">
        <v>1.5275456714145992</v>
      </c>
      <c r="Q221" s="5">
        <v>1.2999955727064536</v>
      </c>
      <c r="R221" s="5">
        <v>1.4093291727602595</v>
      </c>
      <c r="S221" s="5">
        <v>1.4698415608166413</v>
      </c>
      <c r="T221" s="5">
        <v>1.4561457154930806</v>
      </c>
      <c r="U221" s="5">
        <v>1.0667153660874937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1">
        <v>1.2804489787456996E-2</v>
      </c>
      <c r="AC221" s="11">
        <v>1.467342308767714E-2</v>
      </c>
      <c r="AD221" s="11">
        <v>1.1618216641932884E-2</v>
      </c>
      <c r="AE221" s="11">
        <v>1.2664527640811397E-2</v>
      </c>
      <c r="AF221" s="12">
        <v>1.1571634622600626E-2</v>
      </c>
      <c r="AG221" s="12">
        <v>1.3970390919424916E-2</v>
      </c>
      <c r="AH221" s="12">
        <v>1.1741573457784947E-2</v>
      </c>
      <c r="AI221" s="12">
        <v>1.5226053509842019E-2</v>
      </c>
      <c r="AJ221" s="12">
        <v>1.0355524554143701E-2</v>
      </c>
      <c r="AK221" s="12">
        <v>1.5780501581882433E-2</v>
      </c>
      <c r="AL221" s="12">
        <v>6.4734094268412415E-3</v>
      </c>
      <c r="AM221" s="12">
        <v>1.312861017517836E-2</v>
      </c>
      <c r="AN221" s="11">
        <v>0.1543183602087658</v>
      </c>
      <c r="AO221" s="12">
        <v>0.17950997361956803</v>
      </c>
      <c r="AP221" s="11">
        <v>0.31672550482400696</v>
      </c>
      <c r="AQ221" s="11">
        <v>0.34855516045665835</v>
      </c>
      <c r="AR221" s="11">
        <v>9.5913870305610452E-2</v>
      </c>
      <c r="AS221" s="11">
        <v>0.1167383423466022</v>
      </c>
      <c r="AT221" s="11">
        <v>5.2529525959989179E-2</v>
      </c>
      <c r="AU221" s="11">
        <v>6.8646595216131992E-2</v>
      </c>
      <c r="AV221" s="11">
        <v>2.0213049870050782E-2</v>
      </c>
      <c r="AW221" s="11">
        <v>3.0871001214000302E-2</v>
      </c>
      <c r="AX221" s="11">
        <v>6.2267237884692708E-3</v>
      </c>
      <c r="AY221" s="11">
        <v>1.2781295219549736E-2</v>
      </c>
      <c r="AZ221" s="9">
        <v>776824</v>
      </c>
      <c r="BA221" s="9">
        <v>5918407</v>
      </c>
      <c r="BB221" s="9">
        <v>562</v>
      </c>
      <c r="BC221" s="9">
        <v>2805</v>
      </c>
      <c r="BD221" s="9">
        <v>1855903</v>
      </c>
      <c r="BE221" s="9">
        <v>4839328</v>
      </c>
      <c r="BF221" s="9">
        <v>1120</v>
      </c>
      <c r="BG221" s="9">
        <v>2247</v>
      </c>
      <c r="BH221" s="9">
        <v>521805</v>
      </c>
      <c r="BI221" s="9">
        <v>6173426</v>
      </c>
      <c r="BJ221" s="9">
        <v>358</v>
      </c>
      <c r="BK221" s="9">
        <v>3009</v>
      </c>
      <c r="BL221" s="9">
        <v>282051</v>
      </c>
      <c r="BM221" s="9">
        <v>6413180</v>
      </c>
      <c r="BN221" s="9">
        <v>204</v>
      </c>
      <c r="BO221" s="9">
        <v>3163</v>
      </c>
      <c r="BP221" s="9">
        <v>119045</v>
      </c>
      <c r="BQ221" s="9">
        <v>6576186</v>
      </c>
      <c r="BR221" s="9">
        <v>86</v>
      </c>
      <c r="BS221" s="9">
        <v>3281</v>
      </c>
      <c r="BT221" s="9">
        <v>60602</v>
      </c>
      <c r="BU221" s="9">
        <v>6634629</v>
      </c>
      <c r="BV221" s="9">
        <v>32</v>
      </c>
      <c r="BW221" s="9">
        <v>3335</v>
      </c>
      <c r="BX221">
        <v>776995.25276274234</v>
      </c>
      <c r="BY221">
        <v>4506161.7074645814</v>
      </c>
      <c r="BZ221">
        <v>933.13819623150994</v>
      </c>
      <c r="CA221">
        <v>1343469.4376670732</v>
      </c>
      <c r="CB221">
        <v>1856089.5813292572</v>
      </c>
      <c r="CC221">
        <v>4368606.9578898316</v>
      </c>
      <c r="CD221">
        <v>262.84432578279814</v>
      </c>
      <c r="CE221">
        <v>483196.92912695982</v>
      </c>
      <c r="CF221">
        <v>521900.53868779703</v>
      </c>
      <c r="CG221">
        <v>5903839.0739952847</v>
      </c>
      <c r="CH221">
        <v>141.95076387626187</v>
      </c>
      <c r="CI221">
        <v>273048.31336053566</v>
      </c>
      <c r="CJ221">
        <v>282113.12664306769</v>
      </c>
      <c r="CK221">
        <v>6296364.8181697996</v>
      </c>
      <c r="CL221">
        <v>59.939614677578803</v>
      </c>
      <c r="CM221">
        <v>120034.55748050303</v>
      </c>
      <c r="CN221">
        <v>119071.11969713663</v>
      </c>
      <c r="CO221">
        <v>6516167.8615972064</v>
      </c>
      <c r="CP221">
        <v>30.504367630360861</v>
      </c>
      <c r="CQ221">
        <v>63304.742721701907</v>
      </c>
      <c r="CR221">
        <v>60603.522775064273</v>
      </c>
      <c r="CS221">
        <v>5939405.6404038174</v>
      </c>
      <c r="CT221">
        <v>494.89055185132526</v>
      </c>
      <c r="CU221">
        <v>665521.80694110435</v>
      </c>
    </row>
    <row r="222" spans="1:99">
      <c r="A222" s="7" t="s">
        <v>58</v>
      </c>
      <c r="B222" s="9">
        <v>8713</v>
      </c>
      <c r="C222" s="9">
        <v>3367</v>
      </c>
      <c r="D222" s="9">
        <v>109</v>
      </c>
      <c r="E222" s="9">
        <v>321</v>
      </c>
      <c r="F222" s="9">
        <v>48</v>
      </c>
      <c r="G222" s="9">
        <v>17</v>
      </c>
      <c r="H222" s="9">
        <v>10</v>
      </c>
      <c r="I222" s="9">
        <v>6</v>
      </c>
      <c r="J222">
        <v>-1.0325683698816088</v>
      </c>
      <c r="K222">
        <v>-0.90719871920812789</v>
      </c>
      <c r="L222">
        <v>-1.7886038110761955</v>
      </c>
      <c r="M222">
        <v>-2.8844346050402692</v>
      </c>
      <c r="N222">
        <v>-1.6630239565536251</v>
      </c>
      <c r="O222">
        <v>-1.1098779339959901</v>
      </c>
      <c r="P222" s="5">
        <v>0.69603128009796611</v>
      </c>
      <c r="Q222" s="5">
        <v>0.77132139711643943</v>
      </c>
      <c r="R222" s="5">
        <v>0.59021137769772225</v>
      </c>
      <c r="S222" s="5">
        <v>0.42735395817917293</v>
      </c>
      <c r="T222" s="5">
        <v>0.62898791790331454</v>
      </c>
      <c r="U222" s="5">
        <v>0.77501991119087732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1">
        <v>1.485547163154161E-3</v>
      </c>
      <c r="AC222" s="11">
        <v>2.1714644404961692E-3</v>
      </c>
      <c r="AD222" s="11">
        <v>1.6983499138836142E-3</v>
      </c>
      <c r="AE222" s="11">
        <v>2.1151338996001994E-3</v>
      </c>
      <c r="AF222" s="12">
        <v>1.0225840344552388E-3</v>
      </c>
      <c r="AG222" s="12">
        <v>1.8286188167476122E-3</v>
      </c>
      <c r="AH222" s="12">
        <v>5.30014508480468E-4</v>
      </c>
      <c r="AI222" s="12">
        <v>1.4895875111215519E-3</v>
      </c>
      <c r="AJ222" s="12">
        <v>5.6527169039795506E-4</v>
      </c>
      <c r="AK222" s="12">
        <v>2.4047312796050152E-3</v>
      </c>
      <c r="AL222" s="12">
        <v>3.5737443027765697E-4</v>
      </c>
      <c r="AM222" s="12">
        <v>3.206629133725907E-3</v>
      </c>
      <c r="AN222" s="11">
        <v>2.2353499992864047E-2</v>
      </c>
      <c r="AO222" s="12">
        <v>3.3482555843191791E-2</v>
      </c>
      <c r="AP222" s="11">
        <v>6.6517398423444285E-2</v>
      </c>
      <c r="AQ222" s="11">
        <v>8.4358752452706603E-2</v>
      </c>
      <c r="AR222" s="11">
        <v>9.7409422634602491E-3</v>
      </c>
      <c r="AS222" s="11">
        <v>1.7583085060567074E-2</v>
      </c>
      <c r="AT222" s="11">
        <v>2.6549272408617508E-3</v>
      </c>
      <c r="AU222" s="11">
        <v>7.4430828571483473E-3</v>
      </c>
      <c r="AV222" s="11">
        <v>1.1319117210799035E-3</v>
      </c>
      <c r="AW222" s="11">
        <v>4.8080942189260368E-3</v>
      </c>
      <c r="AX222" s="11">
        <v>3.5737443027765697E-4</v>
      </c>
      <c r="AY222" s="11">
        <v>3.206629133725907E-3</v>
      </c>
      <c r="AZ222" s="9">
        <v>267518</v>
      </c>
      <c r="BA222" s="9">
        <v>6450050</v>
      </c>
      <c r="BB222" s="9">
        <v>94</v>
      </c>
      <c r="BC222" s="9">
        <v>3273</v>
      </c>
      <c r="BD222" s="9">
        <v>643680</v>
      </c>
      <c r="BE222" s="9">
        <v>6073888</v>
      </c>
      <c r="BF222" s="9">
        <v>254</v>
      </c>
      <c r="BG222" s="9">
        <v>3113</v>
      </c>
      <c r="BH222" s="9">
        <v>155647</v>
      </c>
      <c r="BI222" s="9">
        <v>6561921</v>
      </c>
      <c r="BJ222" s="9">
        <v>46</v>
      </c>
      <c r="BK222" s="9">
        <v>3321</v>
      </c>
      <c r="BL222" s="9">
        <v>81110</v>
      </c>
      <c r="BM222" s="9">
        <v>6636458</v>
      </c>
      <c r="BN222" s="9">
        <v>17</v>
      </c>
      <c r="BO222" s="9">
        <v>3350</v>
      </c>
      <c r="BP222" s="9">
        <v>33234</v>
      </c>
      <c r="BQ222" s="9">
        <v>6684334</v>
      </c>
      <c r="BR222" s="9">
        <v>10</v>
      </c>
      <c r="BS222" s="9">
        <v>3357</v>
      </c>
      <c r="BT222" s="9">
        <v>16718</v>
      </c>
      <c r="BU222" s="9">
        <v>6700850</v>
      </c>
      <c r="BV222" s="9">
        <v>6</v>
      </c>
      <c r="BW222" s="9">
        <v>3361</v>
      </c>
      <c r="BX222">
        <v>267477.93389104342</v>
      </c>
      <c r="BY222">
        <v>5865054.7721853033</v>
      </c>
      <c r="BZ222">
        <v>322.51272449443417</v>
      </c>
      <c r="CA222">
        <v>584969.79144514399</v>
      </c>
      <c r="CB222">
        <v>643611.40711999149</v>
      </c>
      <c r="CC222">
        <v>5922211.9982220158</v>
      </c>
      <c r="CD222">
        <v>78.102030000290142</v>
      </c>
      <c r="CE222">
        <v>155082.15076136854</v>
      </c>
      <c r="CF222">
        <v>155615.002172168</v>
      </c>
      <c r="CG222">
        <v>6481841.9467227207</v>
      </c>
      <c r="CH222">
        <v>40.656880627472219</v>
      </c>
      <c r="CI222">
        <v>83411.846669035396</v>
      </c>
      <c r="CJ222">
        <v>81086.35764755946</v>
      </c>
      <c r="CK222">
        <v>6603406.2933955779</v>
      </c>
      <c r="CL222">
        <v>16.657818740993626</v>
      </c>
      <c r="CM222">
        <v>36403.043070242682</v>
      </c>
      <c r="CN222">
        <v>33227.345688062749</v>
      </c>
      <c r="CO222">
        <v>6667666.0885460768</v>
      </c>
      <c r="CP222">
        <v>8.3802589967020964</v>
      </c>
      <c r="CQ222">
        <v>20025.046459337256</v>
      </c>
      <c r="CR222">
        <v>16715.621744891148</v>
      </c>
      <c r="CS222">
        <v>6443763.3790070387</v>
      </c>
      <c r="CT222">
        <v>146.7785408094702</v>
      </c>
      <c r="CU222">
        <v>259018.81789925855</v>
      </c>
    </row>
    <row r="223" spans="1:99">
      <c r="A223" s="7" t="s">
        <v>159</v>
      </c>
      <c r="B223" s="9">
        <v>64928</v>
      </c>
      <c r="C223" s="9">
        <v>3367</v>
      </c>
      <c r="D223" s="9">
        <v>1251</v>
      </c>
      <c r="E223" s="9">
        <v>3260</v>
      </c>
      <c r="F223" s="9">
        <v>607</v>
      </c>
      <c r="G223" s="9">
        <v>312</v>
      </c>
      <c r="H223" s="9">
        <v>139</v>
      </c>
      <c r="I223" s="9">
        <v>54</v>
      </c>
      <c r="J223">
        <v>0.67684038933710688</v>
      </c>
      <c r="K223">
        <v>2.8485646489332238E-2</v>
      </c>
      <c r="L223">
        <v>-0.54806534541376417</v>
      </c>
      <c r="M223">
        <v>-0.32534104387164942</v>
      </c>
      <c r="N223">
        <v>0.54338409066301152</v>
      </c>
      <c r="O223">
        <v>-1.4928263268713153</v>
      </c>
      <c r="P223" s="5">
        <v>1.0433607423641924</v>
      </c>
      <c r="Q223" s="5">
        <v>1.1277468681870473</v>
      </c>
      <c r="R223" s="5">
        <v>1.0390592973027442</v>
      </c>
      <c r="S223" s="5">
        <v>1.0377243556564197</v>
      </c>
      <c r="T223" s="5">
        <v>1.1109574689196653</v>
      </c>
      <c r="U223" s="5">
        <v>0.84503217715455203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1">
        <v>1.9835213128303782E-2</v>
      </c>
      <c r="AC223" s="11">
        <v>2.2136543900747256E-2</v>
      </c>
      <c r="AD223" s="11">
        <v>1.870614707405938E-2</v>
      </c>
      <c r="AE223" s="11">
        <v>2.0022691654779348E-2</v>
      </c>
      <c r="AF223" s="12">
        <v>1.6606712556235307E-2</v>
      </c>
      <c r="AG223" s="12">
        <v>1.9449123499600752E-2</v>
      </c>
      <c r="AH223" s="12">
        <v>1.6495503739407325E-2</v>
      </c>
      <c r="AI223" s="12">
        <v>2.0570133326229739E-2</v>
      </c>
      <c r="AJ223" s="12">
        <v>1.7245571298137218E-2</v>
      </c>
      <c r="AK223" s="12">
        <v>2.4037469984904067E-2</v>
      </c>
      <c r="AL223" s="12">
        <v>1.1794762376702718E-2</v>
      </c>
      <c r="AM223" s="12">
        <v>2.0281269699329356E-2</v>
      </c>
      <c r="AN223" s="11">
        <v>0.20724399890307921</v>
      </c>
      <c r="AO223" s="12">
        <v>0.23528644362736334</v>
      </c>
      <c r="AP223" s="11">
        <v>0.48504160519092843</v>
      </c>
      <c r="AQ223" s="11">
        <v>0.51881939867007543</v>
      </c>
      <c r="AR223" s="11">
        <v>0.14568378817525396</v>
      </c>
      <c r="AS223" s="11">
        <v>0.17032452783306207</v>
      </c>
      <c r="AT223" s="11">
        <v>7.8347260004276331E-2</v>
      </c>
      <c r="AU223" s="11">
        <v>9.7476915819899507E-2</v>
      </c>
      <c r="AV223" s="11">
        <v>3.3741922721939502E-2</v>
      </c>
      <c r="AW223" s="11">
        <v>4.7042158062141279E-2</v>
      </c>
      <c r="AX223" s="11">
        <v>1.153660067542444E-2</v>
      </c>
      <c r="AY223" s="11">
        <v>1.9945430806607045E-2</v>
      </c>
      <c r="AZ223" s="9">
        <v>1426320</v>
      </c>
      <c r="BA223" s="9">
        <v>5235033</v>
      </c>
      <c r="BB223" s="9">
        <v>745</v>
      </c>
      <c r="BC223" s="9">
        <v>2622</v>
      </c>
      <c r="BD223" s="9">
        <v>3143520</v>
      </c>
      <c r="BE223" s="9">
        <v>3517833</v>
      </c>
      <c r="BF223" s="9">
        <v>1690</v>
      </c>
      <c r="BG223" s="9">
        <v>1677</v>
      </c>
      <c r="BH223" s="9">
        <v>1019667</v>
      </c>
      <c r="BI223" s="9">
        <v>5641686</v>
      </c>
      <c r="BJ223" s="9">
        <v>532</v>
      </c>
      <c r="BK223" s="9">
        <v>2835</v>
      </c>
      <c r="BL223" s="9">
        <v>566924</v>
      </c>
      <c r="BM223" s="9">
        <v>6094429</v>
      </c>
      <c r="BN223" s="9">
        <v>296</v>
      </c>
      <c r="BO223" s="9">
        <v>3071</v>
      </c>
      <c r="BP223" s="9">
        <v>243998</v>
      </c>
      <c r="BQ223" s="9">
        <v>6417355</v>
      </c>
      <c r="BR223" s="9">
        <v>136</v>
      </c>
      <c r="BS223" s="9">
        <v>3231</v>
      </c>
      <c r="BT223" s="9">
        <v>124855</v>
      </c>
      <c r="BU223" s="9">
        <v>6536498</v>
      </c>
      <c r="BV223" s="9">
        <v>53</v>
      </c>
      <c r="BW223" s="9">
        <v>3314</v>
      </c>
      <c r="BX223">
        <v>1426344.0503044389</v>
      </c>
      <c r="BY223">
        <v>3271708.4892948153</v>
      </c>
      <c r="BZ223">
        <v>1588.4748729128905</v>
      </c>
      <c r="CA223">
        <v>1661627.3597022952</v>
      </c>
      <c r="CB223">
        <v>3143621.0477154329</v>
      </c>
      <c r="CC223">
        <v>2727892.35926311</v>
      </c>
      <c r="CD223">
        <v>515.98702106014957</v>
      </c>
      <c r="CE223">
        <v>864975.05986617971</v>
      </c>
      <c r="CF223">
        <v>1019683.5979976653</v>
      </c>
      <c r="CG223">
        <v>5126808.7418189086</v>
      </c>
      <c r="CH223">
        <v>286.67736258987622</v>
      </c>
      <c r="CI223">
        <v>521266.31849907659</v>
      </c>
      <c r="CJ223">
        <v>566933.44186402427</v>
      </c>
      <c r="CK223">
        <v>5859948.4132565642</v>
      </c>
      <c r="CL223">
        <v>123.41672238293582</v>
      </c>
      <c r="CM223">
        <v>238018.44853883827</v>
      </c>
      <c r="CN223">
        <v>244010.66410921988</v>
      </c>
      <c r="CO223">
        <v>6294945.8649292495</v>
      </c>
      <c r="CP223">
        <v>63.145142931736068</v>
      </c>
      <c r="CQ223">
        <v>125685.42423150728</v>
      </c>
      <c r="CR223">
        <v>124844.89678846223</v>
      </c>
      <c r="CS223">
        <v>5366142.715872908</v>
      </c>
      <c r="CT223">
        <v>1021.538032911741</v>
      </c>
      <c r="CU223">
        <v>995578.790853885</v>
      </c>
    </row>
    <row r="224" spans="1:99">
      <c r="A224" s="7" t="s">
        <v>60</v>
      </c>
      <c r="B224" s="9">
        <v>8807</v>
      </c>
      <c r="C224" s="9">
        <v>3367</v>
      </c>
      <c r="D224" s="9">
        <v>113</v>
      </c>
      <c r="E224" s="9">
        <v>328</v>
      </c>
      <c r="F224" s="9">
        <v>50</v>
      </c>
      <c r="G224" s="9">
        <v>17</v>
      </c>
      <c r="H224" s="9">
        <v>10</v>
      </c>
      <c r="I224" s="9">
        <v>6</v>
      </c>
      <c r="J224">
        <v>-0.96193110122662406</v>
      </c>
      <c r="K224">
        <v>-0.87952978907163915</v>
      </c>
      <c r="L224">
        <v>-1.705089220159848</v>
      </c>
      <c r="M224">
        <v>-2.9354462300455362</v>
      </c>
      <c r="N224">
        <v>-1.705089220159848</v>
      </c>
      <c r="O224">
        <v>-1.1482780902702059</v>
      </c>
      <c r="P224" s="5">
        <v>0.69627593584315473</v>
      </c>
      <c r="Q224" s="5">
        <v>0.77150431923021123</v>
      </c>
      <c r="R224" s="5">
        <v>0.59086745191089285</v>
      </c>
      <c r="S224" s="5">
        <v>0.42828857309523433</v>
      </c>
      <c r="T224" s="5">
        <v>0.6324212409102965</v>
      </c>
      <c r="U224" s="5">
        <v>0.78351253900009765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  <c r="AA224" s="10">
        <v>0</v>
      </c>
      <c r="AB224" s="11">
        <v>1.5464239084440584E-3</v>
      </c>
      <c r="AC224" s="11">
        <v>2.2447899558906874E-3</v>
      </c>
      <c r="AD224" s="11">
        <v>1.737674410556157E-3</v>
      </c>
      <c r="AE224" s="11">
        <v>2.1589694860877397E-3</v>
      </c>
      <c r="AF224" s="12">
        <v>1.0736858166684026E-3</v>
      </c>
      <c r="AG224" s="12">
        <v>1.8963171533345675E-3</v>
      </c>
      <c r="AH224" s="12">
        <v>5.30014508480468E-4</v>
      </c>
      <c r="AI224" s="12">
        <v>1.4895875111215519E-3</v>
      </c>
      <c r="AJ224" s="12">
        <v>5.6527169039795506E-4</v>
      </c>
      <c r="AK224" s="12">
        <v>2.4047312796050152E-3</v>
      </c>
      <c r="AL224" s="12">
        <v>3.5737443027765697E-4</v>
      </c>
      <c r="AM224" s="12">
        <v>3.206629133725907E-3</v>
      </c>
      <c r="AN224" s="11">
        <v>2.2353499992864047E-2</v>
      </c>
      <c r="AO224" s="12">
        <v>3.3482555843191791E-2</v>
      </c>
      <c r="AP224" s="11">
        <v>6.6517398423444285E-2</v>
      </c>
      <c r="AQ224" s="11">
        <v>8.4358752452706603E-2</v>
      </c>
      <c r="AR224" s="11">
        <v>9.7409422634602491E-3</v>
      </c>
      <c r="AS224" s="11">
        <v>1.7583085060567074E-2</v>
      </c>
      <c r="AT224" s="11">
        <v>2.6549272408617508E-3</v>
      </c>
      <c r="AU224" s="11">
        <v>7.4430828571483473E-3</v>
      </c>
      <c r="AV224" s="11">
        <v>1.1319117210799035E-3</v>
      </c>
      <c r="AW224" s="11">
        <v>4.8080942189260368E-3</v>
      </c>
      <c r="AX224" s="11">
        <v>3.5737443027765697E-4</v>
      </c>
      <c r="AY224" s="11">
        <v>3.206629133725907E-3</v>
      </c>
      <c r="AZ224" s="9">
        <v>267424</v>
      </c>
      <c r="BA224" s="9">
        <v>6450050</v>
      </c>
      <c r="BB224" s="9">
        <v>94</v>
      </c>
      <c r="BC224" s="9">
        <v>3273</v>
      </c>
      <c r="BD224" s="9">
        <v>643533</v>
      </c>
      <c r="BE224" s="9">
        <v>6073941</v>
      </c>
      <c r="BF224" s="9">
        <v>254</v>
      </c>
      <c r="BG224" s="9">
        <v>3113</v>
      </c>
      <c r="BH224" s="9">
        <v>155476</v>
      </c>
      <c r="BI224" s="9">
        <v>6561998</v>
      </c>
      <c r="BJ224" s="9">
        <v>46</v>
      </c>
      <c r="BK224" s="9">
        <v>3321</v>
      </c>
      <c r="BL224" s="9">
        <v>80934</v>
      </c>
      <c r="BM224" s="9">
        <v>6636540</v>
      </c>
      <c r="BN224" s="9">
        <v>17</v>
      </c>
      <c r="BO224" s="9">
        <v>3350</v>
      </c>
      <c r="BP224" s="9">
        <v>33054</v>
      </c>
      <c r="BQ224" s="9">
        <v>6684420</v>
      </c>
      <c r="BR224" s="9">
        <v>10</v>
      </c>
      <c r="BS224" s="9">
        <v>3357</v>
      </c>
      <c r="BT224" s="9">
        <v>16537</v>
      </c>
      <c r="BU224" s="9">
        <v>6700937</v>
      </c>
      <c r="BV224" s="9">
        <v>6</v>
      </c>
      <c r="BW224" s="9">
        <v>3361</v>
      </c>
      <c r="BX224">
        <v>267383.97910797177</v>
      </c>
      <c r="BY224">
        <v>5865176.2557876268</v>
      </c>
      <c r="BZ224">
        <v>322.44359136006938</v>
      </c>
      <c r="CA224">
        <v>584850.15527954837</v>
      </c>
      <c r="CB224">
        <v>643464.47625200474</v>
      </c>
      <c r="CC224">
        <v>5922427.4451882178</v>
      </c>
      <c r="CD224">
        <v>78.017454958389877</v>
      </c>
      <c r="CE224">
        <v>154919.09592132168</v>
      </c>
      <c r="CF224">
        <v>155444.08674866732</v>
      </c>
      <c r="CG224">
        <v>6482090.5818465287</v>
      </c>
      <c r="CH224">
        <v>40.569276969950636</v>
      </c>
      <c r="CI224">
        <v>83240.163324758978</v>
      </c>
      <c r="CJ224">
        <v>80910.445251420169</v>
      </c>
      <c r="CK224">
        <v>6603666.4171617366</v>
      </c>
      <c r="CL224">
        <v>16.567875508437115</v>
      </c>
      <c r="CM224">
        <v>36224.905879240585</v>
      </c>
      <c r="CN224">
        <v>33047.43563134435</v>
      </c>
      <c r="CO224">
        <v>6667932.1005533142</v>
      </c>
      <c r="CP224">
        <v>8.2896990123706242</v>
      </c>
      <c r="CQ224">
        <v>19845.031926231808</v>
      </c>
      <c r="CR224">
        <v>16534.712304903507</v>
      </c>
      <c r="CS224">
        <v>6443937.0906501999</v>
      </c>
      <c r="CT224">
        <v>146.72632597994939</v>
      </c>
      <c r="CU224">
        <v>258933.16497241057</v>
      </c>
    </row>
    <row r="225" spans="1:99">
      <c r="A225" s="7" t="s">
        <v>61</v>
      </c>
      <c r="B225" s="9">
        <v>9375</v>
      </c>
      <c r="C225" s="9">
        <v>3367</v>
      </c>
      <c r="D225" s="9">
        <v>251</v>
      </c>
      <c r="E225" s="9">
        <v>515</v>
      </c>
      <c r="F225" s="9">
        <v>102</v>
      </c>
      <c r="G225" s="9">
        <v>53</v>
      </c>
      <c r="H225" s="9">
        <v>18</v>
      </c>
      <c r="I225" s="9">
        <v>6</v>
      </c>
      <c r="J225">
        <v>1.2737584553349974</v>
      </c>
      <c r="K225">
        <v>0.28633026568669195</v>
      </c>
      <c r="L225">
        <v>0.25641920748062275</v>
      </c>
      <c r="M225">
        <v>0.37439360811569189</v>
      </c>
      <c r="N225">
        <v>-0.12702090807721275</v>
      </c>
      <c r="O225">
        <v>-1.380313077118658</v>
      </c>
      <c r="P225" s="5">
        <v>1.2257491508022353</v>
      </c>
      <c r="Q225" s="5">
        <v>1.0739800865873612</v>
      </c>
      <c r="R225" s="5">
        <v>1.0093850447097907</v>
      </c>
      <c r="S225" s="5">
        <v>1.0150621227287768</v>
      </c>
      <c r="T225" s="5">
        <v>1.0002623717474755</v>
      </c>
      <c r="U225" s="5">
        <v>0.69645150981265702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  <c r="AB225" s="11">
        <v>3.6907836583113234E-3</v>
      </c>
      <c r="AC225" s="11">
        <v>4.7304081996357682E-3</v>
      </c>
      <c r="AD225" s="11">
        <v>2.7952991229596661E-3</v>
      </c>
      <c r="AE225" s="11">
        <v>3.3229069952464517E-3</v>
      </c>
      <c r="AF225" s="12">
        <v>2.4423812481373071E-3</v>
      </c>
      <c r="AG225" s="12">
        <v>3.6164248106687518E-3</v>
      </c>
      <c r="AH225" s="12">
        <v>2.3019580161758235E-3</v>
      </c>
      <c r="AI225" s="12">
        <v>3.9944482802304728E-3</v>
      </c>
      <c r="AJ225" s="12">
        <v>1.4397899417994782E-3</v>
      </c>
      <c r="AK225" s="12">
        <v>3.9062154042058678E-3</v>
      </c>
      <c r="AL225" s="12">
        <v>3.5737443027765697E-4</v>
      </c>
      <c r="AM225" s="12">
        <v>3.206629133725907E-3</v>
      </c>
      <c r="AN225" s="11">
        <v>4.5030753358679655E-2</v>
      </c>
      <c r="AO225" s="12">
        <v>6.0107351779425479E-2</v>
      </c>
      <c r="AP225" s="11">
        <v>9.9894956101231572E-2</v>
      </c>
      <c r="AQ225" s="11">
        <v>0.1210732648669894</v>
      </c>
      <c r="AR225" s="11">
        <v>2.0213049870050782E-2</v>
      </c>
      <c r="AS225" s="11">
        <v>3.0871001214000302E-2</v>
      </c>
      <c r="AT225" s="11">
        <v>9.4862126435313748E-3</v>
      </c>
      <c r="AU225" s="11">
        <v>1.7243814086495356E-2</v>
      </c>
      <c r="AV225" s="11">
        <v>2.8828873169815944E-3</v>
      </c>
      <c r="AW225" s="11">
        <v>7.8091233750290975E-3</v>
      </c>
      <c r="AX225" s="11">
        <v>3.5737443027765697E-4</v>
      </c>
      <c r="AY225" s="11">
        <v>3.206629133725907E-3</v>
      </c>
      <c r="AZ225" s="9">
        <v>291628</v>
      </c>
      <c r="BA225" s="9">
        <v>6425278</v>
      </c>
      <c r="BB225" s="9">
        <v>177</v>
      </c>
      <c r="BC225" s="9">
        <v>3190</v>
      </c>
      <c r="BD225" s="9">
        <v>697025</v>
      </c>
      <c r="BE225" s="9">
        <v>6019881</v>
      </c>
      <c r="BF225" s="9">
        <v>372</v>
      </c>
      <c r="BG225" s="9">
        <v>2995</v>
      </c>
      <c r="BH225" s="9">
        <v>170946</v>
      </c>
      <c r="BI225" s="9">
        <v>6545960</v>
      </c>
      <c r="BJ225" s="9">
        <v>86</v>
      </c>
      <c r="BK225" s="9">
        <v>3281</v>
      </c>
      <c r="BL225" s="9">
        <v>89413</v>
      </c>
      <c r="BM225" s="9">
        <v>6627493</v>
      </c>
      <c r="BN225" s="9">
        <v>45</v>
      </c>
      <c r="BO225" s="9">
        <v>3322</v>
      </c>
      <c r="BP225" s="9">
        <v>36885</v>
      </c>
      <c r="BQ225" s="9">
        <v>6680021</v>
      </c>
      <c r="BR225" s="9">
        <v>18</v>
      </c>
      <c r="BS225" s="9">
        <v>3349</v>
      </c>
      <c r="BT225" s="9">
        <v>18597</v>
      </c>
      <c r="BU225" s="9">
        <v>6698309</v>
      </c>
      <c r="BV225" s="9">
        <v>6</v>
      </c>
      <c r="BW225" s="9">
        <v>3361</v>
      </c>
      <c r="BX225">
        <v>291658.79947585461</v>
      </c>
      <c r="BY225">
        <v>5796764.6344750738</v>
      </c>
      <c r="BZ225">
        <v>349.31306124022046</v>
      </c>
      <c r="CA225">
        <v>627552.22705695499</v>
      </c>
      <c r="CB225">
        <v>697047.58923960384</v>
      </c>
      <c r="CC225">
        <v>5853745.8316010125</v>
      </c>
      <c r="CD225">
        <v>85.833969244999423</v>
      </c>
      <c r="CE225">
        <v>169513.98591321681</v>
      </c>
      <c r="CF225">
        <v>170946.30932285043</v>
      </c>
      <c r="CG225">
        <v>6457796.6377785541</v>
      </c>
      <c r="CH225">
        <v>44.840906463174932</v>
      </c>
      <c r="CI225">
        <v>91460.081312073744</v>
      </c>
      <c r="CJ225">
        <v>89413.179635410648</v>
      </c>
      <c r="CK225">
        <v>6590830.6906562867</v>
      </c>
      <c r="CL225">
        <v>18.502717077118742</v>
      </c>
      <c r="CM225">
        <v>39986.210623986088</v>
      </c>
      <c r="CN225">
        <v>36884.510810498323</v>
      </c>
      <c r="CO225">
        <v>6661484.9557899637</v>
      </c>
      <c r="CP225">
        <v>9.3265117354607465</v>
      </c>
      <c r="CQ225">
        <v>21885.249169340299</v>
      </c>
      <c r="CR225">
        <v>18593.679500520291</v>
      </c>
      <c r="CS225">
        <v>6418954.3291155556</v>
      </c>
      <c r="CT225">
        <v>161.20636297041619</v>
      </c>
      <c r="CU225">
        <v>280878.91249216569</v>
      </c>
    </row>
    <row r="226" spans="1:99">
      <c r="A226" s="7" t="s">
        <v>62</v>
      </c>
      <c r="B226" s="9">
        <v>6420</v>
      </c>
      <c r="C226" s="9">
        <v>3367</v>
      </c>
      <c r="D226" s="9">
        <v>77</v>
      </c>
      <c r="E226" s="9">
        <v>220</v>
      </c>
      <c r="F226" s="9">
        <v>36</v>
      </c>
      <c r="G226" s="9">
        <v>14</v>
      </c>
      <c r="H226" s="9">
        <v>10</v>
      </c>
      <c r="I226" s="9">
        <v>6</v>
      </c>
      <c r="J226">
        <v>-0.99498857172706545</v>
      </c>
      <c r="K226">
        <v>-0.96497648598471852</v>
      </c>
      <c r="L226">
        <v>-1.4884586665314368</v>
      </c>
      <c r="M226">
        <v>-2.1658449302084724</v>
      </c>
      <c r="N226">
        <v>-0.6369000262443768</v>
      </c>
      <c r="O226">
        <v>-0.17315922828559946</v>
      </c>
      <c r="P226" s="5">
        <v>0.66538051982622959</v>
      </c>
      <c r="Q226" s="5">
        <v>0.70766260798476499</v>
      </c>
      <c r="R226" s="5">
        <v>0.59655842458220698</v>
      </c>
      <c r="S226" s="5">
        <v>0.48204804450346223</v>
      </c>
      <c r="T226" s="5">
        <v>0.85823982398743448</v>
      </c>
      <c r="U226" s="5">
        <v>1.0597054728226254</v>
      </c>
      <c r="V226" s="10">
        <v>0</v>
      </c>
      <c r="W226" s="10">
        <v>0</v>
      </c>
      <c r="X226" s="10">
        <v>0</v>
      </c>
      <c r="Y226" s="10">
        <v>0</v>
      </c>
      <c r="Z226" s="10">
        <v>0</v>
      </c>
      <c r="AA226" s="10">
        <v>0</v>
      </c>
      <c r="AB226" s="11">
        <v>1.0033662432188005E-3</v>
      </c>
      <c r="AC226" s="11">
        <v>1.5800272749562035E-3</v>
      </c>
      <c r="AD226" s="11">
        <v>1.1342293048782863E-3</v>
      </c>
      <c r="AE226" s="11">
        <v>1.4793733087243273E-3</v>
      </c>
      <c r="AF226" s="12">
        <v>7.2011549105068483E-4</v>
      </c>
      <c r="AG226" s="12">
        <v>1.4182866473514536E-3</v>
      </c>
      <c r="AH226" s="12">
        <v>3.9616284468253765E-4</v>
      </c>
      <c r="AI226" s="12">
        <v>1.2670388185191256E-3</v>
      </c>
      <c r="AJ226" s="12">
        <v>5.6527169039795506E-4</v>
      </c>
      <c r="AK226" s="12">
        <v>2.4047312796050152E-3</v>
      </c>
      <c r="AL226" s="12">
        <v>3.5737443027765697E-4</v>
      </c>
      <c r="AM226" s="12">
        <v>3.206629133725907E-3</v>
      </c>
      <c r="AN226" s="11">
        <v>1.413401050752772E-2</v>
      </c>
      <c r="AO226" s="12">
        <v>2.3288026914509704E-2</v>
      </c>
      <c r="AP226" s="11">
        <v>4.3094216136310426E-2</v>
      </c>
      <c r="AQ226" s="11">
        <v>5.788588484379055E-2</v>
      </c>
      <c r="AR226" s="11">
        <v>6.7208743954640642E-3</v>
      </c>
      <c r="AS226" s="11">
        <v>1.3475145800556131E-2</v>
      </c>
      <c r="AT226" s="11">
        <v>1.9844413645147812E-3</v>
      </c>
      <c r="AU226" s="11">
        <v>6.3315669514935353E-3</v>
      </c>
      <c r="AV226" s="11">
        <v>1.1319117210799035E-3</v>
      </c>
      <c r="AW226" s="11">
        <v>4.8080942189260368E-3</v>
      </c>
      <c r="AX226" s="11">
        <v>3.5737443027765697E-4</v>
      </c>
      <c r="AY226" s="11">
        <v>3.206629133725907E-3</v>
      </c>
      <c r="AZ226" s="9">
        <v>188622</v>
      </c>
      <c r="BA226" s="9">
        <v>6531239</v>
      </c>
      <c r="BB226" s="9">
        <v>63</v>
      </c>
      <c r="BC226" s="9">
        <v>3304</v>
      </c>
      <c r="BD226" s="9">
        <v>470866</v>
      </c>
      <c r="BE226" s="9">
        <v>6248995</v>
      </c>
      <c r="BF226" s="9">
        <v>170</v>
      </c>
      <c r="BG226" s="9">
        <v>3197</v>
      </c>
      <c r="BH226" s="9">
        <v>114592</v>
      </c>
      <c r="BI226" s="9">
        <v>6605269</v>
      </c>
      <c r="BJ226" s="9">
        <v>34</v>
      </c>
      <c r="BK226" s="9">
        <v>3333</v>
      </c>
      <c r="BL226" s="9">
        <v>59739</v>
      </c>
      <c r="BM226" s="9">
        <v>6660122</v>
      </c>
      <c r="BN226" s="9">
        <v>14</v>
      </c>
      <c r="BO226" s="9">
        <v>3353</v>
      </c>
      <c r="BP226" s="9">
        <v>24397</v>
      </c>
      <c r="BQ226" s="9">
        <v>6695464</v>
      </c>
      <c r="BR226" s="9">
        <v>10</v>
      </c>
      <c r="BS226" s="9">
        <v>3357</v>
      </c>
      <c r="BT226" s="9">
        <v>12239</v>
      </c>
      <c r="BU226" s="9">
        <v>6707622</v>
      </c>
      <c r="BV226" s="9">
        <v>6</v>
      </c>
      <c r="BW226" s="9">
        <v>3361</v>
      </c>
      <c r="BX226">
        <v>188590.5063438277</v>
      </c>
      <c r="BY226">
        <v>6092248.1404516352</v>
      </c>
      <c r="BZ226">
        <v>235.84176276633784</v>
      </c>
      <c r="CA226">
        <v>440949.70975416218</v>
      </c>
      <c r="CB226">
        <v>470800.1046515156</v>
      </c>
      <c r="CC226">
        <v>6136526.1033266457</v>
      </c>
      <c r="CD226">
        <v>57.472936214568357</v>
      </c>
      <c r="CE226">
        <v>115780.74518004514</v>
      </c>
      <c r="CF226">
        <v>114568.59517273548</v>
      </c>
      <c r="CG226">
        <v>6546095.3555260468</v>
      </c>
      <c r="CH226">
        <v>29.934384346328876</v>
      </c>
      <c r="CI226">
        <v>62511.443013513788</v>
      </c>
      <c r="CJ226">
        <v>59723.07563167574</v>
      </c>
      <c r="CK226">
        <v>6635826.2883966621</v>
      </c>
      <c r="CL226">
        <v>12.225055732157232</v>
      </c>
      <c r="CM226">
        <v>27649.26049615482</v>
      </c>
      <c r="CN226">
        <v>24394.776947472255</v>
      </c>
      <c r="CO226">
        <v>6683253.465714707</v>
      </c>
      <c r="CP226">
        <v>6.1343127140712763</v>
      </c>
      <c r="CQ226">
        <v>15567.595023458984</v>
      </c>
      <c r="CR226">
        <v>12238.867690490342</v>
      </c>
      <c r="CS226">
        <v>6524278.3907244066</v>
      </c>
      <c r="CT226">
        <v>101.04768566628289</v>
      </c>
      <c r="CU226">
        <v>186184.00311741143</v>
      </c>
    </row>
    <row r="227" spans="1:99" ht="15.75">
      <c r="A227" s="4" t="s">
        <v>160</v>
      </c>
      <c r="B227" s="5"/>
      <c r="C227" s="5"/>
      <c r="D227" s="6"/>
      <c r="E227" s="6"/>
      <c r="F227" s="6"/>
      <c r="G227" s="6"/>
      <c r="H227" s="6"/>
      <c r="I227" s="6"/>
      <c r="J227" s="3" t="s">
        <v>44</v>
      </c>
      <c r="K227" s="3" t="s">
        <v>45</v>
      </c>
      <c r="L227" s="3" t="s">
        <v>46</v>
      </c>
      <c r="M227" s="3" t="s">
        <v>47</v>
      </c>
      <c r="N227" s="3" t="s">
        <v>48</v>
      </c>
      <c r="O227" s="3" t="s">
        <v>49</v>
      </c>
      <c r="P227" s="3" t="s">
        <v>108</v>
      </c>
      <c r="Q227" s="3" t="s">
        <v>109</v>
      </c>
      <c r="R227" s="3" t="s">
        <v>110</v>
      </c>
      <c r="S227" s="3" t="s">
        <v>111</v>
      </c>
      <c r="T227" s="3" t="s">
        <v>112</v>
      </c>
      <c r="U227" s="3" t="s">
        <v>113</v>
      </c>
      <c r="V227" s="3" t="s">
        <v>81</v>
      </c>
      <c r="W227" s="3" t="s">
        <v>82</v>
      </c>
      <c r="X227" s="3" t="s">
        <v>83</v>
      </c>
      <c r="Y227" s="3" t="s">
        <v>84</v>
      </c>
      <c r="Z227" s="3" t="s">
        <v>85</v>
      </c>
      <c r="AA227" s="3" t="s">
        <v>86</v>
      </c>
      <c r="AB227" s="13" t="s">
        <v>96</v>
      </c>
      <c r="AC227" s="13" t="s">
        <v>97</v>
      </c>
      <c r="AD227" s="13" t="s">
        <v>98</v>
      </c>
      <c r="AE227" s="13" t="s">
        <v>99</v>
      </c>
      <c r="AF227" s="13" t="s">
        <v>100</v>
      </c>
      <c r="AG227" s="13" t="s">
        <v>101</v>
      </c>
      <c r="AH227" s="13" t="s">
        <v>102</v>
      </c>
      <c r="AI227" s="13" t="s">
        <v>103</v>
      </c>
      <c r="AJ227" s="13" t="s">
        <v>104</v>
      </c>
      <c r="AK227" s="13" t="s">
        <v>105</v>
      </c>
      <c r="AL227" s="13" t="s">
        <v>106</v>
      </c>
      <c r="AM227" s="13" t="s">
        <v>107</v>
      </c>
      <c r="AN227" s="13" t="s">
        <v>96</v>
      </c>
      <c r="AO227" s="13" t="s">
        <v>97</v>
      </c>
      <c r="AP227" s="13" t="s">
        <v>98</v>
      </c>
      <c r="AQ227" s="13" t="s">
        <v>99</v>
      </c>
      <c r="AR227" s="13" t="s">
        <v>100</v>
      </c>
      <c r="AS227" s="13" t="s">
        <v>101</v>
      </c>
      <c r="AT227" s="13" t="s">
        <v>102</v>
      </c>
      <c r="AU227" s="13" t="s">
        <v>103</v>
      </c>
      <c r="AV227" s="13" t="s">
        <v>104</v>
      </c>
      <c r="AW227" s="13" t="s">
        <v>105</v>
      </c>
      <c r="AX227" s="13" t="s">
        <v>106</v>
      </c>
      <c r="AY227" s="13" t="s">
        <v>107</v>
      </c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</row>
    <row r="228" spans="1:99">
      <c r="A228" s="7" t="s">
        <v>51</v>
      </c>
      <c r="B228" s="9">
        <v>67073</v>
      </c>
      <c r="C228" s="9">
        <v>4277</v>
      </c>
      <c r="D228" s="9">
        <v>901</v>
      </c>
      <c r="E228" s="9">
        <v>3405</v>
      </c>
      <c r="F228" s="9">
        <v>628</v>
      </c>
      <c r="G228" s="9">
        <v>291</v>
      </c>
      <c r="H228" s="9">
        <v>99</v>
      </c>
      <c r="I228" s="9">
        <v>11</v>
      </c>
      <c r="J228">
        <v>-4.8172751841297821</v>
      </c>
      <c r="K228">
        <v>-2.0789348140913253</v>
      </c>
      <c r="L228">
        <v>-2.8336835438215164</v>
      </c>
      <c r="M228">
        <v>-3.5465090900126088</v>
      </c>
      <c r="N228">
        <v>-5.0821275054478114</v>
      </c>
      <c r="O228">
        <v>-22.389007232114359</v>
      </c>
      <c r="P228" s="5">
        <v>0.65137600267701556</v>
      </c>
      <c r="Q228" s="5">
        <v>0.91686942903970781</v>
      </c>
      <c r="R228" s="5">
        <v>0.74428078679066267</v>
      </c>
      <c r="S228" s="5">
        <v>0.67925932291514801</v>
      </c>
      <c r="T228" s="5">
        <v>0.58039107400765955</v>
      </c>
      <c r="U228" s="5">
        <v>0.13519164566173358</v>
      </c>
      <c r="V228" s="10">
        <v>1.721795793809818E-23</v>
      </c>
      <c r="W228" s="10">
        <v>4.7429412874997391E-2</v>
      </c>
      <c r="X228" s="10">
        <v>5.7658452922644241E-9</v>
      </c>
      <c r="Y228" s="10">
        <v>2.8793534552023372E-8</v>
      </c>
      <c r="Z228" s="10">
        <v>2.3284760586177123E-6</v>
      </c>
      <c r="AA228" s="10">
        <v>7.3923767969089431E-14</v>
      </c>
      <c r="AB228" s="11">
        <v>1.1126360003446205E-2</v>
      </c>
      <c r="AC228" s="11">
        <v>1.2670984488236609E-2</v>
      </c>
      <c r="AD228" s="11">
        <v>1.5391833150848423E-2</v>
      </c>
      <c r="AE228" s="11">
        <v>1.6452917842838741E-2</v>
      </c>
      <c r="AF228" s="12">
        <v>1.3543242337008061E-2</v>
      </c>
      <c r="AG228" s="12">
        <v>1.5823135965540455E-2</v>
      </c>
      <c r="AH228" s="12">
        <v>1.2054859514702679E-2</v>
      </c>
      <c r="AI228" s="12">
        <v>1.5160478338933048E-2</v>
      </c>
      <c r="AJ228" s="12">
        <v>9.3069238665296223E-3</v>
      </c>
      <c r="AK228" s="12">
        <v>1.3840141833727568E-2</v>
      </c>
      <c r="AL228" s="12">
        <v>1.0539584304601532E-3</v>
      </c>
      <c r="AM228" s="12">
        <v>4.0898339473747778E-3</v>
      </c>
      <c r="AN228" s="11">
        <v>0.15257805808204025</v>
      </c>
      <c r="AO228" s="12">
        <v>0.17475418414381902</v>
      </c>
      <c r="AP228" s="11">
        <v>0.47671686468898566</v>
      </c>
      <c r="AQ228" s="11">
        <v>0.50668271445527435</v>
      </c>
      <c r="AR228" s="11">
        <v>0.11562481808101405</v>
      </c>
      <c r="AS228" s="11">
        <v>0.13548577345510943</v>
      </c>
      <c r="AT228" s="11">
        <v>5.4955196578459285E-2</v>
      </c>
      <c r="AU228" s="11">
        <v>6.9431055467367234E-2</v>
      </c>
      <c r="AV228" s="11">
        <v>1.8006253588096814E-2</v>
      </c>
      <c r="AW228" s="11">
        <v>2.6885025345735308E-2</v>
      </c>
      <c r="AX228" s="11">
        <v>1.0539584304601532E-3</v>
      </c>
      <c r="AY228" s="11">
        <v>4.0898339473747778E-3</v>
      </c>
      <c r="AZ228" s="9">
        <v>1538914</v>
      </c>
      <c r="BA228" s="9">
        <v>5119384</v>
      </c>
      <c r="BB228" s="9">
        <v>700</v>
      </c>
      <c r="BC228" s="9">
        <v>3577</v>
      </c>
      <c r="BD228" s="9">
        <v>3418339</v>
      </c>
      <c r="BE228" s="9">
        <v>3239959</v>
      </c>
      <c r="BF228" s="9">
        <v>2103</v>
      </c>
      <c r="BG228" s="9">
        <v>2174</v>
      </c>
      <c r="BH228" s="9">
        <v>1077481</v>
      </c>
      <c r="BI228" s="9">
        <v>5580817</v>
      </c>
      <c r="BJ228" s="9">
        <v>537</v>
      </c>
      <c r="BK228" s="9">
        <v>3740</v>
      </c>
      <c r="BL228" s="9">
        <v>593189</v>
      </c>
      <c r="BM228" s="9">
        <v>6065109</v>
      </c>
      <c r="BN228" s="9">
        <v>266</v>
      </c>
      <c r="BO228" s="9">
        <v>4011</v>
      </c>
      <c r="BP228" s="9">
        <v>254626</v>
      </c>
      <c r="BQ228" s="9">
        <v>6403672</v>
      </c>
      <c r="BR228" s="9">
        <v>96</v>
      </c>
      <c r="BS228" s="9">
        <v>4181</v>
      </c>
      <c r="BT228" s="9">
        <v>130156</v>
      </c>
      <c r="BU228" s="9">
        <v>6528142</v>
      </c>
      <c r="BV228" s="9">
        <v>11</v>
      </c>
      <c r="BW228" s="9">
        <v>4266</v>
      </c>
      <c r="BX228">
        <v>1538625.6540409676</v>
      </c>
      <c r="BY228">
        <v>5119672.345959032</v>
      </c>
      <c r="BZ228">
        <v>988.34595903235606</v>
      </c>
      <c r="CA228">
        <v>3290.7665287735695</v>
      </c>
      <c r="CB228">
        <v>3418246.267804265</v>
      </c>
      <c r="CC228">
        <v>3240051.732195735</v>
      </c>
      <c r="CD228">
        <v>2195.7321957351323</v>
      </c>
      <c r="CE228">
        <v>2082.6047198548335</v>
      </c>
      <c r="CF228">
        <v>1077325.9728204184</v>
      </c>
      <c r="CG228">
        <v>5580972.0271795811</v>
      </c>
      <c r="CH228">
        <v>692.02717958146809</v>
      </c>
      <c r="CI228">
        <v>3587.27565047404</v>
      </c>
      <c r="CJ228">
        <v>593074.03512755956</v>
      </c>
      <c r="CK228">
        <v>6065223.9648724403</v>
      </c>
      <c r="CL228">
        <v>380.96487244046034</v>
      </c>
      <c r="CM228">
        <v>3898.5377704632624</v>
      </c>
      <c r="CN228">
        <v>254558.48274218303</v>
      </c>
      <c r="CO228">
        <v>6403739.5172578171</v>
      </c>
      <c r="CP228">
        <v>163.51725781698516</v>
      </c>
      <c r="CQ228">
        <v>4116.1250639427672</v>
      </c>
      <c r="CR228">
        <v>130083.4400762468</v>
      </c>
      <c r="CS228">
        <v>6528214.5599237531</v>
      </c>
      <c r="CT228">
        <v>83.559923753203535</v>
      </c>
      <c r="CU228">
        <v>4196.1337591078081</v>
      </c>
    </row>
    <row r="229" spans="1:99">
      <c r="A229" s="7" t="s">
        <v>52</v>
      </c>
      <c r="B229" s="9">
        <v>88243</v>
      </c>
      <c r="C229" s="9">
        <v>4277</v>
      </c>
      <c r="D229" s="9">
        <v>1429</v>
      </c>
      <c r="E229" s="9">
        <v>5429</v>
      </c>
      <c r="F229" s="9">
        <v>938</v>
      </c>
      <c r="G229" s="9">
        <v>463</v>
      </c>
      <c r="H229" s="9">
        <v>139</v>
      </c>
      <c r="I229" s="9">
        <v>33</v>
      </c>
      <c r="J229">
        <v>-3.5008265926146143</v>
      </c>
      <c r="K229">
        <v>-0.34403926747924979</v>
      </c>
      <c r="L229">
        <v>-1.8962181444977479</v>
      </c>
      <c r="M229">
        <v>-2.0331677760273288</v>
      </c>
      <c r="N229">
        <v>-5.1177471421122815</v>
      </c>
      <c r="O229">
        <v>-13.780848685725026</v>
      </c>
      <c r="P229" s="5">
        <v>0.77832962679009987</v>
      </c>
      <c r="Q229" s="5">
        <v>1.2462441323361626</v>
      </c>
      <c r="R229" s="5">
        <v>1</v>
      </c>
      <c r="S229" s="5">
        <v>1</v>
      </c>
      <c r="T229" s="5">
        <v>0.63593959901513142</v>
      </c>
      <c r="U229" s="5">
        <v>0.30824589061344304</v>
      </c>
      <c r="V229" s="10">
        <v>2.6298790052129154E-10</v>
      </c>
      <c r="W229" s="10">
        <v>2.2776972513987332E-10</v>
      </c>
      <c r="X229" s="10">
        <v>0.13444627398053904</v>
      </c>
      <c r="Y229" s="10">
        <v>5.5688650229325953E-2</v>
      </c>
      <c r="Z229" s="10">
        <v>4.884565600927792E-6</v>
      </c>
      <c r="AA229" s="10">
        <v>2.7469093833648179E-11</v>
      </c>
      <c r="AB229" s="11">
        <v>1.7902289239976485E-2</v>
      </c>
      <c r="AC229" s="11">
        <v>1.9840668893891154E-2</v>
      </c>
      <c r="AD229" s="11">
        <v>2.4720265149993249E-2</v>
      </c>
      <c r="AE229" s="11">
        <v>2.6053641794126458E-2</v>
      </c>
      <c r="AF229" s="12">
        <v>2.0543217199430683E-2</v>
      </c>
      <c r="AG229" s="12">
        <v>2.3319303258834453E-2</v>
      </c>
      <c r="AH229" s="12">
        <v>1.970001758435766E-2</v>
      </c>
      <c r="AI229" s="12">
        <v>2.3601361887234579E-2</v>
      </c>
      <c r="AJ229" s="12">
        <v>1.3570313231669476E-2</v>
      </c>
      <c r="AK229" s="12">
        <v>1.8929102246469404E-2</v>
      </c>
      <c r="AL229" s="12">
        <v>5.0933313338745109E-3</v>
      </c>
      <c r="AM229" s="12">
        <v>1.0338045799630283E-2</v>
      </c>
      <c r="AN229" s="11">
        <v>0.21676624031636893</v>
      </c>
      <c r="AO229" s="12">
        <v>0.24196651628872812</v>
      </c>
      <c r="AP229" s="11">
        <v>0.63215367040435644</v>
      </c>
      <c r="AQ229" s="11">
        <v>0.66080868638778756</v>
      </c>
      <c r="AR229" s="11">
        <v>0.17467570038506602</v>
      </c>
      <c r="AS229" s="11">
        <v>0.19801543826351942</v>
      </c>
      <c r="AT229" s="11">
        <v>8.9729799256087622E-2</v>
      </c>
      <c r="AU229" s="11">
        <v>0.1076047810572161</v>
      </c>
      <c r="AV229" s="11">
        <v>2.610933125921705E-2</v>
      </c>
      <c r="AW229" s="11">
        <v>3.6551412252590287E-2</v>
      </c>
      <c r="AX229" s="11">
        <v>5.0933313338745109E-3</v>
      </c>
      <c r="AY229" s="11">
        <v>1.0338045799630283E-2</v>
      </c>
      <c r="AZ229" s="9">
        <v>1836441</v>
      </c>
      <c r="BA229" s="9">
        <v>4800687</v>
      </c>
      <c r="BB229" s="9">
        <v>981</v>
      </c>
      <c r="BC229" s="9">
        <v>3296</v>
      </c>
      <c r="BD229" s="9">
        <v>3946930</v>
      </c>
      <c r="BE229" s="9">
        <v>2690198</v>
      </c>
      <c r="BF229" s="9">
        <v>2765</v>
      </c>
      <c r="BG229" s="9">
        <v>1512</v>
      </c>
      <c r="BH229" s="9">
        <v>1333492</v>
      </c>
      <c r="BI229" s="9">
        <v>5303636</v>
      </c>
      <c r="BJ229" s="9">
        <v>797</v>
      </c>
      <c r="BK229" s="9">
        <v>3480</v>
      </c>
      <c r="BL229" s="9">
        <v>743397</v>
      </c>
      <c r="BM229" s="9">
        <v>5893731</v>
      </c>
      <c r="BN229" s="9">
        <v>422</v>
      </c>
      <c r="BO229" s="9">
        <v>3855</v>
      </c>
      <c r="BP229" s="9">
        <v>322328</v>
      </c>
      <c r="BQ229" s="9">
        <v>6314800</v>
      </c>
      <c r="BR229" s="9">
        <v>134</v>
      </c>
      <c r="BS229" s="9">
        <v>4143</v>
      </c>
      <c r="BT229" s="9">
        <v>165699</v>
      </c>
      <c r="BU229" s="9">
        <v>6471429</v>
      </c>
      <c r="BV229" s="9">
        <v>33</v>
      </c>
      <c r="BW229" s="9">
        <v>4244</v>
      </c>
      <c r="BX229">
        <v>1836238.7181652074</v>
      </c>
      <c r="BY229">
        <v>4800889.2818347923</v>
      </c>
      <c r="BZ229">
        <v>1183.2818347924874</v>
      </c>
      <c r="CA229">
        <v>3095.7117733754721</v>
      </c>
      <c r="CB229">
        <v>3947151.4349689563</v>
      </c>
      <c r="CC229">
        <v>2689976.5650310437</v>
      </c>
      <c r="CD229">
        <v>2543.5650310438832</v>
      </c>
      <c r="CE229">
        <v>1734.5520035171839</v>
      </c>
      <c r="CF229">
        <v>1333429.7309066381</v>
      </c>
      <c r="CG229">
        <v>5303698.2690933617</v>
      </c>
      <c r="CH229">
        <v>859.26909336202209</v>
      </c>
      <c r="CI229">
        <v>3419.9333103113272</v>
      </c>
      <c r="CJ229">
        <v>743339.98782366083</v>
      </c>
      <c r="CK229">
        <v>5893788.0121763395</v>
      </c>
      <c r="CL229">
        <v>479.01217633919327</v>
      </c>
      <c r="CM229">
        <v>3800.4352668804941</v>
      </c>
      <c r="CN229">
        <v>322254.33761922363</v>
      </c>
      <c r="CO229">
        <v>6314873.6623807764</v>
      </c>
      <c r="CP229">
        <v>207.6623807763568</v>
      </c>
      <c r="CQ229">
        <v>4071.9599216709398</v>
      </c>
      <c r="CR229">
        <v>165625.27020954152</v>
      </c>
      <c r="CS229">
        <v>6471502.7297904585</v>
      </c>
      <c r="CT229">
        <v>106.72979045849485</v>
      </c>
      <c r="CU229">
        <v>4172.9575534779497</v>
      </c>
    </row>
    <row r="230" spans="1:99">
      <c r="A230" s="7" t="s">
        <v>53</v>
      </c>
      <c r="B230" s="9">
        <v>146234</v>
      </c>
      <c r="C230" s="9">
        <v>4277</v>
      </c>
      <c r="D230" s="9">
        <v>3630</v>
      </c>
      <c r="E230" s="9">
        <v>11287</v>
      </c>
      <c r="F230" s="9">
        <v>2751</v>
      </c>
      <c r="G230" s="9">
        <v>1575</v>
      </c>
      <c r="H230" s="9">
        <v>889</v>
      </c>
      <c r="I230" s="9">
        <v>746</v>
      </c>
      <c r="J230">
        <v>1.3376859056285768</v>
      </c>
      <c r="K230">
        <v>2.6531852448529203</v>
      </c>
      <c r="L230">
        <v>5.3793816216047574</v>
      </c>
      <c r="M230">
        <v>7.2752664444833561</v>
      </c>
      <c r="N230">
        <v>12.266807450737209</v>
      </c>
      <c r="O230">
        <v>20.50756630720408</v>
      </c>
      <c r="P230" s="5">
        <v>1.4000684528503733</v>
      </c>
      <c r="Q230" s="5">
        <v>1.9868207969419291</v>
      </c>
      <c r="R230" s="5">
        <v>1.7573349709779202</v>
      </c>
      <c r="S230" s="5">
        <v>1.9783464166652447</v>
      </c>
      <c r="T230" s="5">
        <v>2.9442007025080037</v>
      </c>
      <c r="U230" s="5">
        <v>4.8952973415931647</v>
      </c>
      <c r="V230" s="10">
        <v>2.7511241831293859E-26</v>
      </c>
      <c r="W230" s="10">
        <v>8.9602683791195014E-56</v>
      </c>
      <c r="X230" s="10">
        <v>3.3726346813516439E-74</v>
      </c>
      <c r="Y230" s="10">
        <v>9.3342465338958723E-94</v>
      </c>
      <c r="Z230" s="10">
        <v>3.1232830289849461E-191</v>
      </c>
      <c r="AA230" s="10">
        <v>0</v>
      </c>
      <c r="AB230" s="11">
        <v>4.6416393638673843E-2</v>
      </c>
      <c r="AC230" s="11">
        <v>4.9459700151346812E-2</v>
      </c>
      <c r="AD230" s="11">
        <v>5.1832306414704515E-2</v>
      </c>
      <c r="AE230" s="11">
        <v>5.3727665528246149E-2</v>
      </c>
      <c r="AF230" s="12">
        <v>6.1995771410244462E-2</v>
      </c>
      <c r="AG230" s="12">
        <v>6.6645799784518234E-2</v>
      </c>
      <c r="AH230" s="12">
        <v>7.014889480150388E-2</v>
      </c>
      <c r="AI230" s="12">
        <v>7.7150614200132778E-2</v>
      </c>
      <c r="AJ230" s="12">
        <v>9.7460893069925905E-2</v>
      </c>
      <c r="AK230" s="12">
        <v>0.1103950807434947</v>
      </c>
      <c r="AL230" s="12">
        <v>0.1630485739843994</v>
      </c>
      <c r="AM230" s="12">
        <v>0.18579407273058776</v>
      </c>
      <c r="AN230" s="11">
        <v>0.45383077052609744</v>
      </c>
      <c r="AO230" s="12">
        <v>0.48374229470654229</v>
      </c>
      <c r="AP230" s="11">
        <v>0.84593271041930762</v>
      </c>
      <c r="AQ230" s="11">
        <v>0.86695015139972431</v>
      </c>
      <c r="AR230" s="11">
        <v>0.42212302397375484</v>
      </c>
      <c r="AS230" s="11">
        <v>0.45185406276928936</v>
      </c>
      <c r="AT230" s="11">
        <v>0.28578146329597154</v>
      </c>
      <c r="AU230" s="11">
        <v>0.3132365399773509</v>
      </c>
      <c r="AV230" s="11">
        <v>0.18997780245233079</v>
      </c>
      <c r="AW230" s="11">
        <v>0.21404370795215835</v>
      </c>
      <c r="AX230" s="11">
        <v>0.16190968456366925</v>
      </c>
      <c r="AY230" s="11">
        <v>0.18459487470684746</v>
      </c>
      <c r="AZ230" s="9">
        <v>2543679</v>
      </c>
      <c r="BA230" s="9">
        <v>4035458</v>
      </c>
      <c r="BB230" s="9">
        <v>2005</v>
      </c>
      <c r="BC230" s="9">
        <v>2272</v>
      </c>
      <c r="BD230" s="9">
        <v>4934621</v>
      </c>
      <c r="BE230" s="9">
        <v>1644516</v>
      </c>
      <c r="BF230" s="9">
        <v>3663</v>
      </c>
      <c r="BG230" s="9">
        <v>614</v>
      </c>
      <c r="BH230" s="9">
        <v>2015669</v>
      </c>
      <c r="BI230" s="9">
        <v>4563468</v>
      </c>
      <c r="BJ230" s="9">
        <v>1869</v>
      </c>
      <c r="BK230" s="9">
        <v>2408</v>
      </c>
      <c r="BL230" s="9">
        <v>1169433</v>
      </c>
      <c r="BM230" s="9">
        <v>5409704</v>
      </c>
      <c r="BN230" s="9">
        <v>1281</v>
      </c>
      <c r="BO230" s="9">
        <v>2996</v>
      </c>
      <c r="BP230" s="9">
        <v>521109</v>
      </c>
      <c r="BQ230" s="9">
        <v>6058028</v>
      </c>
      <c r="BR230" s="9">
        <v>864</v>
      </c>
      <c r="BS230" s="9">
        <v>3413</v>
      </c>
      <c r="BT230" s="9">
        <v>270217</v>
      </c>
      <c r="BU230" s="9">
        <v>6308920</v>
      </c>
      <c r="BV230" s="9">
        <v>741</v>
      </c>
      <c r="BW230" s="9">
        <v>3536</v>
      </c>
      <c r="BX230">
        <v>2544030.1634847815</v>
      </c>
      <c r="BY230">
        <v>4035106.8365152185</v>
      </c>
      <c r="BZ230">
        <v>1653.8365152183958</v>
      </c>
      <c r="CA230">
        <v>2624.8687647027264</v>
      </c>
      <c r="CB230">
        <v>4935075.7799688736</v>
      </c>
      <c r="CC230">
        <v>1644061.2200311266</v>
      </c>
      <c r="CD230">
        <v>3208.220031126707</v>
      </c>
      <c r="CE230">
        <v>1069.4747669793167</v>
      </c>
      <c r="CF230">
        <v>2016227.2803603115</v>
      </c>
      <c r="CG230">
        <v>4562909.7196396887</v>
      </c>
      <c r="CH230">
        <v>1310.7196396884656</v>
      </c>
      <c r="CI230">
        <v>2968.2086954565621</v>
      </c>
      <c r="CJ230">
        <v>1169953.4305176616</v>
      </c>
      <c r="CK230">
        <v>5409183.5694823386</v>
      </c>
      <c r="CL230">
        <v>760.56948233849494</v>
      </c>
      <c r="CM230">
        <v>3518.7164973156814</v>
      </c>
      <c r="CN230">
        <v>521633.89349371009</v>
      </c>
      <c r="CO230">
        <v>6057503.1065062899</v>
      </c>
      <c r="CP230">
        <v>339.1065062898976</v>
      </c>
      <c r="CQ230">
        <v>3940.453460233462</v>
      </c>
      <c r="CR230">
        <v>270781.96863299195</v>
      </c>
      <c r="CS230">
        <v>6308355.0313670076</v>
      </c>
      <c r="CT230">
        <v>176.03136700805996</v>
      </c>
      <c r="CU230">
        <v>4103.6346122599361</v>
      </c>
    </row>
    <row r="231" spans="1:99">
      <c r="A231" s="7" t="s">
        <v>54</v>
      </c>
      <c r="B231" s="9">
        <v>15917</v>
      </c>
      <c r="C231" s="9">
        <v>4277</v>
      </c>
      <c r="D231" s="9">
        <v>267</v>
      </c>
      <c r="E231" s="9">
        <v>917</v>
      </c>
      <c r="F231" s="9">
        <v>167</v>
      </c>
      <c r="G231" s="9">
        <v>74</v>
      </c>
      <c r="H231" s="9">
        <v>25</v>
      </c>
      <c r="I231" s="9">
        <v>6</v>
      </c>
      <c r="J231">
        <v>-1.3264595253791893</v>
      </c>
      <c r="K231">
        <v>-0.44178803623871393</v>
      </c>
      <c r="L231">
        <v>-0.8642879010662804</v>
      </c>
      <c r="M231">
        <v>-1.4119726545349855</v>
      </c>
      <c r="N231">
        <v>-2.1869305922755045</v>
      </c>
      <c r="O231">
        <v>-5.810176303388336</v>
      </c>
      <c r="P231" s="5">
        <v>0.70840912934953604</v>
      </c>
      <c r="Q231" s="5">
        <v>1</v>
      </c>
      <c r="R231" s="5">
        <v>1</v>
      </c>
      <c r="S231" s="5">
        <v>1</v>
      </c>
      <c r="T231" s="5">
        <v>1</v>
      </c>
      <c r="U231" s="5">
        <v>0.32563904843397506</v>
      </c>
      <c r="V231" s="10">
        <v>5.7355291881981998E-6</v>
      </c>
      <c r="W231" s="10">
        <v>0.94964517085311129</v>
      </c>
      <c r="X231" s="10">
        <v>0.44910008950656344</v>
      </c>
      <c r="Y231" s="10">
        <v>0.12237388583946224</v>
      </c>
      <c r="Z231" s="10">
        <v>0.15323317993729094</v>
      </c>
      <c r="AA231" s="10">
        <v>2.1003480931515436E-2</v>
      </c>
      <c r="AB231" s="11">
        <v>3.1038214706987665E-3</v>
      </c>
      <c r="AC231" s="11">
        <v>3.9482217915424219E-3</v>
      </c>
      <c r="AD231" s="11">
        <v>4.0111043026675392E-3</v>
      </c>
      <c r="AE231" s="11">
        <v>4.5650004436499731E-3</v>
      </c>
      <c r="AF231" s="12">
        <v>3.313554261746779E-3</v>
      </c>
      <c r="AG231" s="12">
        <v>4.4956578027844337E-3</v>
      </c>
      <c r="AH231" s="12">
        <v>2.6733055709859564E-3</v>
      </c>
      <c r="AI231" s="12">
        <v>4.2474332646464967E-3</v>
      </c>
      <c r="AJ231" s="12">
        <v>1.7786218452690045E-3</v>
      </c>
      <c r="AK231" s="12">
        <v>4.0665967659070535E-3</v>
      </c>
      <c r="AL231" s="12">
        <v>2.8112434727386787E-4</v>
      </c>
      <c r="AM231" s="12">
        <v>2.5245805860906398E-3</v>
      </c>
      <c r="AN231" s="11">
        <v>4.8556021325503469E-2</v>
      </c>
      <c r="AO231" s="12">
        <v>6.2269323542394596E-2</v>
      </c>
      <c r="AP231" s="11">
        <v>0.16373199768082813</v>
      </c>
      <c r="AQ231" s="11">
        <v>0.18651350150084128</v>
      </c>
      <c r="AR231" s="11">
        <v>3.1722210640874625E-2</v>
      </c>
      <c r="AS231" s="11">
        <v>4.3096587582178915E-2</v>
      </c>
      <c r="AT231" s="11">
        <v>1.2978589892437949E-2</v>
      </c>
      <c r="AU231" s="11">
        <v>2.0689869307936148E-2</v>
      </c>
      <c r="AV231" s="11">
        <v>3.5605993799457088E-3</v>
      </c>
      <c r="AW231" s="11">
        <v>8.1298378424064059E-3</v>
      </c>
      <c r="AX231" s="11">
        <v>2.8112434727386787E-4</v>
      </c>
      <c r="AY231" s="11">
        <v>2.5245805860906398E-3</v>
      </c>
      <c r="AZ231" s="9">
        <v>514059</v>
      </c>
      <c r="BA231" s="9">
        <v>6195395</v>
      </c>
      <c r="BB231" s="9">
        <v>237</v>
      </c>
      <c r="BC231" s="9">
        <v>4040</v>
      </c>
      <c r="BD231" s="9">
        <v>1152604</v>
      </c>
      <c r="BE231" s="9">
        <v>5556850</v>
      </c>
      <c r="BF231" s="9">
        <v>749</v>
      </c>
      <c r="BG231" s="9">
        <v>3528</v>
      </c>
      <c r="BH231" s="9">
        <v>284831</v>
      </c>
      <c r="BI231" s="9">
        <v>6424623</v>
      </c>
      <c r="BJ231" s="9">
        <v>160</v>
      </c>
      <c r="BK231" s="9">
        <v>4117</v>
      </c>
      <c r="BL231" s="9">
        <v>149474</v>
      </c>
      <c r="BM231" s="9">
        <v>6559980</v>
      </c>
      <c r="BN231" s="9">
        <v>72</v>
      </c>
      <c r="BO231" s="9">
        <v>4205</v>
      </c>
      <c r="BP231" s="9">
        <v>61741</v>
      </c>
      <c r="BQ231" s="9">
        <v>6647713</v>
      </c>
      <c r="BR231" s="9">
        <v>25</v>
      </c>
      <c r="BS231" s="9">
        <v>4252</v>
      </c>
      <c r="BT231" s="9">
        <v>31207</v>
      </c>
      <c r="BU231" s="9">
        <v>6678247</v>
      </c>
      <c r="BV231" s="9">
        <v>6</v>
      </c>
      <c r="BW231" s="9">
        <v>4271</v>
      </c>
      <c r="BX231">
        <v>513968.36637988623</v>
      </c>
      <c r="BY231">
        <v>6195485.6336201141</v>
      </c>
      <c r="BZ231">
        <v>327.63362011376387</v>
      </c>
      <c r="CA231">
        <v>3951.8839379478568</v>
      </c>
      <c r="CB231">
        <v>1152618.2534364276</v>
      </c>
      <c r="CC231">
        <v>5556835.7465635724</v>
      </c>
      <c r="CD231">
        <v>734.74656357247557</v>
      </c>
      <c r="CE231">
        <v>3544.511476790809</v>
      </c>
      <c r="CF231">
        <v>284809.4457335273</v>
      </c>
      <c r="CG231">
        <v>6424644.5542664723</v>
      </c>
      <c r="CH231">
        <v>181.55426647269604</v>
      </c>
      <c r="CI231">
        <v>4098.0564111476133</v>
      </c>
      <c r="CJ231">
        <v>149450.73132718602</v>
      </c>
      <c r="CK231">
        <v>6560003.2686728137</v>
      </c>
      <c r="CL231">
        <v>95.268672813968863</v>
      </c>
      <c r="CM231">
        <v>4184.3970083109598</v>
      </c>
      <c r="CN231">
        <v>61726.651807169517</v>
      </c>
      <c r="CO231">
        <v>6647727.3481928306</v>
      </c>
      <c r="CP231">
        <v>39.348192830484273</v>
      </c>
      <c r="CQ231">
        <v>4240.3531352923801</v>
      </c>
      <c r="CR231">
        <v>31193.115676216399</v>
      </c>
      <c r="CS231">
        <v>6678260.8843237832</v>
      </c>
      <c r="CT231">
        <v>19.884323783601101</v>
      </c>
      <c r="CU231">
        <v>4259.829411752432</v>
      </c>
    </row>
    <row r="232" spans="1:99">
      <c r="A232" s="7" t="s">
        <v>55</v>
      </c>
      <c r="B232" s="9">
        <v>38555</v>
      </c>
      <c r="C232" s="9">
        <v>4277</v>
      </c>
      <c r="D232" s="9">
        <v>702</v>
      </c>
      <c r="E232" s="9">
        <v>2623</v>
      </c>
      <c r="F232" s="9">
        <v>468</v>
      </c>
      <c r="G232" s="9">
        <v>189</v>
      </c>
      <c r="H232" s="9">
        <v>39</v>
      </c>
      <c r="I232" s="9">
        <v>11</v>
      </c>
      <c r="J232">
        <v>-1.4858663389318025</v>
      </c>
      <c r="K232">
        <v>0.47674891721474394</v>
      </c>
      <c r="L232">
        <v>-0.32260271356133674</v>
      </c>
      <c r="M232">
        <v>-1.8228092714935731</v>
      </c>
      <c r="N232">
        <v>-6.6820065812552434</v>
      </c>
      <c r="O232">
        <v>-11.459524220816332</v>
      </c>
      <c r="P232" s="5">
        <v>0.83394322078482963</v>
      </c>
      <c r="Q232" s="5">
        <v>1.2071640962508545</v>
      </c>
      <c r="R232" s="5">
        <v>1</v>
      </c>
      <c r="S232" s="5">
        <v>0.80090607266517166</v>
      </c>
      <c r="T232" s="5">
        <v>0.42113221106552817</v>
      </c>
      <c r="U232" s="5">
        <v>0.2416929659995361</v>
      </c>
      <c r="V232" s="10">
        <v>1.4598886654073637E-3</v>
      </c>
      <c r="W232" s="10">
        <v>7.7495304391616959E-8</v>
      </c>
      <c r="X232" s="10">
        <v>0.97152717246891318</v>
      </c>
      <c r="Y232" s="10">
        <v>3.5968817435693301E-2</v>
      </c>
      <c r="Z232" s="10">
        <v>6.2510455596176077E-7</v>
      </c>
      <c r="AA232" s="10">
        <v>3.6370523024481777E-6</v>
      </c>
      <c r="AB232" s="11">
        <v>8.5880485791326802E-3</v>
      </c>
      <c r="AC232" s="11">
        <v>9.9532786496812319E-3</v>
      </c>
      <c r="AD232" s="11">
        <v>1.1799091263294054E-2</v>
      </c>
      <c r="AE232" s="11">
        <v>1.2732122204089626E-2</v>
      </c>
      <c r="AF232" s="12">
        <v>9.9563090437910836E-3</v>
      </c>
      <c r="AG232" s="12">
        <v>1.1928189436452076E-2</v>
      </c>
      <c r="AH232" s="12">
        <v>7.5835300976464801E-3</v>
      </c>
      <c r="AI232" s="12">
        <v>1.0092410982549918E-2</v>
      </c>
      <c r="AJ232" s="12">
        <v>3.1316038090875098E-3</v>
      </c>
      <c r="AK232" s="12">
        <v>5.9869372243471402E-3</v>
      </c>
      <c r="AL232" s="12">
        <v>1.0539584304601532E-3</v>
      </c>
      <c r="AM232" s="12">
        <v>4.0898339473747778E-3</v>
      </c>
      <c r="AN232" s="11">
        <v>0.11494719858703498</v>
      </c>
      <c r="AO232" s="12">
        <v>0.13476054048240621</v>
      </c>
      <c r="AP232" s="11">
        <v>0.36400025034322547</v>
      </c>
      <c r="AQ232" s="11">
        <v>0.3930724641762976</v>
      </c>
      <c r="AR232" s="11">
        <v>8.8383807976694331E-2</v>
      </c>
      <c r="AS232" s="11">
        <v>0.10614506740324488</v>
      </c>
      <c r="AT232" s="11">
        <v>3.541481544376425E-2</v>
      </c>
      <c r="AU232" s="11">
        <v>4.7353480090488731E-2</v>
      </c>
      <c r="AV232" s="11">
        <v>6.2697540541822652E-3</v>
      </c>
      <c r="AW232" s="11">
        <v>1.1967328012687035E-2</v>
      </c>
      <c r="AX232" s="11">
        <v>1.0539584304601532E-3</v>
      </c>
      <c r="AY232" s="11">
        <v>4.0898339473747778E-3</v>
      </c>
      <c r="AZ232" s="9">
        <v>977501</v>
      </c>
      <c r="BA232" s="9">
        <v>5709315</v>
      </c>
      <c r="BB232" s="9">
        <v>534</v>
      </c>
      <c r="BC232" s="9">
        <v>3743</v>
      </c>
      <c r="BD232" s="9">
        <v>2242673</v>
      </c>
      <c r="BE232" s="9">
        <v>4444143</v>
      </c>
      <c r="BF232" s="9">
        <v>1619</v>
      </c>
      <c r="BG232" s="9">
        <v>2658</v>
      </c>
      <c r="BH232" s="9">
        <v>636213</v>
      </c>
      <c r="BI232" s="9">
        <v>6050603</v>
      </c>
      <c r="BJ232" s="9">
        <v>416</v>
      </c>
      <c r="BK232" s="9">
        <v>3861</v>
      </c>
      <c r="BL232" s="9">
        <v>342877</v>
      </c>
      <c r="BM232" s="9">
        <v>6343939</v>
      </c>
      <c r="BN232" s="9">
        <v>177</v>
      </c>
      <c r="BO232" s="9">
        <v>4100</v>
      </c>
      <c r="BP232" s="9">
        <v>144770</v>
      </c>
      <c r="BQ232" s="9">
        <v>6542046</v>
      </c>
      <c r="BR232" s="9">
        <v>39</v>
      </c>
      <c r="BS232" s="9">
        <v>4238</v>
      </c>
      <c r="BT232" s="9">
        <v>73750</v>
      </c>
      <c r="BU232" s="9">
        <v>6613066</v>
      </c>
      <c r="BV232" s="9">
        <v>11</v>
      </c>
      <c r="BW232" s="9">
        <v>4266</v>
      </c>
      <c r="BX232">
        <v>977409.83222920378</v>
      </c>
      <c r="BY232">
        <v>5709406.1677707965</v>
      </c>
      <c r="BZ232">
        <v>625.16777079619135</v>
      </c>
      <c r="CA232">
        <v>3654.1680025291557</v>
      </c>
      <c r="CB232">
        <v>2242857.4306577416</v>
      </c>
      <c r="CC232">
        <v>4443958.5693422584</v>
      </c>
      <c r="CD232">
        <v>1434.5693422584322</v>
      </c>
      <c r="CE232">
        <v>2844.2487242059601</v>
      </c>
      <c r="CF232">
        <v>636222.06166675605</v>
      </c>
      <c r="CG232">
        <v>6050593.9383332441</v>
      </c>
      <c r="CH232">
        <v>406.93833324391096</v>
      </c>
      <c r="CI232">
        <v>3872.5370233007757</v>
      </c>
      <c r="CJ232">
        <v>342834.71714770666</v>
      </c>
      <c r="CK232">
        <v>6343981.282852293</v>
      </c>
      <c r="CL232">
        <v>219.28285229333983</v>
      </c>
      <c r="CM232">
        <v>4060.3125318537254</v>
      </c>
      <c r="CN232">
        <v>144716.43693250115</v>
      </c>
      <c r="CO232">
        <v>6542099.5630674986</v>
      </c>
      <c r="CP232">
        <v>92.56306749883764</v>
      </c>
      <c r="CQ232">
        <v>4187.113368754277</v>
      </c>
      <c r="CR232">
        <v>73713.851380633932</v>
      </c>
      <c r="CS232">
        <v>6613102.1486193659</v>
      </c>
      <c r="CT232">
        <v>47.148619366073675</v>
      </c>
      <c r="CU232">
        <v>4232.5568647320342</v>
      </c>
    </row>
    <row r="233" spans="1:99">
      <c r="A233" s="7" t="s">
        <v>56</v>
      </c>
      <c r="B233" s="9">
        <v>31719</v>
      </c>
      <c r="C233" s="9">
        <v>4277</v>
      </c>
      <c r="D233" s="9">
        <v>528</v>
      </c>
      <c r="E233" s="9">
        <v>2388</v>
      </c>
      <c r="F233" s="9">
        <v>459</v>
      </c>
      <c r="G233" s="9">
        <v>209</v>
      </c>
      <c r="H233" s="9">
        <v>83</v>
      </c>
      <c r="I233" s="9">
        <v>36</v>
      </c>
      <c r="J233">
        <v>-1.9218153482492712</v>
      </c>
      <c r="K233">
        <v>1.0768905660121693</v>
      </c>
      <c r="L233">
        <v>0.82395262551171644</v>
      </c>
      <c r="M233">
        <v>0.22926126831676444</v>
      </c>
      <c r="N233">
        <v>0.18351939978002693</v>
      </c>
      <c r="O233">
        <v>-0.71962649458039962</v>
      </c>
      <c r="P233" s="5">
        <v>0.84100343624195362</v>
      </c>
      <c r="Q233" s="5">
        <v>1.4407615250520021</v>
      </c>
      <c r="R233" s="5">
        <v>1.2150883293313808</v>
      </c>
      <c r="S233" s="5">
        <v>1</v>
      </c>
      <c r="T233" s="5">
        <v>1</v>
      </c>
      <c r="U233" s="5">
        <v>1</v>
      </c>
      <c r="V233" s="10">
        <v>9.1018905995708995E-3</v>
      </c>
      <c r="W233" s="10">
        <v>1.6161979311298119E-28</v>
      </c>
      <c r="X233" s="10">
        <v>3.4103086084170536E-3</v>
      </c>
      <c r="Y233" s="10">
        <v>0.63899474867725392</v>
      </c>
      <c r="Z233" s="10">
        <v>0.94378025939899279</v>
      </c>
      <c r="AA233" s="10">
        <v>0.98661402128428122</v>
      </c>
      <c r="AB233" s="11">
        <v>6.3801172108137487E-3</v>
      </c>
      <c r="AC233" s="11">
        <v>7.5654964313710748E-3</v>
      </c>
      <c r="AD233" s="11">
        <v>1.0721330959824396E-2</v>
      </c>
      <c r="AE233" s="11">
        <v>1.1612080309757087E-2</v>
      </c>
      <c r="AF233" s="12">
        <v>9.7553035260363411E-3</v>
      </c>
      <c r="AG233" s="12">
        <v>1.1708339214202146E-2</v>
      </c>
      <c r="AH233" s="12">
        <v>8.4546837725334011E-3</v>
      </c>
      <c r="AI233" s="12">
        <v>1.1091727263239337E-2</v>
      </c>
      <c r="AJ233" s="12">
        <v>7.6257180833845563E-3</v>
      </c>
      <c r="AK233" s="12">
        <v>1.1780407705719958E-2</v>
      </c>
      <c r="AL233" s="12">
        <v>5.6791202295878845E-3</v>
      </c>
      <c r="AM233" s="12">
        <v>1.1155109370599164E-2</v>
      </c>
      <c r="AN233" s="11">
        <v>9.0403004058840983E-2</v>
      </c>
      <c r="AO233" s="12">
        <v>0.108334428721145</v>
      </c>
      <c r="AP233" s="11">
        <v>0.34173981853956448</v>
      </c>
      <c r="AQ233" s="11">
        <v>0.37044161704612644</v>
      </c>
      <c r="AR233" s="11">
        <v>8.4349279702197397E-2</v>
      </c>
      <c r="AS233" s="11">
        <v>0.10176248087764829</v>
      </c>
      <c r="AT233" s="11">
        <v>3.9778142442779711E-2</v>
      </c>
      <c r="AU233" s="11">
        <v>5.2342502869354969E-2</v>
      </c>
      <c r="AV233" s="11">
        <v>1.4853363591969551E-2</v>
      </c>
      <c r="AW233" s="11">
        <v>2.3023653008451307E-2</v>
      </c>
      <c r="AX233" s="11">
        <v>5.6791202295878845E-3</v>
      </c>
      <c r="AY233" s="11">
        <v>1.1155109370599164E-2</v>
      </c>
      <c r="AZ233" s="9">
        <v>777022</v>
      </c>
      <c r="BA233" s="9">
        <v>5916630</v>
      </c>
      <c r="BB233" s="9">
        <v>425</v>
      </c>
      <c r="BC233" s="9">
        <v>3852</v>
      </c>
      <c r="BD233" s="9">
        <v>1856816</v>
      </c>
      <c r="BE233" s="9">
        <v>4836836</v>
      </c>
      <c r="BF233" s="9">
        <v>1523</v>
      </c>
      <c r="BG233" s="9">
        <v>2754</v>
      </c>
      <c r="BH233" s="9">
        <v>521751</v>
      </c>
      <c r="BI233" s="9">
        <v>6171901</v>
      </c>
      <c r="BJ233" s="9">
        <v>398</v>
      </c>
      <c r="BK233" s="9">
        <v>3879</v>
      </c>
      <c r="BL233" s="9">
        <v>281763</v>
      </c>
      <c r="BM233" s="9">
        <v>6411889</v>
      </c>
      <c r="BN233" s="9">
        <v>197</v>
      </c>
      <c r="BO233" s="9">
        <v>4080</v>
      </c>
      <c r="BP233" s="9">
        <v>118507</v>
      </c>
      <c r="BQ233" s="9">
        <v>6575145</v>
      </c>
      <c r="BR233" s="9">
        <v>81</v>
      </c>
      <c r="BS233" s="9">
        <v>4196</v>
      </c>
      <c r="BT233" s="9">
        <v>59969</v>
      </c>
      <c r="BU233" s="9">
        <v>6633683</v>
      </c>
      <c r="BV233" s="9">
        <v>36</v>
      </c>
      <c r="BW233" s="9">
        <v>4241</v>
      </c>
      <c r="BX233">
        <v>776950.55687272886</v>
      </c>
      <c r="BY233">
        <v>5916701.4431272708</v>
      </c>
      <c r="BZ233">
        <v>496.44312727113112</v>
      </c>
      <c r="CA233">
        <v>3782.9725109700953</v>
      </c>
      <c r="CB233">
        <v>1857152.3472446483</v>
      </c>
      <c r="CC233">
        <v>4836499.6527553517</v>
      </c>
      <c r="CD233">
        <v>1186.6527553516914</v>
      </c>
      <c r="CE233">
        <v>3092.3218640586633</v>
      </c>
      <c r="CF233">
        <v>521815.57883757801</v>
      </c>
      <c r="CG233">
        <v>6171836.4211624218</v>
      </c>
      <c r="CH233">
        <v>333.42116242199643</v>
      </c>
      <c r="CI233">
        <v>3946.0986409212787</v>
      </c>
      <c r="CJ233">
        <v>281779.95286602771</v>
      </c>
      <c r="CK233">
        <v>6411872.0471339719</v>
      </c>
      <c r="CL233">
        <v>180.04713397230697</v>
      </c>
      <c r="CM233">
        <v>4099.5706697928126</v>
      </c>
      <c r="CN233">
        <v>118512.2749697705</v>
      </c>
      <c r="CO233">
        <v>6575139.7250302294</v>
      </c>
      <c r="CP233">
        <v>75.725030229493328</v>
      </c>
      <c r="CQ233">
        <v>4203.9594315629192</v>
      </c>
      <c r="CR233">
        <v>59966.68347186123</v>
      </c>
      <c r="CS233">
        <v>6633685.3165281387</v>
      </c>
      <c r="CT233">
        <v>38.316528138772448</v>
      </c>
      <c r="CU233">
        <v>4241.391836324924</v>
      </c>
    </row>
    <row r="234" spans="1:99">
      <c r="A234" s="7" t="s">
        <v>57</v>
      </c>
      <c r="B234" s="9">
        <v>31050</v>
      </c>
      <c r="C234" s="9">
        <v>4277</v>
      </c>
      <c r="D234" s="9">
        <v>520</v>
      </c>
      <c r="E234" s="9">
        <v>2356</v>
      </c>
      <c r="F234" s="9">
        <v>457</v>
      </c>
      <c r="G234" s="9">
        <v>208</v>
      </c>
      <c r="H234" s="9">
        <v>82</v>
      </c>
      <c r="I234" s="9">
        <v>36</v>
      </c>
      <c r="J234">
        <v>-1.8630109169839419</v>
      </c>
      <c r="K234">
        <v>1.1148243665241595</v>
      </c>
      <c r="L234">
        <v>0.9219582468787092</v>
      </c>
      <c r="M234">
        <v>0.33064581202898929</v>
      </c>
      <c r="N234">
        <v>0.23935212735978395</v>
      </c>
      <c r="O234">
        <v>-0.5778997653369089</v>
      </c>
      <c r="P234" s="5">
        <v>0.84117323625814799</v>
      </c>
      <c r="Q234" s="5">
        <v>1.440904136340724</v>
      </c>
      <c r="R234" s="5">
        <v>1.2151846752668563</v>
      </c>
      <c r="S234" s="5">
        <v>1</v>
      </c>
      <c r="T234" s="5">
        <v>1</v>
      </c>
      <c r="U234" s="5">
        <v>1</v>
      </c>
      <c r="V234" s="10">
        <v>9.2159088895435361E-3</v>
      </c>
      <c r="W234" s="10">
        <v>1.5897038039732912E-28</v>
      </c>
      <c r="X234" s="10">
        <v>3.3925288103047232E-3</v>
      </c>
      <c r="Y234" s="10">
        <v>0.64682820907337968</v>
      </c>
      <c r="Z234" s="10">
        <v>0.95345195422412077</v>
      </c>
      <c r="AA234" s="10">
        <v>0.97911973487071058</v>
      </c>
      <c r="AB234" s="11">
        <v>6.2789445456961608E-3</v>
      </c>
      <c r="AC234" s="11">
        <v>7.4553719200919225E-3</v>
      </c>
      <c r="AD234" s="11">
        <v>1.0574654041897797E-2</v>
      </c>
      <c r="AE234" s="11">
        <v>1.1459482034791472E-2</v>
      </c>
      <c r="AF234" s="12">
        <v>9.7106485606760305E-3</v>
      </c>
      <c r="AG234" s="12">
        <v>1.1659470681783636E-2</v>
      </c>
      <c r="AH234" s="12">
        <v>8.4110491065762828E-3</v>
      </c>
      <c r="AI234" s="12">
        <v>1.1041838431417639E-2</v>
      </c>
      <c r="AJ234" s="12">
        <v>7.5212438878623838E-3</v>
      </c>
      <c r="AK234" s="12">
        <v>1.1651073156795085E-2</v>
      </c>
      <c r="AL234" s="12">
        <v>5.6791202295878845E-3</v>
      </c>
      <c r="AM234" s="12">
        <v>1.1155109370599164E-2</v>
      </c>
      <c r="AN234" s="11">
        <v>9.0403004058840983E-2</v>
      </c>
      <c r="AO234" s="12">
        <v>0.108334428721145</v>
      </c>
      <c r="AP234" s="11">
        <v>0.34150811758775518</v>
      </c>
      <c r="AQ234" s="11">
        <v>0.37020570050904161</v>
      </c>
      <c r="AR234" s="11">
        <v>8.4349279702197397E-2</v>
      </c>
      <c r="AS234" s="11">
        <v>0.10176248087764829</v>
      </c>
      <c r="AT234" s="11">
        <v>3.9778142442779711E-2</v>
      </c>
      <c r="AU234" s="11">
        <v>5.2342502869354969E-2</v>
      </c>
      <c r="AV234" s="11">
        <v>1.4853363591969551E-2</v>
      </c>
      <c r="AW234" s="11">
        <v>2.3023653008451307E-2</v>
      </c>
      <c r="AX234" s="11">
        <v>5.6791202295878845E-3</v>
      </c>
      <c r="AY234" s="11">
        <v>1.1155109370599164E-2</v>
      </c>
      <c r="AZ234" s="9">
        <v>776961</v>
      </c>
      <c r="BA234" s="9">
        <v>5917360</v>
      </c>
      <c r="BB234" s="9">
        <v>425</v>
      </c>
      <c r="BC234" s="9">
        <v>3852</v>
      </c>
      <c r="BD234" s="9">
        <v>1855501</v>
      </c>
      <c r="BE234" s="9">
        <v>4838820</v>
      </c>
      <c r="BF234" s="9">
        <v>1522</v>
      </c>
      <c r="BG234" s="9">
        <v>2755</v>
      </c>
      <c r="BH234" s="9">
        <v>521765</v>
      </c>
      <c r="BI234" s="9">
        <v>6172556</v>
      </c>
      <c r="BJ234" s="9">
        <v>398</v>
      </c>
      <c r="BK234" s="9">
        <v>3879</v>
      </c>
      <c r="BL234" s="9">
        <v>282058</v>
      </c>
      <c r="BM234" s="9">
        <v>6412263</v>
      </c>
      <c r="BN234" s="9">
        <v>197</v>
      </c>
      <c r="BO234" s="9">
        <v>4080</v>
      </c>
      <c r="BP234" s="9">
        <v>119050</v>
      </c>
      <c r="BQ234" s="9">
        <v>6575271</v>
      </c>
      <c r="BR234" s="9">
        <v>81</v>
      </c>
      <c r="BS234" s="9">
        <v>4196</v>
      </c>
      <c r="BT234" s="9">
        <v>60598</v>
      </c>
      <c r="BU234" s="9">
        <v>6633723</v>
      </c>
      <c r="BV234" s="9">
        <v>36</v>
      </c>
      <c r="BW234" s="9">
        <v>4241</v>
      </c>
      <c r="BX234">
        <v>776889.64540132124</v>
      </c>
      <c r="BY234">
        <v>5917431.3545986786</v>
      </c>
      <c r="BZ234">
        <v>496.35459867870861</v>
      </c>
      <c r="CA234">
        <v>3783.0608547155121</v>
      </c>
      <c r="CB234">
        <v>1855837.3060128402</v>
      </c>
      <c r="CC234">
        <v>4838483.69398716</v>
      </c>
      <c r="CD234">
        <v>1185.6939871597012</v>
      </c>
      <c r="CE234">
        <v>3093.2810474729254</v>
      </c>
      <c r="CF234">
        <v>521829.60319801245</v>
      </c>
      <c r="CG234">
        <v>6172491.3968019877</v>
      </c>
      <c r="CH234">
        <v>333.39680198752035</v>
      </c>
      <c r="CI234">
        <v>3946.1227651019426</v>
      </c>
      <c r="CJ234">
        <v>282074.78249254543</v>
      </c>
      <c r="CK234">
        <v>6412246.2175074546</v>
      </c>
      <c r="CL234">
        <v>180.21750745454497</v>
      </c>
      <c r="CM234">
        <v>4099.3999258475951</v>
      </c>
      <c r="CN234">
        <v>119054.93583149787</v>
      </c>
      <c r="CO234">
        <v>6575266.0641685026</v>
      </c>
      <c r="CP234">
        <v>76.064168502125369</v>
      </c>
      <c r="CQ234">
        <v>4203.6198083420259</v>
      </c>
      <c r="CR234">
        <v>60595.285687243806</v>
      </c>
      <c r="CS234">
        <v>6633725.7143127564</v>
      </c>
      <c r="CT234">
        <v>38.714312756191667</v>
      </c>
      <c r="CU234">
        <v>4240.993526901384</v>
      </c>
    </row>
    <row r="235" spans="1:99">
      <c r="A235" s="7" t="s">
        <v>58</v>
      </c>
      <c r="B235" s="9">
        <v>8713</v>
      </c>
      <c r="C235" s="9">
        <v>4277</v>
      </c>
      <c r="D235" s="9">
        <v>185</v>
      </c>
      <c r="E235" s="9">
        <v>723</v>
      </c>
      <c r="F235" s="9">
        <v>134</v>
      </c>
      <c r="G235" s="9">
        <v>51</v>
      </c>
      <c r="H235" s="9">
        <v>14</v>
      </c>
      <c r="I235" s="9">
        <v>1</v>
      </c>
      <c r="J235">
        <v>-0.19358923777652234</v>
      </c>
      <c r="K235">
        <v>0.89016734633039285</v>
      </c>
      <c r="L235">
        <v>0.63513549372834344</v>
      </c>
      <c r="M235">
        <v>-0.27398012505107283</v>
      </c>
      <c r="N235">
        <v>-1.5402136745898836</v>
      </c>
      <c r="O235">
        <v>0</v>
      </c>
      <c r="P235" s="5">
        <v>1</v>
      </c>
      <c r="Q235" s="5">
        <v>1.4349715353450183</v>
      </c>
      <c r="R235" s="5">
        <v>1</v>
      </c>
      <c r="S235" s="5">
        <v>1</v>
      </c>
      <c r="T235" s="5">
        <v>1</v>
      </c>
      <c r="U235" s="5">
        <v>0.14052261724384107</v>
      </c>
      <c r="V235" s="10">
        <v>0.95651552019150454</v>
      </c>
      <c r="W235" s="10">
        <v>6.6573728033450061E-14</v>
      </c>
      <c r="X235" s="10">
        <v>0.50818871481132444</v>
      </c>
      <c r="Y235" s="10">
        <v>0.7690698358082495</v>
      </c>
      <c r="Z235" s="10">
        <v>0.48873792924974857</v>
      </c>
      <c r="AA235" s="10">
        <v>3.2755414735353941E-2</v>
      </c>
      <c r="AB235" s="11">
        <v>2.091494768717856E-3</v>
      </c>
      <c r="AC235" s="11">
        <v>2.7947524354567507E-3</v>
      </c>
      <c r="AD235" s="11">
        <v>3.134848689261535E-3</v>
      </c>
      <c r="AE235" s="11">
        <v>3.6269002001469292E-3</v>
      </c>
      <c r="AF235" s="12">
        <v>2.603388583815171E-3</v>
      </c>
      <c r="AG235" s="12">
        <v>3.6626857673655627E-3</v>
      </c>
      <c r="AH235" s="12">
        <v>1.7310966026801277E-3</v>
      </c>
      <c r="AI235" s="12">
        <v>3.0386017840395357E-3</v>
      </c>
      <c r="AJ235" s="12">
        <v>7.800275109280364E-4</v>
      </c>
      <c r="AK235" s="12">
        <v>2.4932949113305562E-3</v>
      </c>
      <c r="AL235" s="12">
        <v>-2.244028183389236E-4</v>
      </c>
      <c r="AM235" s="12">
        <v>6.9202030723300824E-4</v>
      </c>
      <c r="AN235" s="11">
        <v>3.2372658895497321E-2</v>
      </c>
      <c r="AO235" s="12">
        <v>4.3848991794238477E-2</v>
      </c>
      <c r="AP235" s="11">
        <v>0.12172786878689358</v>
      </c>
      <c r="AQ235" s="11">
        <v>0.14200839494937018</v>
      </c>
      <c r="AR235" s="11">
        <v>2.1826913122733726E-2</v>
      </c>
      <c r="AS235" s="11">
        <v>3.148148061119193E-2</v>
      </c>
      <c r="AT235" s="11">
        <v>7.2634741696374827E-3</v>
      </c>
      <c r="AU235" s="11">
        <v>1.3311695341702241E-2</v>
      </c>
      <c r="AV235" s="11">
        <v>1.5614599154096004E-3</v>
      </c>
      <c r="AW235" s="11">
        <v>4.9851849291075844E-3</v>
      </c>
      <c r="AX235" s="11">
        <v>-2.244028183389236E-4</v>
      </c>
      <c r="AY235" s="11">
        <v>6.9202030723300824E-4</v>
      </c>
      <c r="AZ235" s="9">
        <v>267449</v>
      </c>
      <c r="BA235" s="9">
        <v>6449209</v>
      </c>
      <c r="BB235" s="9">
        <v>163</v>
      </c>
      <c r="BC235" s="9">
        <v>4114</v>
      </c>
      <c r="BD235" s="9">
        <v>643370</v>
      </c>
      <c r="BE235" s="9">
        <v>6073288</v>
      </c>
      <c r="BF235" s="9">
        <v>564</v>
      </c>
      <c r="BG235" s="9">
        <v>3713</v>
      </c>
      <c r="BH235" s="9">
        <v>155579</v>
      </c>
      <c r="BI235" s="9">
        <v>6561079</v>
      </c>
      <c r="BJ235" s="9">
        <v>114</v>
      </c>
      <c r="BK235" s="9">
        <v>4163</v>
      </c>
      <c r="BL235" s="9">
        <v>81083</v>
      </c>
      <c r="BM235" s="9">
        <v>6635575</v>
      </c>
      <c r="BN235" s="9">
        <v>44</v>
      </c>
      <c r="BO235" s="9">
        <v>4233</v>
      </c>
      <c r="BP235" s="9">
        <v>33230</v>
      </c>
      <c r="BQ235" s="9">
        <v>6683428</v>
      </c>
      <c r="BR235" s="9">
        <v>14</v>
      </c>
      <c r="BS235" s="9">
        <v>4263</v>
      </c>
      <c r="BT235" s="9">
        <v>16723</v>
      </c>
      <c r="BU235" s="9">
        <v>6699935</v>
      </c>
      <c r="BV235" s="9">
        <v>1</v>
      </c>
      <c r="BW235" s="9">
        <v>4276</v>
      </c>
      <c r="BX235">
        <v>267441.69980754168</v>
      </c>
      <c r="BY235">
        <v>6449216.3001924586</v>
      </c>
      <c r="BZ235">
        <v>170.300192458341</v>
      </c>
      <c r="CA235">
        <v>4109.3148513740016</v>
      </c>
      <c r="CB235">
        <v>643524.21985512436</v>
      </c>
      <c r="CC235">
        <v>6073133.7801448759</v>
      </c>
      <c r="CD235">
        <v>409.78014487567577</v>
      </c>
      <c r="CE235">
        <v>3869.6824041063278</v>
      </c>
      <c r="CF235">
        <v>155593.92167815936</v>
      </c>
      <c r="CG235">
        <v>6561064.0783218406</v>
      </c>
      <c r="CH235">
        <v>99.078321840636761</v>
      </c>
      <c r="CI235">
        <v>4180.5820742994511</v>
      </c>
      <c r="CJ235">
        <v>81075.373227980934</v>
      </c>
      <c r="CK235">
        <v>6635582.6267720191</v>
      </c>
      <c r="CL235">
        <v>51.626772019071751</v>
      </c>
      <c r="CM235">
        <v>4228.0638400823746</v>
      </c>
      <c r="CN235">
        <v>33222.844522674299</v>
      </c>
      <c r="CO235">
        <v>6683435.1554773254</v>
      </c>
      <c r="CP235">
        <v>21.155477325699476</v>
      </c>
      <c r="CQ235">
        <v>4258.5545381348875</v>
      </c>
      <c r="CR235">
        <v>16713.357351618488</v>
      </c>
      <c r="CS235">
        <v>6699944.6426483812</v>
      </c>
      <c r="CT235">
        <v>10.642648381512394</v>
      </c>
      <c r="CU235">
        <v>4269.0740613858852</v>
      </c>
    </row>
    <row r="236" spans="1:99">
      <c r="A236" s="7" t="s">
        <v>159</v>
      </c>
      <c r="B236" s="9">
        <v>64928</v>
      </c>
      <c r="C236" s="9">
        <v>4277</v>
      </c>
      <c r="D236" s="9">
        <v>1035</v>
      </c>
      <c r="E236" s="9">
        <v>3932</v>
      </c>
      <c r="F236" s="9">
        <v>710</v>
      </c>
      <c r="G236" s="9">
        <v>335</v>
      </c>
      <c r="H236" s="9">
        <v>101</v>
      </c>
      <c r="I236" s="9">
        <v>35</v>
      </c>
      <c r="J236">
        <v>-3.1481308305711355</v>
      </c>
      <c r="K236">
        <v>-0.43859718597573444</v>
      </c>
      <c r="L236">
        <v>-1.3682933416858554</v>
      </c>
      <c r="M236">
        <v>-1.8972236216927929</v>
      </c>
      <c r="N236">
        <v>-4.5071677202449578</v>
      </c>
      <c r="O236">
        <v>-8.0339424709013727</v>
      </c>
      <c r="P236" s="5">
        <v>0.72712575027145132</v>
      </c>
      <c r="Q236" s="5">
        <v>1</v>
      </c>
      <c r="R236" s="5">
        <v>0.86509495845102058</v>
      </c>
      <c r="S236" s="5">
        <v>0.78882867100991716</v>
      </c>
      <c r="T236" s="5">
        <v>0.59391158402444955</v>
      </c>
      <c r="U236" s="5">
        <v>0.43794515028584297</v>
      </c>
      <c r="V236" s="10">
        <v>4.9700732236795026E-13</v>
      </c>
      <c r="W236" s="10">
        <v>0.99983072049809874</v>
      </c>
      <c r="X236" s="10">
        <v>1.4636045054527064E-2</v>
      </c>
      <c r="Y236" s="10">
        <v>1.4441443878394366E-3</v>
      </c>
      <c r="Z236" s="10">
        <v>9.7263339560851347E-6</v>
      </c>
      <c r="AA236" s="10">
        <v>1.0074094292812511E-5</v>
      </c>
      <c r="AB236" s="11">
        <v>1.2841274774972876E-2</v>
      </c>
      <c r="AC236" s="11">
        <v>1.4495297421355328E-2</v>
      </c>
      <c r="AD236" s="11">
        <v>1.7817311375558132E-2</v>
      </c>
      <c r="AE236" s="11">
        <v>1.8956127951072686E-2</v>
      </c>
      <c r="AF236" s="12">
        <v>1.5389513257002649E-2</v>
      </c>
      <c r="AG236" s="12">
        <v>1.781132845447736E-2</v>
      </c>
      <c r="AH236" s="12">
        <v>1.4000851273316194E-2</v>
      </c>
      <c r="AI236" s="12">
        <v>1.7329520482587474E-2</v>
      </c>
      <c r="AJ236" s="12">
        <v>9.5182228382691015E-3</v>
      </c>
      <c r="AK236" s="12">
        <v>1.4096460350882174E-2</v>
      </c>
      <c r="AL236" s="12">
        <v>5.4832887346023922E-3</v>
      </c>
      <c r="AM236" s="12">
        <v>1.0883323376690571E-2</v>
      </c>
      <c r="AN236" s="11">
        <v>0.15417032571839692</v>
      </c>
      <c r="AO236" s="12">
        <v>0.17643523892972093</v>
      </c>
      <c r="AP236" s="11">
        <v>0.45616463976509752</v>
      </c>
      <c r="AQ236" s="11">
        <v>0.48608460035648299</v>
      </c>
      <c r="AR236" s="11">
        <v>0.12489547955064684</v>
      </c>
      <c r="AS236" s="11">
        <v>0.14538742903013407</v>
      </c>
      <c r="AT236" s="11">
        <v>6.0713354594015848E-2</v>
      </c>
      <c r="AU236" s="11">
        <v>7.5830952163056867E-2</v>
      </c>
      <c r="AV236" s="11">
        <v>1.7584072540465047E-2</v>
      </c>
      <c r="AW236" s="11">
        <v>2.6371971415578913E-2</v>
      </c>
      <c r="AX236" s="11">
        <v>5.4832887346023922E-3</v>
      </c>
      <c r="AY236" s="11">
        <v>1.0883323376690571E-2</v>
      </c>
      <c r="AZ236" s="9">
        <v>1426358</v>
      </c>
      <c r="BA236" s="9">
        <v>5234085</v>
      </c>
      <c r="BB236" s="9">
        <v>707</v>
      </c>
      <c r="BC236" s="9">
        <v>3570</v>
      </c>
      <c r="BD236" s="9">
        <v>3143195</v>
      </c>
      <c r="BE236" s="9">
        <v>3517248</v>
      </c>
      <c r="BF236" s="9">
        <v>2015</v>
      </c>
      <c r="BG236" s="9">
        <v>2262</v>
      </c>
      <c r="BH236" s="9">
        <v>1019621</v>
      </c>
      <c r="BI236" s="9">
        <v>5640822</v>
      </c>
      <c r="BJ236" s="9">
        <v>578</v>
      </c>
      <c r="BK236" s="9">
        <v>3699</v>
      </c>
      <c r="BL236" s="9">
        <v>566928</v>
      </c>
      <c r="BM236" s="9">
        <v>6093515</v>
      </c>
      <c r="BN236" s="9">
        <v>292</v>
      </c>
      <c r="BO236" s="9">
        <v>3985</v>
      </c>
      <c r="BP236" s="9">
        <v>244040</v>
      </c>
      <c r="BQ236" s="9">
        <v>6416403</v>
      </c>
      <c r="BR236" s="9">
        <v>94</v>
      </c>
      <c r="BS236" s="9">
        <v>4183</v>
      </c>
      <c r="BT236" s="9">
        <v>124873</v>
      </c>
      <c r="BU236" s="9">
        <v>6535570</v>
      </c>
      <c r="BV236" s="9">
        <v>35</v>
      </c>
      <c r="BW236" s="9">
        <v>4242</v>
      </c>
      <c r="BX236">
        <v>1426149.1990353684</v>
      </c>
      <c r="BY236">
        <v>5234293.8009646321</v>
      </c>
      <c r="BZ236">
        <v>915.8009646316724</v>
      </c>
      <c r="CA236">
        <v>3363.3574275765141</v>
      </c>
      <c r="CB236">
        <v>3143191.6011520363</v>
      </c>
      <c r="CC236">
        <v>3517251.3988479637</v>
      </c>
      <c r="CD236">
        <v>2018.3988479636055</v>
      </c>
      <c r="CE236">
        <v>2260.0515115886437</v>
      </c>
      <c r="CF236">
        <v>1019544.3001591965</v>
      </c>
      <c r="CG236">
        <v>5640898.6998408036</v>
      </c>
      <c r="CH236">
        <v>654.69984080351458</v>
      </c>
      <c r="CI236">
        <v>3624.6262173552118</v>
      </c>
      <c r="CJ236">
        <v>566855.99371916603</v>
      </c>
      <c r="CK236">
        <v>6093587.0062808339</v>
      </c>
      <c r="CL236">
        <v>364.00628083400352</v>
      </c>
      <c r="CM236">
        <v>3915.5064460427034</v>
      </c>
      <c r="CN236">
        <v>243977.33008468474</v>
      </c>
      <c r="CO236">
        <v>6416465.6699153157</v>
      </c>
      <c r="CP236">
        <v>156.66991531527205</v>
      </c>
      <c r="CQ236">
        <v>4122.9759525004565</v>
      </c>
      <c r="CR236">
        <v>124827.84186642499</v>
      </c>
      <c r="CS236">
        <v>6535615.1581335748</v>
      </c>
      <c r="CT236">
        <v>80.158133575003902</v>
      </c>
      <c r="CU236">
        <v>4199.5368662414794</v>
      </c>
    </row>
    <row r="237" spans="1:99">
      <c r="A237" s="7" t="s">
        <v>60</v>
      </c>
      <c r="B237" s="9">
        <v>8807</v>
      </c>
      <c r="C237" s="9">
        <v>4277</v>
      </c>
      <c r="D237" s="9">
        <v>185</v>
      </c>
      <c r="E237" s="9">
        <v>724</v>
      </c>
      <c r="F237" s="9">
        <v>134</v>
      </c>
      <c r="G237" s="9">
        <v>51</v>
      </c>
      <c r="H237" s="9">
        <v>14</v>
      </c>
      <c r="I237" s="9">
        <v>1</v>
      </c>
      <c r="J237">
        <v>-0.23055182871968516</v>
      </c>
      <c r="K237">
        <v>0.863408924347983</v>
      </c>
      <c r="L237">
        <v>0.60249532826492924</v>
      </c>
      <c r="M237">
        <v>-0.31139158573063419</v>
      </c>
      <c r="N237">
        <v>-1.5853738615118986</v>
      </c>
      <c r="O237">
        <v>0</v>
      </c>
      <c r="P237" s="5">
        <v>1</v>
      </c>
      <c r="Q237" s="5">
        <v>1.4353120040946266</v>
      </c>
      <c r="R237" s="5">
        <v>1</v>
      </c>
      <c r="S237" s="5">
        <v>1</v>
      </c>
      <c r="T237" s="5">
        <v>1</v>
      </c>
      <c r="U237" s="5">
        <v>0.14206199214664861</v>
      </c>
      <c r="V237" s="10">
        <v>0.95746043880561271</v>
      </c>
      <c r="W237" s="10">
        <v>6.3825463093298952E-14</v>
      </c>
      <c r="X237" s="10">
        <v>0.5013940813843456</v>
      </c>
      <c r="Y237" s="10">
        <v>0.77643870517721914</v>
      </c>
      <c r="Z237" s="10">
        <v>0.50071275309945507</v>
      </c>
      <c r="AA237" s="10">
        <v>3.4496781101629959E-2</v>
      </c>
      <c r="AB237" s="11">
        <v>2.091494768717856E-3</v>
      </c>
      <c r="AC237" s="11">
        <v>2.7947524354567507E-3</v>
      </c>
      <c r="AD237" s="11">
        <v>3.1393553582298424E-3</v>
      </c>
      <c r="AE237" s="11">
        <v>3.6317458809565035E-3</v>
      </c>
      <c r="AF237" s="12">
        <v>2.603388583815171E-3</v>
      </c>
      <c r="AG237" s="12">
        <v>3.6626857673655627E-3</v>
      </c>
      <c r="AH237" s="12">
        <v>1.7310966026801277E-3</v>
      </c>
      <c r="AI237" s="12">
        <v>3.0386017840395357E-3</v>
      </c>
      <c r="AJ237" s="12">
        <v>7.800275109280364E-4</v>
      </c>
      <c r="AK237" s="12">
        <v>2.4932949113305562E-3</v>
      </c>
      <c r="AL237" s="12">
        <v>-2.244028183389236E-4</v>
      </c>
      <c r="AM237" s="12">
        <v>6.9202030723300824E-4</v>
      </c>
      <c r="AN237" s="11">
        <v>3.2372658895497321E-2</v>
      </c>
      <c r="AO237" s="12">
        <v>4.3848991794238477E-2</v>
      </c>
      <c r="AP237" s="11">
        <v>0.12172786878689358</v>
      </c>
      <c r="AQ237" s="11">
        <v>0.14200839494937018</v>
      </c>
      <c r="AR237" s="11">
        <v>2.1826913122733726E-2</v>
      </c>
      <c r="AS237" s="11">
        <v>3.148148061119193E-2</v>
      </c>
      <c r="AT237" s="11">
        <v>7.2634741696374827E-3</v>
      </c>
      <c r="AU237" s="11">
        <v>1.3311695341702241E-2</v>
      </c>
      <c r="AV237" s="11">
        <v>1.5614599154096004E-3</v>
      </c>
      <c r="AW237" s="11">
        <v>4.9851849291075844E-3</v>
      </c>
      <c r="AX237" s="11">
        <v>-2.244028183389236E-4</v>
      </c>
      <c r="AY237" s="11">
        <v>6.9202030723300824E-4</v>
      </c>
      <c r="AZ237" s="9">
        <v>267355</v>
      </c>
      <c r="BA237" s="9">
        <v>6449209</v>
      </c>
      <c r="BB237" s="9">
        <v>163</v>
      </c>
      <c r="BC237" s="9">
        <v>4114</v>
      </c>
      <c r="BD237" s="9">
        <v>643223</v>
      </c>
      <c r="BE237" s="9">
        <v>6073341</v>
      </c>
      <c r="BF237" s="9">
        <v>564</v>
      </c>
      <c r="BG237" s="9">
        <v>3713</v>
      </c>
      <c r="BH237" s="9">
        <v>155408</v>
      </c>
      <c r="BI237" s="9">
        <v>6561156</v>
      </c>
      <c r="BJ237" s="9">
        <v>114</v>
      </c>
      <c r="BK237" s="9">
        <v>4163</v>
      </c>
      <c r="BL237" s="9">
        <v>80907</v>
      </c>
      <c r="BM237" s="9">
        <v>6635657</v>
      </c>
      <c r="BN237" s="9">
        <v>44</v>
      </c>
      <c r="BO237" s="9">
        <v>4233</v>
      </c>
      <c r="BP237" s="9">
        <v>33050</v>
      </c>
      <c r="BQ237" s="9">
        <v>6683514</v>
      </c>
      <c r="BR237" s="9">
        <v>14</v>
      </c>
      <c r="BS237" s="9">
        <v>4263</v>
      </c>
      <c r="BT237" s="9">
        <v>16542</v>
      </c>
      <c r="BU237" s="9">
        <v>6700022</v>
      </c>
      <c r="BV237" s="9">
        <v>1</v>
      </c>
      <c r="BW237" s="9">
        <v>4276</v>
      </c>
      <c r="BX237">
        <v>267347.7572452614</v>
      </c>
      <c r="BY237">
        <v>6449216.2427547388</v>
      </c>
      <c r="BZ237">
        <v>170.24275473858108</v>
      </c>
      <c r="CA237">
        <v>4109.3723622673733</v>
      </c>
      <c r="CB237">
        <v>643377.30767146556</v>
      </c>
      <c r="CC237">
        <v>6073186.6923285341</v>
      </c>
      <c r="CD237">
        <v>409.69232853447954</v>
      </c>
      <c r="CE237">
        <v>3869.77031083155</v>
      </c>
      <c r="CF237">
        <v>155423.029113172</v>
      </c>
      <c r="CG237">
        <v>6561140.9708868284</v>
      </c>
      <c r="CH237">
        <v>98.970886828002619</v>
      </c>
      <c r="CI237">
        <v>4180.6896149578861</v>
      </c>
      <c r="CJ237">
        <v>80899.484508560752</v>
      </c>
      <c r="CK237">
        <v>6635664.515491439</v>
      </c>
      <c r="CL237">
        <v>51.515491439241011</v>
      </c>
      <c r="CM237">
        <v>4228.175229179682</v>
      </c>
      <c r="CN237">
        <v>33042.95877495093</v>
      </c>
      <c r="CO237">
        <v>6683521.0412250487</v>
      </c>
      <c r="CP237">
        <v>21.041225049067521</v>
      </c>
      <c r="CQ237">
        <v>4258.6689010928803</v>
      </c>
      <c r="CR237">
        <v>16532.472387309863</v>
      </c>
      <c r="CS237">
        <v>6700031.5276126899</v>
      </c>
      <c r="CT237">
        <v>10.527612690138035</v>
      </c>
      <c r="CU237">
        <v>4269.1892083511748</v>
      </c>
    </row>
    <row r="238" spans="1:99">
      <c r="A238" s="7" t="s">
        <v>61</v>
      </c>
      <c r="B238" s="9">
        <v>9375</v>
      </c>
      <c r="C238" s="9">
        <v>4277</v>
      </c>
      <c r="D238" s="9">
        <v>274</v>
      </c>
      <c r="E238" s="9">
        <v>1056</v>
      </c>
      <c r="F238" s="9">
        <v>236</v>
      </c>
      <c r="G238" s="9">
        <v>115</v>
      </c>
      <c r="H238" s="9">
        <v>54</v>
      </c>
      <c r="I238" s="9">
        <v>25</v>
      </c>
      <c r="J238">
        <v>0.90485697202137072</v>
      </c>
      <c r="K238">
        <v>2.0026578793196803</v>
      </c>
      <c r="L238">
        <v>2.4050134856033538</v>
      </c>
      <c r="M238">
        <v>2.311072618792076</v>
      </c>
      <c r="N238">
        <v>2.9028237993855925</v>
      </c>
      <c r="O238">
        <v>2.6167029835735836</v>
      </c>
      <c r="P238" s="5">
        <v>1.3356774673035636</v>
      </c>
      <c r="Q238" s="5">
        <v>2.0630946395905023</v>
      </c>
      <c r="R238" s="5">
        <v>2.0723762647979185</v>
      </c>
      <c r="S238" s="5">
        <v>1.9847923452739336</v>
      </c>
      <c r="T238" s="5">
        <v>2.3389096122691022</v>
      </c>
      <c r="U238" s="5">
        <v>2.1616861936568408</v>
      </c>
      <c r="V238" s="10">
        <v>2.4730001873759356E-4</v>
      </c>
      <c r="W238" s="10">
        <v>1.3896343098467282E-78</v>
      </c>
      <c r="X238" s="10">
        <v>1.1290612560508421E-24</v>
      </c>
      <c r="Y238" s="10">
        <v>2.7983559582292751E-11</v>
      </c>
      <c r="Z238" s="10">
        <v>1.103276003375729E-8</v>
      </c>
      <c r="AA238" s="10">
        <v>2.0946655642039525E-3</v>
      </c>
      <c r="AB238" s="11">
        <v>3.1907851722159492E-3</v>
      </c>
      <c r="AC238" s="11">
        <v>4.0461431193723873E-3</v>
      </c>
      <c r="AD238" s="11">
        <v>4.640939871438262E-3</v>
      </c>
      <c r="AE238" s="11">
        <v>5.2351414940048063E-3</v>
      </c>
      <c r="AF238" s="12">
        <v>4.8158310875001812E-3</v>
      </c>
      <c r="AG238" s="12">
        <v>6.2199416504002169E-3</v>
      </c>
      <c r="AH238" s="12">
        <v>4.3973781990385933E-3</v>
      </c>
      <c r="AI238" s="12">
        <v>6.3578240455253541E-3</v>
      </c>
      <c r="AJ238" s="12">
        <v>4.6343855712357909E-3</v>
      </c>
      <c r="AK238" s="12">
        <v>7.9912866289044947E-3</v>
      </c>
      <c r="AL238" s="12">
        <v>3.5605993799457088E-3</v>
      </c>
      <c r="AM238" s="12">
        <v>8.1298378424064059E-3</v>
      </c>
      <c r="AN238" s="11">
        <v>5.0098190690390995E-2</v>
      </c>
      <c r="AO238" s="12">
        <v>6.4000476599765654E-2</v>
      </c>
      <c r="AP238" s="11">
        <v>0.18083863364796787</v>
      </c>
      <c r="AQ238" s="11">
        <v>0.20447817720075789</v>
      </c>
      <c r="AR238" s="11">
        <v>4.4598317253568547E-2</v>
      </c>
      <c r="AS238" s="11">
        <v>5.7809912814235996E-2</v>
      </c>
      <c r="AT238" s="11">
        <v>2.1187711240649245E-2</v>
      </c>
      <c r="AU238" s="11">
        <v>3.0717830026594149E-2</v>
      </c>
      <c r="AV238" s="11">
        <v>9.2794512294663359E-3</v>
      </c>
      <c r="AW238" s="11">
        <v>1.5971893170814235E-2</v>
      </c>
      <c r="AX238" s="11">
        <v>3.5605993799457088E-3</v>
      </c>
      <c r="AY238" s="11">
        <v>8.1298378424064059E-3</v>
      </c>
      <c r="AZ238" s="9">
        <v>291561</v>
      </c>
      <c r="BA238" s="9">
        <v>6424435</v>
      </c>
      <c r="BB238" s="9">
        <v>244</v>
      </c>
      <c r="BC238" s="9">
        <v>4033</v>
      </c>
      <c r="BD238" s="9">
        <v>696573</v>
      </c>
      <c r="BE238" s="9">
        <v>6019423</v>
      </c>
      <c r="BF238" s="9">
        <v>824</v>
      </c>
      <c r="BG238" s="9">
        <v>3453</v>
      </c>
      <c r="BH238" s="9">
        <v>170813</v>
      </c>
      <c r="BI238" s="9">
        <v>6545183</v>
      </c>
      <c r="BJ238" s="9">
        <v>219</v>
      </c>
      <c r="BK238" s="9">
        <v>4058</v>
      </c>
      <c r="BL238" s="9">
        <v>89347</v>
      </c>
      <c r="BM238" s="9">
        <v>6626649</v>
      </c>
      <c r="BN238" s="9">
        <v>111</v>
      </c>
      <c r="BO238" s="9">
        <v>4166</v>
      </c>
      <c r="BP238" s="9">
        <v>36849</v>
      </c>
      <c r="BQ238" s="9">
        <v>6679147</v>
      </c>
      <c r="BR238" s="9">
        <v>54</v>
      </c>
      <c r="BS238" s="9">
        <v>4223</v>
      </c>
      <c r="BT238" s="9">
        <v>18578</v>
      </c>
      <c r="BU238" s="9">
        <v>6697418</v>
      </c>
      <c r="BV238" s="9">
        <v>25</v>
      </c>
      <c r="BW238" s="9">
        <v>4252</v>
      </c>
      <c r="BX238">
        <v>291619.2858206802</v>
      </c>
      <c r="BY238">
        <v>6424376.7141793203</v>
      </c>
      <c r="BZ238">
        <v>185.71417931979846</v>
      </c>
      <c r="CA238">
        <v>4093.8913060698665</v>
      </c>
      <c r="CB238">
        <v>696953.15389895614</v>
      </c>
      <c r="CC238">
        <v>6019042.8461010437</v>
      </c>
      <c r="CD238">
        <v>443.84610104381176</v>
      </c>
      <c r="CE238">
        <v>3835.594996185227</v>
      </c>
      <c r="CF238">
        <v>170923.14968037757</v>
      </c>
      <c r="CG238">
        <v>6545072.8503196221</v>
      </c>
      <c r="CH238">
        <v>108.85031962243201</v>
      </c>
      <c r="CI238">
        <v>4170.804115577198</v>
      </c>
      <c r="CJ238">
        <v>89401.066023359468</v>
      </c>
      <c r="CK238">
        <v>6626594.9339766409</v>
      </c>
      <c r="CL238">
        <v>56.933976640532315</v>
      </c>
      <c r="CM238">
        <v>4222.7535208478384</v>
      </c>
      <c r="CN238">
        <v>36879.513732254629</v>
      </c>
      <c r="CO238">
        <v>6679116.4862677455</v>
      </c>
      <c r="CP238">
        <v>23.486267745372846</v>
      </c>
      <c r="CQ238">
        <v>4256.2225305077609</v>
      </c>
      <c r="CR238">
        <v>18591.160446606857</v>
      </c>
      <c r="CS238">
        <v>6697404.8395533934</v>
      </c>
      <c r="CT238">
        <v>11.839553393143403</v>
      </c>
      <c r="CU238">
        <v>4267.8766619277321</v>
      </c>
    </row>
    <row r="239" spans="1:99">
      <c r="A239" s="7" t="s">
        <v>62</v>
      </c>
      <c r="B239" s="9">
        <v>6420</v>
      </c>
      <c r="C239" s="9">
        <v>4277</v>
      </c>
      <c r="D239" s="9">
        <v>162</v>
      </c>
      <c r="E239" s="9">
        <v>648</v>
      </c>
      <c r="F239" s="9">
        <v>123</v>
      </c>
      <c r="G239" s="9">
        <v>50</v>
      </c>
      <c r="H239" s="9">
        <v>14</v>
      </c>
      <c r="I239" s="9">
        <v>1</v>
      </c>
      <c r="J239">
        <v>0.32719403748522197</v>
      </c>
      <c r="K239">
        <v>1.3332197265988752</v>
      </c>
      <c r="L239">
        <v>1.1803338985263263</v>
      </c>
      <c r="M239">
        <v>0.58172975729714971</v>
      </c>
      <c r="N239">
        <v>-0.43859337020497507</v>
      </c>
      <c r="O239">
        <v>0</v>
      </c>
      <c r="P239" s="5">
        <v>1</v>
      </c>
      <c r="Q239" s="5">
        <v>1.7674216060174102</v>
      </c>
      <c r="R239" s="5">
        <v>1.4298040241262693</v>
      </c>
      <c r="S239" s="5">
        <v>1</v>
      </c>
      <c r="T239" s="5">
        <v>1</v>
      </c>
      <c r="U239" s="5">
        <v>1</v>
      </c>
      <c r="V239" s="10">
        <v>0.24382213259603458</v>
      </c>
      <c r="W239" s="10">
        <v>1.0155695442978854E-31</v>
      </c>
      <c r="X239" s="10">
        <v>5.4032472112988481E-3</v>
      </c>
      <c r="Y239" s="10">
        <v>0.88049980710820841</v>
      </c>
      <c r="Z239" s="10">
        <v>0.98515148518192808</v>
      </c>
      <c r="AA239" s="10">
        <v>0.11528052054867353</v>
      </c>
      <c r="AB239" s="11">
        <v>1.8102881937764545E-3</v>
      </c>
      <c r="AC239" s="11">
        <v>2.4684796282575258E-3</v>
      </c>
      <c r="AD239" s="11">
        <v>2.7972045615103861E-3</v>
      </c>
      <c r="AE239" s="11">
        <v>3.2631180945569506E-3</v>
      </c>
      <c r="AF239" s="12">
        <v>2.3683382686631848E-3</v>
      </c>
      <c r="AG239" s="12">
        <v>3.3833568447340558E-3</v>
      </c>
      <c r="AH239" s="12">
        <v>1.6907607523823608E-3</v>
      </c>
      <c r="AI239" s="12">
        <v>2.9854141365584855E-3</v>
      </c>
      <c r="AJ239" s="12">
        <v>7.800275109280364E-4</v>
      </c>
      <c r="AK239" s="12">
        <v>2.4932949113305562E-3</v>
      </c>
      <c r="AL239" s="12">
        <v>-2.244028183389236E-4</v>
      </c>
      <c r="AM239" s="12">
        <v>6.9202030723300824E-4</v>
      </c>
      <c r="AN239" s="11">
        <v>2.7831400087842656E-2</v>
      </c>
      <c r="AO239" s="12">
        <v>3.8570283335117361E-2</v>
      </c>
      <c r="AP239" s="11">
        <v>0.1077257614957265</v>
      </c>
      <c r="AQ239" s="11">
        <v>0.127018217929104</v>
      </c>
      <c r="AR239" s="11">
        <v>1.9487760743126602E-2</v>
      </c>
      <c r="AS239" s="11">
        <v>2.8676840612964119E-2</v>
      </c>
      <c r="AT239" s="11">
        <v>7.0638747209278031E-3</v>
      </c>
      <c r="AU239" s="11">
        <v>1.3043677301517837E-2</v>
      </c>
      <c r="AV239" s="11">
        <v>1.5614599154096004E-3</v>
      </c>
      <c r="AW239" s="11">
        <v>4.9851849291075844E-3</v>
      </c>
      <c r="AX239" s="11">
        <v>-2.244028183389236E-4</v>
      </c>
      <c r="AY239" s="11">
        <v>6.9202030723300824E-4</v>
      </c>
      <c r="AZ239" s="9">
        <v>188543</v>
      </c>
      <c r="BA239" s="9">
        <v>6530408</v>
      </c>
      <c r="BB239" s="9">
        <v>142</v>
      </c>
      <c r="BC239" s="9">
        <v>4135</v>
      </c>
      <c r="BD239" s="9">
        <v>470534</v>
      </c>
      <c r="BE239" s="9">
        <v>6248417</v>
      </c>
      <c r="BF239" s="9">
        <v>502</v>
      </c>
      <c r="BG239" s="9">
        <v>3775</v>
      </c>
      <c r="BH239" s="9">
        <v>114523</v>
      </c>
      <c r="BI239" s="9">
        <v>6604428</v>
      </c>
      <c r="BJ239" s="9">
        <v>103</v>
      </c>
      <c r="BK239" s="9">
        <v>4174</v>
      </c>
      <c r="BL239" s="9">
        <v>59710</v>
      </c>
      <c r="BM239" s="9">
        <v>6659241</v>
      </c>
      <c r="BN239" s="9">
        <v>43</v>
      </c>
      <c r="BO239" s="9">
        <v>4234</v>
      </c>
      <c r="BP239" s="9">
        <v>24393</v>
      </c>
      <c r="BQ239" s="9">
        <v>6694558</v>
      </c>
      <c r="BR239" s="9">
        <v>14</v>
      </c>
      <c r="BS239" s="9">
        <v>4263</v>
      </c>
      <c r="BT239" s="9">
        <v>12244</v>
      </c>
      <c r="BU239" s="9">
        <v>6706707</v>
      </c>
      <c r="BV239" s="9">
        <v>1</v>
      </c>
      <c r="BW239" s="9">
        <v>4276</v>
      </c>
      <c r="BX239">
        <v>188564.96751783518</v>
      </c>
      <c r="BY239">
        <v>6530386.0324821649</v>
      </c>
      <c r="BZ239">
        <v>120.03248216481725</v>
      </c>
      <c r="CA239">
        <v>4159.6136675204207</v>
      </c>
      <c r="CB239">
        <v>470736.34915192524</v>
      </c>
      <c r="CC239">
        <v>6248214.6508480748</v>
      </c>
      <c r="CD239">
        <v>299.6508480747641</v>
      </c>
      <c r="CE239">
        <v>3979.8809641564585</v>
      </c>
      <c r="CF239">
        <v>114553.08035455587</v>
      </c>
      <c r="CG239">
        <v>6604397.9196454445</v>
      </c>
      <c r="CH239">
        <v>72.919645444122978</v>
      </c>
      <c r="CI239">
        <v>4206.7564942801337</v>
      </c>
      <c r="CJ239">
        <v>59714.987964561071</v>
      </c>
      <c r="CK239">
        <v>6659236.0120354388</v>
      </c>
      <c r="CL239">
        <v>38.01203543892904</v>
      </c>
      <c r="CM239">
        <v>4241.6863249932912</v>
      </c>
      <c r="CN239">
        <v>24391.473419762056</v>
      </c>
      <c r="CO239">
        <v>6694559.5265802378</v>
      </c>
      <c r="CP239">
        <v>15.526580237945225</v>
      </c>
      <c r="CQ239">
        <v>4264.1860934839378</v>
      </c>
      <c r="CR239">
        <v>12237.210309541786</v>
      </c>
      <c r="CS239">
        <v>6706713.7896904582</v>
      </c>
      <c r="CT239">
        <v>7.7896904582144169</v>
      </c>
      <c r="CU239">
        <v>4271.9279082404382</v>
      </c>
    </row>
    <row r="240" spans="1:99" ht="15.75">
      <c r="A240" s="4" t="s">
        <v>77</v>
      </c>
      <c r="B240" s="5"/>
      <c r="C240" s="5"/>
      <c r="D240" s="6"/>
      <c r="E240" s="6"/>
      <c r="F240" s="6"/>
      <c r="G240" s="6"/>
      <c r="H240" s="6"/>
      <c r="I240" s="6"/>
      <c r="J240" s="3" t="s">
        <v>44</v>
      </c>
      <c r="K240" s="3" t="s">
        <v>45</v>
      </c>
      <c r="L240" s="3" t="s">
        <v>46</v>
      </c>
      <c r="M240" s="3" t="s">
        <v>47</v>
      </c>
      <c r="N240" s="3" t="s">
        <v>48</v>
      </c>
      <c r="O240" s="3" t="s">
        <v>49</v>
      </c>
      <c r="P240" s="3" t="s">
        <v>108</v>
      </c>
      <c r="Q240" s="3" t="s">
        <v>109</v>
      </c>
      <c r="R240" s="3" t="s">
        <v>110</v>
      </c>
      <c r="S240" s="3" t="s">
        <v>111</v>
      </c>
      <c r="T240" s="3" t="s">
        <v>112</v>
      </c>
      <c r="U240" s="3" t="s">
        <v>113</v>
      </c>
      <c r="V240" s="3" t="s">
        <v>81</v>
      </c>
      <c r="W240" s="3" t="s">
        <v>82</v>
      </c>
      <c r="X240" s="3" t="s">
        <v>83</v>
      </c>
      <c r="Y240" s="3" t="s">
        <v>84</v>
      </c>
      <c r="Z240" s="3" t="s">
        <v>85</v>
      </c>
      <c r="AA240" s="3" t="s">
        <v>86</v>
      </c>
      <c r="AB240" s="13" t="s">
        <v>96</v>
      </c>
      <c r="AC240" s="13" t="s">
        <v>97</v>
      </c>
      <c r="AD240" s="13" t="s">
        <v>98</v>
      </c>
      <c r="AE240" s="13" t="s">
        <v>99</v>
      </c>
      <c r="AF240" s="13" t="s">
        <v>100</v>
      </c>
      <c r="AG240" s="13" t="s">
        <v>101</v>
      </c>
      <c r="AH240" s="13" t="s">
        <v>102</v>
      </c>
      <c r="AI240" s="13" t="s">
        <v>103</v>
      </c>
      <c r="AJ240" s="13" t="s">
        <v>104</v>
      </c>
      <c r="AK240" s="13" t="s">
        <v>105</v>
      </c>
      <c r="AL240" s="13" t="s">
        <v>106</v>
      </c>
      <c r="AM240" s="13" t="s">
        <v>107</v>
      </c>
      <c r="AN240" s="13" t="s">
        <v>96</v>
      </c>
      <c r="AO240" s="13" t="s">
        <v>97</v>
      </c>
      <c r="AP240" s="13" t="s">
        <v>98</v>
      </c>
      <c r="AQ240" s="13" t="s">
        <v>99</v>
      </c>
      <c r="AR240" s="13" t="s">
        <v>100</v>
      </c>
      <c r="AS240" s="13" t="s">
        <v>101</v>
      </c>
      <c r="AT240" s="13" t="s">
        <v>102</v>
      </c>
      <c r="AU240" s="13" t="s">
        <v>103</v>
      </c>
      <c r="AV240" s="13" t="s">
        <v>104</v>
      </c>
      <c r="AW240" s="13" t="s">
        <v>105</v>
      </c>
      <c r="AX240" s="13" t="s">
        <v>106</v>
      </c>
      <c r="AY240" s="13" t="s">
        <v>107</v>
      </c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</row>
    <row r="241" spans="1:99">
      <c r="A241" s="7" t="s">
        <v>51</v>
      </c>
      <c r="B241" s="9">
        <v>67073</v>
      </c>
      <c r="C241" s="9">
        <v>17231</v>
      </c>
      <c r="D241" s="9">
        <v>6239</v>
      </c>
      <c r="E241" s="9">
        <v>17915</v>
      </c>
      <c r="F241" s="9">
        <v>3321</v>
      </c>
      <c r="G241" s="9">
        <v>1617</v>
      </c>
      <c r="H241" s="9">
        <v>589</v>
      </c>
      <c r="I241" s="9">
        <v>290</v>
      </c>
      <c r="J241">
        <v>0.47506392211420501</v>
      </c>
      <c r="K241">
        <v>0.78316705707192491</v>
      </c>
      <c r="L241">
        <v>-0.62422186239540967</v>
      </c>
      <c r="M241">
        <v>-1.116343932681725</v>
      </c>
      <c r="N241">
        <v>-2.8538878774796919</v>
      </c>
      <c r="O241">
        <v>-3.1401939732430701</v>
      </c>
      <c r="P241" s="5">
        <v>1</v>
      </c>
      <c r="Q241" s="5">
        <v>1.090646258387</v>
      </c>
      <c r="R241" s="5">
        <v>1</v>
      </c>
      <c r="S241" s="5">
        <v>1</v>
      </c>
      <c r="T241" s="5">
        <v>0.86418076227791807</v>
      </c>
      <c r="U241" s="5">
        <v>1</v>
      </c>
      <c r="V241" s="10">
        <v>0.99533727084983215</v>
      </c>
      <c r="W241" s="10">
        <v>1.8372104715729234E-7</v>
      </c>
      <c r="X241" s="10">
        <v>0.99079021301587678</v>
      </c>
      <c r="Y241" s="10">
        <v>0.69748606955046999</v>
      </c>
      <c r="Z241" s="10">
        <v>8.9878920349867452E-3</v>
      </c>
      <c r="AA241" s="10">
        <v>7.9909546667707179E-2</v>
      </c>
      <c r="AB241" s="11">
        <v>1.9948876715601846E-2</v>
      </c>
      <c r="AC241" s="11">
        <v>2.0953397878860261E-2</v>
      </c>
      <c r="AD241" s="11">
        <v>2.0492602737517664E-2</v>
      </c>
      <c r="AE241" s="11">
        <v>2.1095233139680411E-2</v>
      </c>
      <c r="AF241" s="12">
        <v>1.8624239222288421E-2</v>
      </c>
      <c r="AG241" s="12">
        <v>1.992256595442796E-2</v>
      </c>
      <c r="AH241" s="12">
        <v>1.7862314749090249E-2</v>
      </c>
      <c r="AI241" s="12">
        <v>1.9674682523267709E-2</v>
      </c>
      <c r="AJ241" s="12">
        <v>1.572283612401976E-2</v>
      </c>
      <c r="AK241" s="12">
        <v>1.8459741787883208E-2</v>
      </c>
      <c r="AL241" s="12">
        <v>1.4909434695757669E-2</v>
      </c>
      <c r="AM241" s="12">
        <v>1.8750828782856454E-2</v>
      </c>
      <c r="AN241" s="11">
        <v>0.22434118356280736</v>
      </c>
      <c r="AO241" s="12">
        <v>0.23692049596827036</v>
      </c>
      <c r="AP241" s="11">
        <v>0.52751862228681112</v>
      </c>
      <c r="AQ241" s="11">
        <v>0.54241347683686136</v>
      </c>
      <c r="AR241" s="11">
        <v>0.15550131255780952</v>
      </c>
      <c r="AS241" s="11">
        <v>0.1664765180962442</v>
      </c>
      <c r="AT241" s="11">
        <v>8.2161917401078394E-2</v>
      </c>
      <c r="AU241" s="11">
        <v>9.0550055206431335E-2</v>
      </c>
      <c r="AV241" s="11">
        <v>3.0521051489660122E-2</v>
      </c>
      <c r="AW241" s="11">
        <v>3.5870916475054637E-2</v>
      </c>
      <c r="AX241" s="11">
        <v>1.4854657575894121E-2</v>
      </c>
      <c r="AY241" s="11">
        <v>1.8689536028655817E-2</v>
      </c>
      <c r="AZ241" s="9">
        <v>1535640</v>
      </c>
      <c r="BA241" s="9">
        <v>5109704</v>
      </c>
      <c r="BB241" s="9">
        <v>3974</v>
      </c>
      <c r="BC241" s="9">
        <v>13257</v>
      </c>
      <c r="BD241" s="9">
        <v>3411224</v>
      </c>
      <c r="BE241" s="9">
        <v>3234120</v>
      </c>
      <c r="BF241" s="9">
        <v>9218</v>
      </c>
      <c r="BG241" s="9">
        <v>8013</v>
      </c>
      <c r="BH241" s="9">
        <v>1075244</v>
      </c>
      <c r="BI241" s="9">
        <v>5570100</v>
      </c>
      <c r="BJ241" s="9">
        <v>2774</v>
      </c>
      <c r="BK241" s="9">
        <v>14457</v>
      </c>
      <c r="BL241" s="9">
        <v>591967</v>
      </c>
      <c r="BM241" s="9">
        <v>6053377</v>
      </c>
      <c r="BN241" s="9">
        <v>1488</v>
      </c>
      <c r="BO241" s="9">
        <v>15743</v>
      </c>
      <c r="BP241" s="9">
        <v>254150</v>
      </c>
      <c r="BQ241" s="9">
        <v>6391194</v>
      </c>
      <c r="BR241" s="9">
        <v>572</v>
      </c>
      <c r="BS241" s="9">
        <v>16659</v>
      </c>
      <c r="BT241" s="9">
        <v>129878</v>
      </c>
      <c r="BU241" s="9">
        <v>6515466</v>
      </c>
      <c r="BV241" s="9">
        <v>289</v>
      </c>
      <c r="BW241" s="9">
        <v>16942</v>
      </c>
      <c r="BX241">
        <v>1535632.1928407559</v>
      </c>
      <c r="BY241">
        <v>5109711.8071592441</v>
      </c>
      <c r="BZ241">
        <v>3981.807159243986</v>
      </c>
      <c r="CA241">
        <v>13283.547246162125</v>
      </c>
      <c r="CB241">
        <v>3411595.925306357</v>
      </c>
      <c r="CC241">
        <v>3233748.074693643</v>
      </c>
      <c r="CD241">
        <v>8846.0746936432242</v>
      </c>
      <c r="CE241">
        <v>8406.6669419972841</v>
      </c>
      <c r="CF241">
        <v>1075229.9896349385</v>
      </c>
      <c r="CG241">
        <v>5570114.0103650615</v>
      </c>
      <c r="CH241">
        <v>2788.0103650615565</v>
      </c>
      <c r="CI241">
        <v>14480.439487707483</v>
      </c>
      <c r="CJ241">
        <v>591920.18454126222</v>
      </c>
      <c r="CK241">
        <v>6053423.8154587382</v>
      </c>
      <c r="CL241">
        <v>1534.8154587378003</v>
      </c>
      <c r="CM241">
        <v>15736.883857329281</v>
      </c>
      <c r="CN241">
        <v>254063.22846166836</v>
      </c>
      <c r="CO241">
        <v>6391280.7715383321</v>
      </c>
      <c r="CP241">
        <v>658.77153833165107</v>
      </c>
      <c r="CQ241">
        <v>16615.199309922857</v>
      </c>
      <c r="CR241">
        <v>129830.35724896155</v>
      </c>
      <c r="CS241">
        <v>6515513.6427510381</v>
      </c>
      <c r="CT241">
        <v>336.64275103844983</v>
      </c>
      <c r="CU241">
        <v>16938.163358887065</v>
      </c>
    </row>
    <row r="242" spans="1:99">
      <c r="A242" s="7" t="s">
        <v>52</v>
      </c>
      <c r="B242" s="9">
        <v>88243</v>
      </c>
      <c r="C242" s="9">
        <v>17231</v>
      </c>
      <c r="D242" s="9">
        <v>8206</v>
      </c>
      <c r="E242" s="9">
        <v>22367</v>
      </c>
      <c r="F242" s="9">
        <v>4311</v>
      </c>
      <c r="G242" s="9">
        <v>2190</v>
      </c>
      <c r="H242" s="9">
        <v>765</v>
      </c>
      <c r="I242" s="9">
        <v>229</v>
      </c>
      <c r="J242">
        <v>0.53922324673774258</v>
      </c>
      <c r="K242">
        <v>-0.21491245452713434</v>
      </c>
      <c r="L242">
        <v>-1.001085566308098</v>
      </c>
      <c r="M242">
        <v>-0.66347424829361623</v>
      </c>
      <c r="N242">
        <v>-3.5477493007824692</v>
      </c>
      <c r="O242">
        <v>-14.728687579529629</v>
      </c>
      <c r="P242" s="5">
        <v>1</v>
      </c>
      <c r="Q242" s="5">
        <v>1</v>
      </c>
      <c r="R242" s="5">
        <v>1</v>
      </c>
      <c r="S242" s="5">
        <v>1</v>
      </c>
      <c r="T242" s="5">
        <v>0.8933103276385862</v>
      </c>
      <c r="U242" s="5">
        <v>0.52675166853164757</v>
      </c>
      <c r="V242" s="10">
        <v>0.7428064883816905</v>
      </c>
      <c r="W242" s="10">
        <v>0.45854693109105427</v>
      </c>
      <c r="X242" s="10">
        <v>0.49904487979499257</v>
      </c>
      <c r="Y242" s="10">
        <v>0.98000770292037476</v>
      </c>
      <c r="Z242" s="10">
        <v>3.0664176371615476E-2</v>
      </c>
      <c r="AA242" s="10">
        <v>1.3273753124348876E-20</v>
      </c>
      <c r="AB242" s="11">
        <v>2.6324746413477592E-2</v>
      </c>
      <c r="AC242" s="11">
        <v>2.7472988050724369E-2</v>
      </c>
      <c r="AD242" s="11">
        <v>2.5625558894065665E-2</v>
      </c>
      <c r="AE242" s="11">
        <v>2.6297138569807584E-2</v>
      </c>
      <c r="AF242" s="12">
        <v>2.4281411138047805E-2</v>
      </c>
      <c r="AG242" s="12">
        <v>2.5756311571023052E-2</v>
      </c>
      <c r="AH242" s="12">
        <v>2.4368293154364534E-2</v>
      </c>
      <c r="AI242" s="12">
        <v>2.6470311685749218E-2</v>
      </c>
      <c r="AJ242" s="12">
        <v>2.0642857414374827E-2</v>
      </c>
      <c r="AK242" s="12">
        <v>2.3753869415176564E-2</v>
      </c>
      <c r="AL242" s="12">
        <v>1.1580150257175849E-2</v>
      </c>
      <c r="AM242" s="12">
        <v>1.4999850903522892E-2</v>
      </c>
      <c r="AN242" s="11">
        <v>0.27314141815797732</v>
      </c>
      <c r="AO242" s="12">
        <v>0.28654751457953065</v>
      </c>
      <c r="AP242" s="11">
        <v>0.59276662936791924</v>
      </c>
      <c r="AQ242" s="11">
        <v>0.60739586845577054</v>
      </c>
      <c r="AR242" s="11">
        <v>0.18994212361752344</v>
      </c>
      <c r="AS242" s="11">
        <v>0.20179370134910646</v>
      </c>
      <c r="AT242" s="11">
        <v>0.10775418983339022</v>
      </c>
      <c r="AU242" s="11">
        <v>0.1171892261030035</v>
      </c>
      <c r="AV242" s="11">
        <v>4.0535718614451821E-2</v>
      </c>
      <c r="AW242" s="11">
        <v>4.6632756807752349E-2</v>
      </c>
      <c r="AX242" s="11">
        <v>1.1580150257175849E-2</v>
      </c>
      <c r="AY242" s="11">
        <v>1.4999850903522892E-2</v>
      </c>
      <c r="AZ242" s="9">
        <v>1832600</v>
      </c>
      <c r="BA242" s="9">
        <v>4791574</v>
      </c>
      <c r="BB242" s="9">
        <v>4822</v>
      </c>
      <c r="BC242" s="9">
        <v>12409</v>
      </c>
      <c r="BD242" s="9">
        <v>3939355</v>
      </c>
      <c r="BE242" s="9">
        <v>2684819</v>
      </c>
      <c r="BF242" s="9">
        <v>10340</v>
      </c>
      <c r="BG242" s="9">
        <v>6891</v>
      </c>
      <c r="BH242" s="9">
        <v>1330914</v>
      </c>
      <c r="BI242" s="9">
        <v>5293260</v>
      </c>
      <c r="BJ242" s="9">
        <v>3375</v>
      </c>
      <c r="BK242" s="9">
        <v>13856</v>
      </c>
      <c r="BL242" s="9">
        <v>741881</v>
      </c>
      <c r="BM242" s="9">
        <v>5882293</v>
      </c>
      <c r="BN242" s="9">
        <v>1938</v>
      </c>
      <c r="BO242" s="9">
        <v>15293</v>
      </c>
      <c r="BP242" s="9">
        <v>321711</v>
      </c>
      <c r="BQ242" s="9">
        <v>6302463</v>
      </c>
      <c r="BR242" s="9">
        <v>751</v>
      </c>
      <c r="BS242" s="9">
        <v>16480</v>
      </c>
      <c r="BT242" s="9">
        <v>165503</v>
      </c>
      <c r="BU242" s="9">
        <v>6458671</v>
      </c>
      <c r="BV242" s="9">
        <v>229</v>
      </c>
      <c r="BW242" s="9">
        <v>17002</v>
      </c>
      <c r="BX242">
        <v>1832654.8432790954</v>
      </c>
      <c r="BY242">
        <v>4791519.1567209046</v>
      </c>
      <c r="BZ242">
        <v>4767.156720904688</v>
      </c>
      <c r="CA242">
        <v>12496.264601896026</v>
      </c>
      <c r="CB242">
        <v>3939447.5908230264</v>
      </c>
      <c r="CC242">
        <v>2684726.4091769736</v>
      </c>
      <c r="CD242">
        <v>10247.409176973848</v>
      </c>
      <c r="CE242">
        <v>7001.7567488414406</v>
      </c>
      <c r="CF242">
        <v>1330827.212357325</v>
      </c>
      <c r="CG242">
        <v>5293346.7876426755</v>
      </c>
      <c r="CH242">
        <v>3461.7876426750063</v>
      </c>
      <c r="CI242">
        <v>13805.02924530666</v>
      </c>
      <c r="CJ242">
        <v>741889.17563467368</v>
      </c>
      <c r="CK242">
        <v>5882284.8243653262</v>
      </c>
      <c r="CL242">
        <v>1929.8243653263128</v>
      </c>
      <c r="CM242">
        <v>15340.977511460296</v>
      </c>
      <c r="CN242">
        <v>321625.37842339085</v>
      </c>
      <c r="CO242">
        <v>6302548.6215766091</v>
      </c>
      <c r="CP242">
        <v>836.62157660916625</v>
      </c>
      <c r="CQ242">
        <v>16437.023972045419</v>
      </c>
      <c r="CR242">
        <v>165302.01145209486</v>
      </c>
      <c r="CS242">
        <v>6458871.9885479053</v>
      </c>
      <c r="CT242">
        <v>429.98854790514957</v>
      </c>
      <c r="CU242">
        <v>16844.714746774465</v>
      </c>
    </row>
    <row r="243" spans="1:99">
      <c r="A243" s="7" t="s">
        <v>53</v>
      </c>
      <c r="B243" s="9">
        <v>146234</v>
      </c>
      <c r="C243" s="9">
        <v>17231</v>
      </c>
      <c r="D243" s="9">
        <v>15647</v>
      </c>
      <c r="E243" s="9">
        <v>42471</v>
      </c>
      <c r="F243" s="9">
        <v>8239</v>
      </c>
      <c r="G243" s="9">
        <v>3861</v>
      </c>
      <c r="H243" s="9">
        <v>1050</v>
      </c>
      <c r="I243" s="9">
        <v>259</v>
      </c>
      <c r="J243">
        <v>4.538647893717668</v>
      </c>
      <c r="K243">
        <v>3.4506021317049331</v>
      </c>
      <c r="L243">
        <v>2.6145498836582122</v>
      </c>
      <c r="M243">
        <v>0.84017336478866489</v>
      </c>
      <c r="N243">
        <v>-9.7697394837844431</v>
      </c>
      <c r="O243">
        <v>-30.437975296811263</v>
      </c>
      <c r="P243" s="5">
        <v>1.1910821417473063</v>
      </c>
      <c r="Q243" s="5">
        <v>1.3525549710877554</v>
      </c>
      <c r="R243" s="5">
        <v>1.1893439638056589</v>
      </c>
      <c r="S243" s="5">
        <v>1.1191651372403888</v>
      </c>
      <c r="T243" s="5">
        <v>0.74191886665862994</v>
      </c>
      <c r="U243" s="5">
        <v>0.35557666329955595</v>
      </c>
      <c r="V243" s="10">
        <v>1.3929937426717751E-28</v>
      </c>
      <c r="W243" s="10">
        <v>5.2973493565944552E-55</v>
      </c>
      <c r="X243" s="10">
        <v>6.6521715305490702E-26</v>
      </c>
      <c r="Y243" s="10">
        <v>8.4748304693752849E-8</v>
      </c>
      <c r="Z243" s="10">
        <v>1.7639815358741906E-18</v>
      </c>
      <c r="AA243" s="10">
        <v>5.5517395968431639E-64</v>
      </c>
      <c r="AB243" s="11">
        <v>5.0507319867635278E-2</v>
      </c>
      <c r="AC243" s="11">
        <v>5.2072883783518528E-2</v>
      </c>
      <c r="AD243" s="11">
        <v>4.8838901206972832E-2</v>
      </c>
      <c r="AE243" s="11">
        <v>4.9753171220628584E-2</v>
      </c>
      <c r="AF243" s="12">
        <v>4.680748820057138E-2</v>
      </c>
      <c r="AG243" s="12">
        <v>4.882248104091199E-2</v>
      </c>
      <c r="AH243" s="12">
        <v>4.3433019720441966E-2</v>
      </c>
      <c r="AI243" s="12">
        <v>4.6196137031922956E-2</v>
      </c>
      <c r="AJ243" s="12">
        <v>2.8653698764869423E-2</v>
      </c>
      <c r="AK243" s="12">
        <v>3.2282985118828565E-2</v>
      </c>
      <c r="AL243" s="12">
        <v>1.3214250280627079E-2</v>
      </c>
      <c r="AM243" s="12">
        <v>1.684784710199726E-2</v>
      </c>
      <c r="AN243" s="11">
        <v>0.4213725725929427</v>
      </c>
      <c r="AO243" s="12">
        <v>0.43615165699326819</v>
      </c>
      <c r="AP243" s="11">
        <v>0.79632803336262026</v>
      </c>
      <c r="AQ243" s="11">
        <v>0.80822190570069596</v>
      </c>
      <c r="AR243" s="11">
        <v>0.33728442607753822</v>
      </c>
      <c r="AS243" s="11">
        <v>0.35147420661934531</v>
      </c>
      <c r="AT243" s="11">
        <v>0.18890948047844272</v>
      </c>
      <c r="AU243" s="11">
        <v>0.20073708675503185</v>
      </c>
      <c r="AV243" s="11">
        <v>5.651831671734911E-2</v>
      </c>
      <c r="AW243" s="11">
        <v>6.3614002939084063E-2</v>
      </c>
      <c r="AX243" s="11">
        <v>1.3214250280627079E-2</v>
      </c>
      <c r="AY243" s="11">
        <v>1.684784710199726E-2</v>
      </c>
      <c r="AZ243" s="9">
        <v>2538296</v>
      </c>
      <c r="BA243" s="9">
        <v>4027887</v>
      </c>
      <c r="BB243" s="9">
        <v>7388</v>
      </c>
      <c r="BC243" s="9">
        <v>9843</v>
      </c>
      <c r="BD243" s="9">
        <v>4924460</v>
      </c>
      <c r="BE243" s="9">
        <v>1641723</v>
      </c>
      <c r="BF243" s="9">
        <v>13824</v>
      </c>
      <c r="BG243" s="9">
        <v>3407</v>
      </c>
      <c r="BH243" s="9">
        <v>2011604</v>
      </c>
      <c r="BI243" s="9">
        <v>4554579</v>
      </c>
      <c r="BJ243" s="9">
        <v>5934</v>
      </c>
      <c r="BK243" s="9">
        <v>11297</v>
      </c>
      <c r="BL243" s="9">
        <v>1167357</v>
      </c>
      <c r="BM243" s="9">
        <v>5398826</v>
      </c>
      <c r="BN243" s="9">
        <v>3357</v>
      </c>
      <c r="BO243" s="9">
        <v>13874</v>
      </c>
      <c r="BP243" s="9">
        <v>520938</v>
      </c>
      <c r="BQ243" s="9">
        <v>6045245</v>
      </c>
      <c r="BR243" s="9">
        <v>1035</v>
      </c>
      <c r="BS243" s="9">
        <v>16196</v>
      </c>
      <c r="BT243" s="9">
        <v>270699</v>
      </c>
      <c r="BU243" s="9">
        <v>6295484</v>
      </c>
      <c r="BV243" s="9">
        <v>259</v>
      </c>
      <c r="BW243" s="9">
        <v>16972</v>
      </c>
      <c r="BX243">
        <v>2539021.0921221119</v>
      </c>
      <c r="BY243">
        <v>4027161.9078778881</v>
      </c>
      <c r="BZ243">
        <v>6662.9078778882813</v>
      </c>
      <c r="CA243">
        <v>10595.824945786617</v>
      </c>
      <c r="CB243">
        <v>4925358.8563581146</v>
      </c>
      <c r="CC243">
        <v>1640824.1436418856</v>
      </c>
      <c r="CD243">
        <v>12925.143641885503</v>
      </c>
      <c r="CE243">
        <v>4317.1558011709394</v>
      </c>
      <c r="CF243">
        <v>2012257.427142513</v>
      </c>
      <c r="CG243">
        <v>4553925.572857487</v>
      </c>
      <c r="CH243">
        <v>5280.5728574870118</v>
      </c>
      <c r="CI243">
        <v>11981.78749450023</v>
      </c>
      <c r="CJ243">
        <v>1167649.8492517711</v>
      </c>
      <c r="CK243">
        <v>5398533.1507482287</v>
      </c>
      <c r="CL243">
        <v>3064.1507482288066</v>
      </c>
      <c r="CM243">
        <v>14204.02594627655</v>
      </c>
      <c r="CN243">
        <v>520606.82178866467</v>
      </c>
      <c r="CO243">
        <v>6045576.1782113351</v>
      </c>
      <c r="CP243">
        <v>1366.1782113353345</v>
      </c>
      <c r="CQ243">
        <v>15906.454308538157</v>
      </c>
      <c r="CR243">
        <v>270248.81213820062</v>
      </c>
      <c r="CS243">
        <v>6295934.1878617993</v>
      </c>
      <c r="CT243">
        <v>709.18786179936433</v>
      </c>
      <c r="CU243">
        <v>16565.168734407798</v>
      </c>
    </row>
    <row r="244" spans="1:99">
      <c r="A244" s="7" t="s">
        <v>54</v>
      </c>
      <c r="B244" s="9">
        <v>15917</v>
      </c>
      <c r="C244" s="9">
        <v>17231</v>
      </c>
      <c r="D244" s="9">
        <v>1321</v>
      </c>
      <c r="E244" s="9">
        <v>3644</v>
      </c>
      <c r="F244" s="9">
        <v>614</v>
      </c>
      <c r="G244" s="9">
        <v>253</v>
      </c>
      <c r="H244" s="9">
        <v>51</v>
      </c>
      <c r="I244" s="9">
        <v>18</v>
      </c>
      <c r="J244">
        <v>-0.79839946609251145</v>
      </c>
      <c r="K244">
        <v>-1.0108622956920288</v>
      </c>
      <c r="L244">
        <v>-2.5663838456696459</v>
      </c>
      <c r="M244">
        <v>-4.3452990040915802</v>
      </c>
      <c r="N244">
        <v>-11.091575263057893</v>
      </c>
      <c r="O244">
        <v>-14.969382103120415</v>
      </c>
      <c r="P244" s="5">
        <v>0.76465657594800218</v>
      </c>
      <c r="Q244" s="5">
        <v>0.92461633398219112</v>
      </c>
      <c r="R244" s="5">
        <v>0.76211886892158132</v>
      </c>
      <c r="S244" s="5">
        <v>0.63902785719634814</v>
      </c>
      <c r="T244" s="5">
        <v>0.32225826545463071</v>
      </c>
      <c r="U244" s="5">
        <v>0.22963107211071848</v>
      </c>
      <c r="V244" s="10">
        <v>8.0750332611801091E-15</v>
      </c>
      <c r="W244" s="10">
        <v>3.7654250520973505E-3</v>
      </c>
      <c r="X244" s="10">
        <v>1.1451578127526223E-8</v>
      </c>
      <c r="Y244" s="10">
        <v>1.0646335564432602E-10</v>
      </c>
      <c r="Z244" s="10">
        <v>8.148180337053383E-16</v>
      </c>
      <c r="AA244" s="10">
        <v>1.8411500352995585E-10</v>
      </c>
      <c r="AB244" s="11">
        <v>4.0971672014550415E-3</v>
      </c>
      <c r="AC244" s="11">
        <v>4.5631797674958235E-3</v>
      </c>
      <c r="AD244" s="11">
        <v>4.0925471487011384E-3</v>
      </c>
      <c r="AE244" s="11">
        <v>4.3666252730967837E-3</v>
      </c>
      <c r="AF244" s="12">
        <v>3.281990143764936E-3</v>
      </c>
      <c r="AG244" s="12">
        <v>3.8447001237761234E-3</v>
      </c>
      <c r="AH244" s="12">
        <v>2.5752434560193009E-3</v>
      </c>
      <c r="AI244" s="12">
        <v>3.2978921716285432E-3</v>
      </c>
      <c r="AJ244" s="12">
        <v>1.0740282420918118E-3</v>
      </c>
      <c r="AK244" s="12">
        <v>1.8857535465449477E-3</v>
      </c>
      <c r="AL244" s="12">
        <v>5.6228708335956325E-4</v>
      </c>
      <c r="AM244" s="12">
        <v>1.5269706497957963E-3</v>
      </c>
      <c r="AN244" s="11">
        <v>5.6123326030816718E-2</v>
      </c>
      <c r="AO244" s="12">
        <v>6.3196504507167142E-2</v>
      </c>
      <c r="AP244" s="11">
        <v>0.1554440770706125</v>
      </c>
      <c r="AQ244" s="11">
        <v>0.16641768370937707</v>
      </c>
      <c r="AR244" s="11">
        <v>3.0019147781258138E-2</v>
      </c>
      <c r="AS244" s="11">
        <v>3.5328191316878935E-2</v>
      </c>
      <c r="AT244" s="11">
        <v>1.25597910531635E-2</v>
      </c>
      <c r="AU244" s="11">
        <v>1.6109467840690603E-2</v>
      </c>
      <c r="AV244" s="11">
        <v>2.1486582298569758E-3</v>
      </c>
      <c r="AW244" s="11">
        <v>3.7709053474165432E-3</v>
      </c>
      <c r="AX244" s="11">
        <v>5.6228708335956325E-4</v>
      </c>
      <c r="AY244" s="11">
        <v>1.5269706497957963E-3</v>
      </c>
      <c r="AZ244" s="9">
        <v>513268</v>
      </c>
      <c r="BA244" s="9">
        <v>6183232</v>
      </c>
      <c r="BB244" s="9">
        <v>1028</v>
      </c>
      <c r="BC244" s="9">
        <v>16203</v>
      </c>
      <c r="BD244" s="9">
        <v>1150580</v>
      </c>
      <c r="BE244" s="9">
        <v>5545920</v>
      </c>
      <c r="BF244" s="9">
        <v>2773</v>
      </c>
      <c r="BG244" s="9">
        <v>14458</v>
      </c>
      <c r="BH244" s="9">
        <v>284428</v>
      </c>
      <c r="BI244" s="9">
        <v>6412072</v>
      </c>
      <c r="BJ244" s="9">
        <v>563</v>
      </c>
      <c r="BK244" s="9">
        <v>16668</v>
      </c>
      <c r="BL244" s="9">
        <v>149299</v>
      </c>
      <c r="BM244" s="9">
        <v>6547201</v>
      </c>
      <c r="BN244" s="9">
        <v>247</v>
      </c>
      <c r="BO244" s="9">
        <v>16984</v>
      </c>
      <c r="BP244" s="9">
        <v>61715</v>
      </c>
      <c r="BQ244" s="9">
        <v>6634785</v>
      </c>
      <c r="BR244" s="9">
        <v>51</v>
      </c>
      <c r="BS244" s="9">
        <v>17180</v>
      </c>
      <c r="BT244" s="9">
        <v>31195</v>
      </c>
      <c r="BU244" s="9">
        <v>6665305</v>
      </c>
      <c r="BV244" s="9">
        <v>18</v>
      </c>
      <c r="BW244" s="9">
        <v>17213</v>
      </c>
      <c r="BX244">
        <v>512976.04327608598</v>
      </c>
      <c r="BY244">
        <v>6183523.9567239145</v>
      </c>
      <c r="BZ244">
        <v>1319.9567239140204</v>
      </c>
      <c r="CA244">
        <v>15951.984541924887</v>
      </c>
      <c r="CB244">
        <v>1150392.8835546137</v>
      </c>
      <c r="CC244">
        <v>5546107.1164453868</v>
      </c>
      <c r="CD244">
        <v>2960.1164453863285</v>
      </c>
      <c r="CE244">
        <v>14307.604467707011</v>
      </c>
      <c r="CF244">
        <v>284259.5617101728</v>
      </c>
      <c r="CG244">
        <v>6412240.4382898277</v>
      </c>
      <c r="CH244">
        <v>731.4382898272213</v>
      </c>
      <c r="CI244">
        <v>16542.017313521988</v>
      </c>
      <c r="CJ244">
        <v>149162.1855269447</v>
      </c>
      <c r="CK244">
        <v>6547337.8144730553</v>
      </c>
      <c r="CL244">
        <v>383.8144730552952</v>
      </c>
      <c r="CM244">
        <v>16890.535613380125</v>
      </c>
      <c r="CN244">
        <v>61607.475634635943</v>
      </c>
      <c r="CO244">
        <v>6634892.5243653636</v>
      </c>
      <c r="CP244">
        <v>158.52436536405764</v>
      </c>
      <c r="CQ244">
        <v>17116.405422982156</v>
      </c>
      <c r="CR244">
        <v>31132.890862025899</v>
      </c>
      <c r="CS244">
        <v>6665367.1091379737</v>
      </c>
      <c r="CT244">
        <v>80.109137974101131</v>
      </c>
      <c r="CU244">
        <v>17195.022423355484</v>
      </c>
    </row>
    <row r="245" spans="1:99">
      <c r="A245" s="7" t="s">
        <v>55</v>
      </c>
      <c r="B245" s="9">
        <v>38555</v>
      </c>
      <c r="C245" s="9">
        <v>17231</v>
      </c>
      <c r="D245" s="9">
        <v>4584</v>
      </c>
      <c r="E245" s="9">
        <v>12482</v>
      </c>
      <c r="F245" s="9">
        <v>2416</v>
      </c>
      <c r="G245" s="9">
        <v>1111</v>
      </c>
      <c r="H245" s="9">
        <v>230</v>
      </c>
      <c r="I245" s="9">
        <v>36</v>
      </c>
      <c r="J245">
        <v>3.8206874589456072</v>
      </c>
      <c r="K245">
        <v>3.3039788978975535</v>
      </c>
      <c r="L245">
        <v>2.8412456935122123</v>
      </c>
      <c r="M245">
        <v>1.6612266535833546</v>
      </c>
      <c r="N245">
        <v>-7.687302328537462</v>
      </c>
      <c r="O245">
        <v>-26.906188902203109</v>
      </c>
      <c r="P245" s="5">
        <v>1.2327749270302109</v>
      </c>
      <c r="Q245" s="5">
        <v>1.3240589861800844</v>
      </c>
      <c r="R245" s="5">
        <v>1.2626261885698229</v>
      </c>
      <c r="S245" s="5">
        <v>1.1616788191178475</v>
      </c>
      <c r="T245" s="5">
        <v>0.60148572796439415</v>
      </c>
      <c r="U245" s="5">
        <v>0.19002612513127945</v>
      </c>
      <c r="V245" s="10">
        <v>6.6513159277186092E-24</v>
      </c>
      <c r="W245" s="10">
        <v>8.4151859118493686E-72</v>
      </c>
      <c r="X245" s="10">
        <v>2.7141086912399765E-21</v>
      </c>
      <c r="Y245" s="10">
        <v>6.1216576356851627E-5</v>
      </c>
      <c r="Z245" s="10">
        <v>1.134086110122212E-12</v>
      </c>
      <c r="AA245" s="10">
        <v>4.3316237946729732E-27</v>
      </c>
      <c r="AB245" s="11">
        <v>1.4594417030310759E-2</v>
      </c>
      <c r="AC245" s="11">
        <v>1.5457839219250757E-2</v>
      </c>
      <c r="AD245" s="11">
        <v>1.4235523428874897E-2</v>
      </c>
      <c r="AE245" s="11">
        <v>1.4740159932508656E-2</v>
      </c>
      <c r="AF245" s="12">
        <v>1.34660684302796E-2</v>
      </c>
      <c r="AG245" s="12">
        <v>1.4576413143627892E-2</v>
      </c>
      <c r="AH245" s="12">
        <v>1.2141982794663402E-2</v>
      </c>
      <c r="AI245" s="12">
        <v>1.364874322239887E-2</v>
      </c>
      <c r="AJ245" s="12">
        <v>5.8143603527773466E-3</v>
      </c>
      <c r="AK245" s="12">
        <v>7.5336751646041169E-3</v>
      </c>
      <c r="AL245" s="12">
        <v>1.4074801960843541E-3</v>
      </c>
      <c r="AM245" s="12">
        <v>2.771035270226365E-3</v>
      </c>
      <c r="AN245" s="11">
        <v>0.16850011680805138</v>
      </c>
      <c r="AO245" s="12">
        <v>0.17982557525857273</v>
      </c>
      <c r="AP245" s="11">
        <v>0.39306699820473223</v>
      </c>
      <c r="AQ245" s="11">
        <v>0.40769906296409142</v>
      </c>
      <c r="AR245" s="11">
        <v>0.11231320825482786</v>
      </c>
      <c r="AS245" s="11">
        <v>0.12191579760670078</v>
      </c>
      <c r="AT245" s="11">
        <v>5.5502720224315259E-2</v>
      </c>
      <c r="AU245" s="11">
        <v>6.2540341698962568E-2</v>
      </c>
      <c r="AV245" s="11">
        <v>1.1417132408729725E-2</v>
      </c>
      <c r="AW245" s="11">
        <v>1.4814659129776456E-2</v>
      </c>
      <c r="AX245" s="11">
        <v>1.4074801960843541E-3</v>
      </c>
      <c r="AY245" s="11">
        <v>2.771035270226365E-3</v>
      </c>
      <c r="AZ245" s="9">
        <v>975034</v>
      </c>
      <c r="BA245" s="9">
        <v>5698828</v>
      </c>
      <c r="BB245" s="9">
        <v>3001</v>
      </c>
      <c r="BC245" s="9">
        <v>14230</v>
      </c>
      <c r="BD245" s="9">
        <v>2237393</v>
      </c>
      <c r="BE245" s="9">
        <v>4436469</v>
      </c>
      <c r="BF245" s="9">
        <v>6899</v>
      </c>
      <c r="BG245" s="9">
        <v>10332</v>
      </c>
      <c r="BH245" s="9">
        <v>634611</v>
      </c>
      <c r="BI245" s="9">
        <v>6039251</v>
      </c>
      <c r="BJ245" s="9">
        <v>2018</v>
      </c>
      <c r="BK245" s="9">
        <v>15213</v>
      </c>
      <c r="BL245" s="9">
        <v>342037</v>
      </c>
      <c r="BM245" s="9">
        <v>6331825</v>
      </c>
      <c r="BN245" s="9">
        <v>1017</v>
      </c>
      <c r="BO245" s="9">
        <v>16214</v>
      </c>
      <c r="BP245" s="9">
        <v>144583</v>
      </c>
      <c r="BQ245" s="9">
        <v>6529279</v>
      </c>
      <c r="BR245" s="9">
        <v>226</v>
      </c>
      <c r="BS245" s="9">
        <v>17005</v>
      </c>
      <c r="BT245" s="9">
        <v>73725</v>
      </c>
      <c r="BU245" s="9">
        <v>6600137</v>
      </c>
      <c r="BV245" s="9">
        <v>36</v>
      </c>
      <c r="BW245" s="9">
        <v>17195</v>
      </c>
      <c r="BX245">
        <v>975516.35004475352</v>
      </c>
      <c r="BY245">
        <v>5698345.6499552466</v>
      </c>
      <c r="BZ245">
        <v>2518.6499552464747</v>
      </c>
      <c r="CA245">
        <v>14750.335322786117</v>
      </c>
      <c r="CB245">
        <v>2238512.4666035878</v>
      </c>
      <c r="CC245">
        <v>4435349.5333964126</v>
      </c>
      <c r="CD245">
        <v>5779.5333964122156</v>
      </c>
      <c r="CE245">
        <v>11481.032726028798</v>
      </c>
      <c r="CF245">
        <v>634989.54374091048</v>
      </c>
      <c r="CG245">
        <v>6038872.4562590895</v>
      </c>
      <c r="CH245">
        <v>1639.4562590895091</v>
      </c>
      <c r="CI245">
        <v>15631.798976964163</v>
      </c>
      <c r="CJ245">
        <v>342170.56235027668</v>
      </c>
      <c r="CK245">
        <v>6331691.4376497231</v>
      </c>
      <c r="CL245">
        <v>883.43764972329632</v>
      </c>
      <c r="CM245">
        <v>16389.769523103714</v>
      </c>
      <c r="CN245">
        <v>144436.08575728958</v>
      </c>
      <c r="CO245">
        <v>6529425.91424271</v>
      </c>
      <c r="CP245">
        <v>372.91424271042115</v>
      </c>
      <c r="CQ245">
        <v>16901.611031813365</v>
      </c>
      <c r="CR245">
        <v>73571.049600117651</v>
      </c>
      <c r="CS245">
        <v>6600290.9503998822</v>
      </c>
      <c r="CT245">
        <v>189.95039988235106</v>
      </c>
      <c r="CU245">
        <v>17085.047262289812</v>
      </c>
    </row>
    <row r="246" spans="1:99">
      <c r="A246" s="7" t="s">
        <v>56</v>
      </c>
      <c r="B246" s="9">
        <v>31719</v>
      </c>
      <c r="C246" s="9">
        <v>17231</v>
      </c>
      <c r="D246" s="9">
        <v>3524</v>
      </c>
      <c r="E246" s="9">
        <v>9490</v>
      </c>
      <c r="F246" s="9">
        <v>2035</v>
      </c>
      <c r="G246" s="9">
        <v>1106</v>
      </c>
      <c r="H246" s="9">
        <v>536</v>
      </c>
      <c r="I246" s="9">
        <v>308</v>
      </c>
      <c r="J246">
        <v>2.5951675999897712</v>
      </c>
      <c r="K246">
        <v>1.9866371420922002</v>
      </c>
      <c r="L246">
        <v>2.8789695378902285</v>
      </c>
      <c r="M246">
        <v>3.9514758978984768</v>
      </c>
      <c r="N246">
        <v>6.4486827743490611</v>
      </c>
      <c r="O246">
        <v>8.2945913178316033</v>
      </c>
      <c r="P246" s="5">
        <v>1.2959773990858614</v>
      </c>
      <c r="Q246" s="5">
        <v>1.2128895760397858</v>
      </c>
      <c r="R246" s="5">
        <v>1.3171750968565381</v>
      </c>
      <c r="S246" s="5">
        <v>1.4399639589459876</v>
      </c>
      <c r="T246" s="5">
        <v>1.7760269467665739</v>
      </c>
      <c r="U246" s="5">
        <v>2.0217736157812793</v>
      </c>
      <c r="V246" s="10">
        <v>1.3733741989747835E-31</v>
      </c>
      <c r="W246" s="10">
        <v>1.0210979936033957E-30</v>
      </c>
      <c r="X246" s="10">
        <v>7.7221018580492966E-26</v>
      </c>
      <c r="Y246" s="10">
        <v>4.6284663976667309E-28</v>
      </c>
      <c r="Z246" s="10">
        <v>1.0219199308698063E-37</v>
      </c>
      <c r="AA246" s="10">
        <v>1.6480765681609508E-33</v>
      </c>
      <c r="AB246" s="11">
        <v>1.1172312820426274E-2</v>
      </c>
      <c r="AC246" s="11">
        <v>1.19306869665403E-2</v>
      </c>
      <c r="AD246" s="11">
        <v>1.0794635135903837E-2</v>
      </c>
      <c r="AE246" s="11">
        <v>1.1235426961478789E-2</v>
      </c>
      <c r="AF246" s="12">
        <v>1.1300018289016731E-2</v>
      </c>
      <c r="AG246" s="12">
        <v>1.2320201083045249E-2</v>
      </c>
      <c r="AH246" s="12">
        <v>1.2085622947758104E-2</v>
      </c>
      <c r="AI246" s="12">
        <v>1.3589033195239983E-2</v>
      </c>
      <c r="AJ246" s="12">
        <v>1.4246909259888158E-2</v>
      </c>
      <c r="AK246" s="12">
        <v>1.6859816989313863E-2</v>
      </c>
      <c r="AL246" s="12">
        <v>1.589640488499695E-2</v>
      </c>
      <c r="AM246" s="12">
        <v>1.9853116326772533E-2</v>
      </c>
      <c r="AN246" s="11">
        <v>0.14005731500533639</v>
      </c>
      <c r="AO246" s="12">
        <v>0.15058164965138696</v>
      </c>
      <c r="AP246" s="11">
        <v>0.31067385006955966</v>
      </c>
      <c r="AQ246" s="11">
        <v>0.32457657068373386</v>
      </c>
      <c r="AR246" s="11">
        <v>9.5628648881433867E-2</v>
      </c>
      <c r="AS246" s="11">
        <v>0.1045918838792881</v>
      </c>
      <c r="AT246" s="11">
        <v>5.5897637854556176E-2</v>
      </c>
      <c r="AU246" s="11">
        <v>6.295791318717095E-2</v>
      </c>
      <c r="AV246" s="11">
        <v>2.8347468860416183E-2</v>
      </c>
      <c r="AW246" s="11">
        <v>3.3517774015795296E-2</v>
      </c>
      <c r="AX246" s="11">
        <v>1.589640488499695E-2</v>
      </c>
      <c r="AY246" s="11">
        <v>1.9853116326772533E-2</v>
      </c>
      <c r="AZ246" s="9">
        <v>774943</v>
      </c>
      <c r="BA246" s="9">
        <v>5905755</v>
      </c>
      <c r="BB246" s="9">
        <v>2504</v>
      </c>
      <c r="BC246" s="9">
        <v>14727</v>
      </c>
      <c r="BD246" s="9">
        <v>1852866</v>
      </c>
      <c r="BE246" s="9">
        <v>4827832</v>
      </c>
      <c r="BF246" s="9">
        <v>5473</v>
      </c>
      <c r="BG246" s="9">
        <v>11758</v>
      </c>
      <c r="BH246" s="9">
        <v>520424</v>
      </c>
      <c r="BI246" s="9">
        <v>6160274</v>
      </c>
      <c r="BJ246" s="9">
        <v>1725</v>
      </c>
      <c r="BK246" s="9">
        <v>15506</v>
      </c>
      <c r="BL246" s="9">
        <v>280936</v>
      </c>
      <c r="BM246" s="9">
        <v>6399762</v>
      </c>
      <c r="BN246" s="9">
        <v>1024</v>
      </c>
      <c r="BO246" s="9">
        <v>16207</v>
      </c>
      <c r="BP246" s="9">
        <v>118055</v>
      </c>
      <c r="BQ246" s="9">
        <v>6562643</v>
      </c>
      <c r="BR246" s="9">
        <v>533</v>
      </c>
      <c r="BS246" s="9">
        <v>16698</v>
      </c>
      <c r="BT246" s="9">
        <v>59697</v>
      </c>
      <c r="BU246" s="9">
        <v>6621001</v>
      </c>
      <c r="BV246" s="9">
        <v>308</v>
      </c>
      <c r="BW246" s="9">
        <v>16923</v>
      </c>
      <c r="BX246">
        <v>775446.9505433694</v>
      </c>
      <c r="BY246">
        <v>5905251.0494566308</v>
      </c>
      <c r="BZ246">
        <v>2000.0494566305495</v>
      </c>
      <c r="CA246">
        <v>15270.234538666469</v>
      </c>
      <c r="CB246">
        <v>1853558.262654322</v>
      </c>
      <c r="CC246">
        <v>4827139.7373456778</v>
      </c>
      <c r="CD246">
        <v>4780.7373456780442</v>
      </c>
      <c r="CE246">
        <v>12482.374639596042</v>
      </c>
      <c r="CF246">
        <v>520805.72666595899</v>
      </c>
      <c r="CG246">
        <v>6159892.2733340412</v>
      </c>
      <c r="CH246">
        <v>1343.2733340410148</v>
      </c>
      <c r="CI246">
        <v>15928.704632360272</v>
      </c>
      <c r="CJ246">
        <v>281234.6335830075</v>
      </c>
      <c r="CK246">
        <v>6399463.3664169926</v>
      </c>
      <c r="CL246">
        <v>725.36641699247627</v>
      </c>
      <c r="CM246">
        <v>16548.205268221973</v>
      </c>
      <c r="CN246">
        <v>118282.92214265036</v>
      </c>
      <c r="CO246">
        <v>6562415.07785735</v>
      </c>
      <c r="CP246">
        <v>305.0778573496375</v>
      </c>
      <c r="CQ246">
        <v>16969.577845159292</v>
      </c>
      <c r="CR246">
        <v>59850.631962506617</v>
      </c>
      <c r="CS246">
        <v>6620847.368037493</v>
      </c>
      <c r="CT246">
        <v>154.36803749338043</v>
      </c>
      <c r="CU246">
        <v>17120.676379025066</v>
      </c>
    </row>
    <row r="247" spans="1:99">
      <c r="A247" s="7" t="s">
        <v>57</v>
      </c>
      <c r="B247" s="9">
        <v>31050</v>
      </c>
      <c r="C247" s="9">
        <v>17231</v>
      </c>
      <c r="D247" s="9">
        <v>3433</v>
      </c>
      <c r="E247" s="9">
        <v>9285</v>
      </c>
      <c r="F247" s="9">
        <v>2003</v>
      </c>
      <c r="G247" s="9">
        <v>1091</v>
      </c>
      <c r="H247" s="9">
        <v>535</v>
      </c>
      <c r="I247" s="9">
        <v>308</v>
      </c>
      <c r="J247">
        <v>2.5062497809112312</v>
      </c>
      <c r="K247">
        <v>1.9589809418923063</v>
      </c>
      <c r="L247">
        <v>2.9178370066323462</v>
      </c>
      <c r="M247">
        <v>4.007379431260242</v>
      </c>
      <c r="N247">
        <v>6.6336013032801127</v>
      </c>
      <c r="O247">
        <v>8.4897998918314546</v>
      </c>
      <c r="P247" s="5">
        <v>1.2944175902880395</v>
      </c>
      <c r="Q247" s="5">
        <v>1.2126213108038821</v>
      </c>
      <c r="R247" s="5">
        <v>1.3155777085888813</v>
      </c>
      <c r="S247" s="5">
        <v>1.4355414834806008</v>
      </c>
      <c r="T247" s="5">
        <v>1.7679293986446738</v>
      </c>
      <c r="U247" s="5">
        <v>2.0007054875003858</v>
      </c>
      <c r="V247" s="10">
        <v>2.890291229144533E-31</v>
      </c>
      <c r="W247" s="10">
        <v>1.2414092148289497E-30</v>
      </c>
      <c r="X247" s="10">
        <v>1.3824562380993162E-25</v>
      </c>
      <c r="Y247" s="10">
        <v>1.5476366419691848E-27</v>
      </c>
      <c r="Z247" s="10">
        <v>4.1862214953822223E-37</v>
      </c>
      <c r="AA247" s="10">
        <v>1.754288376612676E-32</v>
      </c>
      <c r="AB247" s="11">
        <v>1.0878890678583801E-2</v>
      </c>
      <c r="AC247" s="11">
        <v>1.1627521996971322E-2</v>
      </c>
      <c r="AD247" s="11">
        <v>1.0559059128575259E-2</v>
      </c>
      <c r="AE247" s="11">
        <v>1.09951164851442E-2</v>
      </c>
      <c r="AF247" s="12">
        <v>1.1118285378108096E-2</v>
      </c>
      <c r="AG247" s="12">
        <v>1.2130510396948489E-2</v>
      </c>
      <c r="AH247" s="12">
        <v>1.1916567161427345E-2</v>
      </c>
      <c r="AI247" s="12">
        <v>1.3409879359378181E-2</v>
      </c>
      <c r="AJ247" s="12">
        <v>1.4219091830940866E-2</v>
      </c>
      <c r="AK247" s="12">
        <v>1.6829599481229057E-2</v>
      </c>
      <c r="AL247" s="12">
        <v>1.589640488499695E-2</v>
      </c>
      <c r="AM247" s="12">
        <v>1.9853116326772533E-2</v>
      </c>
      <c r="AN247" s="11">
        <v>0.13988582777278502</v>
      </c>
      <c r="AO247" s="12">
        <v>0.15040492726174576</v>
      </c>
      <c r="AP247" s="11">
        <v>0.31038537423278501</v>
      </c>
      <c r="AQ247" s="11">
        <v>0.3242846971501876</v>
      </c>
      <c r="AR247" s="11">
        <v>9.5514888952171806E-2</v>
      </c>
      <c r="AS247" s="11">
        <v>0.10447350406042177</v>
      </c>
      <c r="AT247" s="11">
        <v>5.578479946941612E-2</v>
      </c>
      <c r="AU247" s="11">
        <v>6.2838611824182614E-2</v>
      </c>
      <c r="AV247" s="11">
        <v>2.8347468860416183E-2</v>
      </c>
      <c r="AW247" s="11">
        <v>3.3517774015795296E-2</v>
      </c>
      <c r="AX247" s="11">
        <v>1.589640488499695E-2</v>
      </c>
      <c r="AY247" s="11">
        <v>1.9853116326772533E-2</v>
      </c>
      <c r="AZ247" s="9">
        <v>774885</v>
      </c>
      <c r="BA247" s="9">
        <v>5906482</v>
      </c>
      <c r="BB247" s="9">
        <v>2501</v>
      </c>
      <c r="BC247" s="9">
        <v>14730</v>
      </c>
      <c r="BD247" s="9">
        <v>1851555</v>
      </c>
      <c r="BE247" s="9">
        <v>4829812</v>
      </c>
      <c r="BF247" s="9">
        <v>5468</v>
      </c>
      <c r="BG247" s="9">
        <v>11763</v>
      </c>
      <c r="BH247" s="9">
        <v>520440</v>
      </c>
      <c r="BI247" s="9">
        <v>6160927</v>
      </c>
      <c r="BJ247" s="9">
        <v>1723</v>
      </c>
      <c r="BK247" s="9">
        <v>15508</v>
      </c>
      <c r="BL247" s="9">
        <v>281233</v>
      </c>
      <c r="BM247" s="9">
        <v>6400134</v>
      </c>
      <c r="BN247" s="9">
        <v>1022</v>
      </c>
      <c r="BO247" s="9">
        <v>16209</v>
      </c>
      <c r="BP247" s="9">
        <v>118598</v>
      </c>
      <c r="BQ247" s="9">
        <v>6562769</v>
      </c>
      <c r="BR247" s="9">
        <v>533</v>
      </c>
      <c r="BS247" s="9">
        <v>16698</v>
      </c>
      <c r="BT247" s="9">
        <v>60326</v>
      </c>
      <c r="BU247" s="9">
        <v>6621041</v>
      </c>
      <c r="BV247" s="9">
        <v>308</v>
      </c>
      <c r="BW247" s="9">
        <v>16923</v>
      </c>
      <c r="BX247">
        <v>775386.30720368645</v>
      </c>
      <c r="BY247">
        <v>5905980.6927963132</v>
      </c>
      <c r="BZ247">
        <v>1999.6927963134972</v>
      </c>
      <c r="CA247">
        <v>15270.588185321956</v>
      </c>
      <c r="CB247">
        <v>1852246.1252998016</v>
      </c>
      <c r="CC247">
        <v>4829120.8747001989</v>
      </c>
      <c r="CD247">
        <v>4776.8747001984593</v>
      </c>
      <c r="CE247">
        <v>12486.244031348675</v>
      </c>
      <c r="CF247">
        <v>520819.82480826584</v>
      </c>
      <c r="CG247">
        <v>6160547.175191734</v>
      </c>
      <c r="CH247">
        <v>1343.175191734151</v>
      </c>
      <c r="CI247">
        <v>15928.798924681132</v>
      </c>
      <c r="CJ247">
        <v>281528.94718939695</v>
      </c>
      <c r="CK247">
        <v>6399838.0528106028</v>
      </c>
      <c r="CL247">
        <v>726.05281060305458</v>
      </c>
      <c r="CM247">
        <v>16547.512841758282</v>
      </c>
      <c r="CN247">
        <v>118824.5558364601</v>
      </c>
      <c r="CO247">
        <v>6562542.4441635394</v>
      </c>
      <c r="CP247">
        <v>306.444163539893</v>
      </c>
      <c r="CQ247">
        <v>16968.203644104568</v>
      </c>
      <c r="CR247">
        <v>60478.029384357738</v>
      </c>
      <c r="CS247">
        <v>6620888.9706156421</v>
      </c>
      <c r="CT247">
        <v>155.97061564225828</v>
      </c>
      <c r="CU247">
        <v>17119.065257753391</v>
      </c>
    </row>
    <row r="248" spans="1:99">
      <c r="A248" s="7" t="s">
        <v>58</v>
      </c>
      <c r="B248" s="9">
        <v>8713</v>
      </c>
      <c r="C248" s="9">
        <v>17231</v>
      </c>
      <c r="D248" s="9">
        <v>866</v>
      </c>
      <c r="E248" s="9">
        <v>2444</v>
      </c>
      <c r="F248" s="9">
        <v>540</v>
      </c>
      <c r="G248" s="9">
        <v>310</v>
      </c>
      <c r="H248" s="9">
        <v>148</v>
      </c>
      <c r="I248" s="9">
        <v>76</v>
      </c>
      <c r="J248">
        <v>0.61413336524306028</v>
      </c>
      <c r="K248">
        <v>0.60951964308067974</v>
      </c>
      <c r="L248">
        <v>1.2766481771088807</v>
      </c>
      <c r="M248">
        <v>2.2074412577463298</v>
      </c>
      <c r="N248">
        <v>3.4155195174355577</v>
      </c>
      <c r="O248">
        <v>3.5996945847318091</v>
      </c>
      <c r="P248" s="5">
        <v>1</v>
      </c>
      <c r="Q248" s="5">
        <v>1.1537205076516839</v>
      </c>
      <c r="R248" s="5">
        <v>1.2804777137130139</v>
      </c>
      <c r="S248" s="5">
        <v>1.4591856398906169</v>
      </c>
      <c r="T248" s="5">
        <v>1.7400428519645614</v>
      </c>
      <c r="U248" s="5">
        <v>1.7910921776818571</v>
      </c>
      <c r="V248" s="10">
        <v>0.21459416968114747</v>
      </c>
      <c r="W248" s="10">
        <v>1.0637868757062155E-7</v>
      </c>
      <c r="X248" s="10">
        <v>1.0506644893322163E-6</v>
      </c>
      <c r="Y248" s="10">
        <v>2.7205897155833903E-9</v>
      </c>
      <c r="Z248" s="10">
        <v>7.1240308652412508E-10</v>
      </c>
      <c r="AA248" s="10">
        <v>9.53115571937003E-6</v>
      </c>
      <c r="AB248" s="11">
        <v>2.649906483056116E-3</v>
      </c>
      <c r="AC248" s="11">
        <v>3.027504928837486E-3</v>
      </c>
      <c r="AD248" s="11">
        <v>2.7244400777671775E-3</v>
      </c>
      <c r="AE248" s="11">
        <v>2.9490553664902656E-3</v>
      </c>
      <c r="AF248" s="12">
        <v>2.8699735377884436E-3</v>
      </c>
      <c r="AG248" s="12">
        <v>3.3977996616776354E-3</v>
      </c>
      <c r="AH248" s="12">
        <v>3.1983376485001662E-3</v>
      </c>
      <c r="AI248" s="12">
        <v>3.9979945434794051E-3</v>
      </c>
      <c r="AJ248" s="12">
        <v>3.604167690186066E-3</v>
      </c>
      <c r="AK248" s="12">
        <v>4.9850029905637453E-3</v>
      </c>
      <c r="AL248" s="12">
        <v>3.4212082851067375E-3</v>
      </c>
      <c r="AM248" s="12">
        <v>5.4001021437714482E-3</v>
      </c>
      <c r="AN248" s="11">
        <v>3.9806573232705318E-2</v>
      </c>
      <c r="AO248" s="12">
        <v>4.5852993826664419E-2</v>
      </c>
      <c r="AP248" s="11">
        <v>0.10422269891527519</v>
      </c>
      <c r="AQ248" s="11">
        <v>0.11352438482913896</v>
      </c>
      <c r="AR248" s="11">
        <v>2.6900439109563915E-2</v>
      </c>
      <c r="AS248" s="11">
        <v>3.1946987040978717E-2</v>
      </c>
      <c r="AT248" s="11">
        <v>1.5512366404324364E-2</v>
      </c>
      <c r="AU248" s="11">
        <v>1.9424665688995812E-2</v>
      </c>
      <c r="AV248" s="11">
        <v>7.1579041188616433E-3</v>
      </c>
      <c r="AW248" s="11">
        <v>9.904367368573792E-3</v>
      </c>
      <c r="AX248" s="11">
        <v>3.4212082851067375E-3</v>
      </c>
      <c r="AY248" s="11">
        <v>5.4001021437714482E-3</v>
      </c>
      <c r="AZ248" s="9">
        <v>266874</v>
      </c>
      <c r="BA248" s="9">
        <v>6436830</v>
      </c>
      <c r="BB248" s="9">
        <v>738</v>
      </c>
      <c r="BC248" s="9">
        <v>16493</v>
      </c>
      <c r="BD248" s="9">
        <v>642058</v>
      </c>
      <c r="BE248" s="9">
        <v>6061646</v>
      </c>
      <c r="BF248" s="9">
        <v>1876</v>
      </c>
      <c r="BG248" s="9">
        <v>15355</v>
      </c>
      <c r="BH248" s="9">
        <v>155186</v>
      </c>
      <c r="BI248" s="9">
        <v>6548518</v>
      </c>
      <c r="BJ248" s="9">
        <v>507</v>
      </c>
      <c r="BK248" s="9">
        <v>16724</v>
      </c>
      <c r="BL248" s="9">
        <v>80826</v>
      </c>
      <c r="BM248" s="9">
        <v>6622878</v>
      </c>
      <c r="BN248" s="9">
        <v>301</v>
      </c>
      <c r="BO248" s="9">
        <v>16930</v>
      </c>
      <c r="BP248" s="9">
        <v>33097</v>
      </c>
      <c r="BQ248" s="9">
        <v>6670607</v>
      </c>
      <c r="BR248" s="9">
        <v>147</v>
      </c>
      <c r="BS248" s="9">
        <v>17084</v>
      </c>
      <c r="BT248" s="9">
        <v>16648</v>
      </c>
      <c r="BU248" s="9">
        <v>6687056</v>
      </c>
      <c r="BV248" s="9">
        <v>76</v>
      </c>
      <c r="BW248" s="9">
        <v>17155</v>
      </c>
      <c r="BX248">
        <v>266925.90165624279</v>
      </c>
      <c r="BY248">
        <v>6436778.098343757</v>
      </c>
      <c r="BZ248">
        <v>686.09834375723017</v>
      </c>
      <c r="CA248">
        <v>16587.42817597555</v>
      </c>
      <c r="CB248">
        <v>642283.09476821311</v>
      </c>
      <c r="CC248">
        <v>6061420.9052317869</v>
      </c>
      <c r="CD248">
        <v>1650.9052317869464</v>
      </c>
      <c r="CE248">
        <v>15620.141377214746</v>
      </c>
      <c r="CF248">
        <v>155293.83737113958</v>
      </c>
      <c r="CG248">
        <v>6548410.1626288602</v>
      </c>
      <c r="CH248">
        <v>399.16262886041898</v>
      </c>
      <c r="CI248">
        <v>16875.10142184082</v>
      </c>
      <c r="CJ248">
        <v>80919.008204661994</v>
      </c>
      <c r="CK248">
        <v>6622784.9917953378</v>
      </c>
      <c r="CL248">
        <v>207.99179533799986</v>
      </c>
      <c r="CM248">
        <v>17066.763635148567</v>
      </c>
      <c r="CN248">
        <v>33158.769691419424</v>
      </c>
      <c r="CO248">
        <v>6670545.2303085802</v>
      </c>
      <c r="CP248">
        <v>85.23030858057696</v>
      </c>
      <c r="CQ248">
        <v>17189.84066435511</v>
      </c>
      <c r="CR248">
        <v>16681.123340130503</v>
      </c>
      <c r="CS248">
        <v>6687022.8766598692</v>
      </c>
      <c r="CT248">
        <v>42.876659869497324</v>
      </c>
      <c r="CU248">
        <v>17232.303177616435</v>
      </c>
    </row>
    <row r="249" spans="1:99">
      <c r="A249" s="7" t="s">
        <v>159</v>
      </c>
      <c r="B249" s="9">
        <v>64928</v>
      </c>
      <c r="C249" s="9">
        <v>17231</v>
      </c>
      <c r="D249" s="9">
        <v>6836</v>
      </c>
      <c r="E249" s="9">
        <v>20259</v>
      </c>
      <c r="F249" s="9">
        <v>4009</v>
      </c>
      <c r="G249" s="9">
        <v>1916</v>
      </c>
      <c r="H249" s="9">
        <v>490</v>
      </c>
      <c r="I249" s="9">
        <v>136</v>
      </c>
      <c r="J249">
        <v>2.7289032646395186</v>
      </c>
      <c r="K249">
        <v>3.6111331491581571</v>
      </c>
      <c r="L249">
        <v>3.4165985093289151</v>
      </c>
      <c r="M249">
        <v>2.5904224009510113</v>
      </c>
      <c r="N249">
        <v>-5.5896077029653268</v>
      </c>
      <c r="O249">
        <v>-16.848981357007194</v>
      </c>
      <c r="P249" s="5">
        <v>1.2121463170700069</v>
      </c>
      <c r="Q249" s="5">
        <v>1.3514989494786123</v>
      </c>
      <c r="R249" s="5">
        <v>1.2774261329600498</v>
      </c>
      <c r="S249" s="5">
        <v>1.2014306152572578</v>
      </c>
      <c r="T249" s="5">
        <v>0.7441862098790829</v>
      </c>
      <c r="U249" s="5">
        <v>0.41123708316168794</v>
      </c>
      <c r="V249" s="10">
        <v>2.8871839987224589E-26</v>
      </c>
      <c r="W249" s="10">
        <v>1.973374539509482E-85</v>
      </c>
      <c r="X249" s="10">
        <v>1.3674230246298136E-34</v>
      </c>
      <c r="Y249" s="10">
        <v>1.2727965255901863E-11</v>
      </c>
      <c r="Z249" s="10">
        <v>1.0487469477874372E-8</v>
      </c>
      <c r="AA249" s="10">
        <v>3.9261185605387642E-24</v>
      </c>
      <c r="AB249" s="11">
        <v>2.1882857617954759E-2</v>
      </c>
      <c r="AC249" s="11">
        <v>2.2933290663459404E-2</v>
      </c>
      <c r="AD249" s="11">
        <v>2.3194619742549702E-2</v>
      </c>
      <c r="AE249" s="11">
        <v>2.3834571830777439E-2</v>
      </c>
      <c r="AF249" s="12">
        <v>2.2554416515470611E-2</v>
      </c>
      <c r="AG249" s="12">
        <v>2.397799599686181E-2</v>
      </c>
      <c r="AH249" s="12">
        <v>2.1254320164095741E-2</v>
      </c>
      <c r="AI249" s="12">
        <v>2.3223655577300582E-2</v>
      </c>
      <c r="AJ249" s="12">
        <v>1.296857701791854E-2</v>
      </c>
      <c r="AK249" s="12">
        <v>1.5468542127807187E-2</v>
      </c>
      <c r="AL249" s="12">
        <v>6.5714729780345475E-3</v>
      </c>
      <c r="AM249" s="12">
        <v>9.2140298946948342E-3</v>
      </c>
      <c r="AN249" s="11">
        <v>0.24170786316364518</v>
      </c>
      <c r="AO249" s="12">
        <v>0.25460691833481691</v>
      </c>
      <c r="AP249" s="11">
        <v>0.53943037060332422</v>
      </c>
      <c r="AQ249" s="11">
        <v>0.55429605270350646</v>
      </c>
      <c r="AR249" s="11">
        <v>0.18162549616579185</v>
      </c>
      <c r="AS249" s="11">
        <v>0.19328019706153102</v>
      </c>
      <c r="AT249" s="11">
        <v>9.5969939816851937E-2</v>
      </c>
      <c r="AU249" s="11">
        <v>0.10494701218825513</v>
      </c>
      <c r="AV249" s="11">
        <v>2.5066380248427833E-2</v>
      </c>
      <c r="AW249" s="11">
        <v>2.9950740057996632E-2</v>
      </c>
      <c r="AX249" s="11">
        <v>6.4650776520890551E-3</v>
      </c>
      <c r="AY249" s="11">
        <v>9.0882854725119547E-3</v>
      </c>
      <c r="AZ249" s="9">
        <v>1422789</v>
      </c>
      <c r="BA249" s="9">
        <v>5224700</v>
      </c>
      <c r="BB249" s="9">
        <v>4276</v>
      </c>
      <c r="BC249" s="9">
        <v>12955</v>
      </c>
      <c r="BD249" s="9">
        <v>3135787</v>
      </c>
      <c r="BE249" s="9">
        <v>3511702</v>
      </c>
      <c r="BF249" s="9">
        <v>9423</v>
      </c>
      <c r="BG249" s="9">
        <v>7808</v>
      </c>
      <c r="BH249" s="9">
        <v>1016969</v>
      </c>
      <c r="BI249" s="9">
        <v>5630520</v>
      </c>
      <c r="BJ249" s="9">
        <v>3230</v>
      </c>
      <c r="BK249" s="9">
        <v>14001</v>
      </c>
      <c r="BL249" s="9">
        <v>565489</v>
      </c>
      <c r="BM249" s="9">
        <v>6082000</v>
      </c>
      <c r="BN249" s="9">
        <v>1731</v>
      </c>
      <c r="BO249" s="9">
        <v>15500</v>
      </c>
      <c r="BP249" s="9">
        <v>243660</v>
      </c>
      <c r="BQ249" s="9">
        <v>6403829</v>
      </c>
      <c r="BR249" s="9">
        <v>474</v>
      </c>
      <c r="BS249" s="9">
        <v>16757</v>
      </c>
      <c r="BT249" s="9">
        <v>124774</v>
      </c>
      <c r="BU249" s="9">
        <v>6522715</v>
      </c>
      <c r="BV249" s="9">
        <v>134</v>
      </c>
      <c r="BW249" s="9">
        <v>17097</v>
      </c>
      <c r="BX249">
        <v>1423375.4591018078</v>
      </c>
      <c r="BY249">
        <v>5224113.5408981927</v>
      </c>
      <c r="BZ249">
        <v>3689.5408981922719</v>
      </c>
      <c r="CA249">
        <v>13576.560007094407</v>
      </c>
      <c r="CB249">
        <v>3137078.3585341922</v>
      </c>
      <c r="CC249">
        <v>3510410.6414658078</v>
      </c>
      <c r="CD249">
        <v>8131.6414658080157</v>
      </c>
      <c r="CE249">
        <v>9122.9450413532086</v>
      </c>
      <c r="CF249">
        <v>1017561.3724674105</v>
      </c>
      <c r="CG249">
        <v>5629927.6275325892</v>
      </c>
      <c r="CH249">
        <v>2637.6275325895162</v>
      </c>
      <c r="CI249">
        <v>14631.200044257313</v>
      </c>
      <c r="CJ249">
        <v>565753.50661093043</v>
      </c>
      <c r="CK249">
        <v>6081735.49338907</v>
      </c>
      <c r="CL249">
        <v>1466.4933890696084</v>
      </c>
      <c r="CM249">
        <v>15805.369892300687</v>
      </c>
      <c r="CN249">
        <v>243502.81475080724</v>
      </c>
      <c r="CO249">
        <v>6403986.1852491926</v>
      </c>
      <c r="CP249">
        <v>631.18524919276433</v>
      </c>
      <c r="CQ249">
        <v>16642.843239906077</v>
      </c>
      <c r="CR249">
        <v>124585.06223997407</v>
      </c>
      <c r="CS249">
        <v>6522903.9377600262</v>
      </c>
      <c r="CT249">
        <v>322.93776002592756</v>
      </c>
      <c r="CU249">
        <v>16951.889739418901</v>
      </c>
    </row>
    <row r="250" spans="1:99">
      <c r="A250" s="7" t="s">
        <v>60</v>
      </c>
      <c r="B250" s="9">
        <v>8807</v>
      </c>
      <c r="C250" s="9">
        <v>17231</v>
      </c>
      <c r="D250" s="9">
        <v>874</v>
      </c>
      <c r="E250" s="9">
        <v>2465</v>
      </c>
      <c r="F250" s="9">
        <v>542</v>
      </c>
      <c r="G250" s="9">
        <v>310</v>
      </c>
      <c r="H250" s="9">
        <v>148</v>
      </c>
      <c r="I250" s="9">
        <v>76</v>
      </c>
      <c r="J250">
        <v>0.60711648871628165</v>
      </c>
      <c r="K250">
        <v>0.59817781078970345</v>
      </c>
      <c r="L250">
        <v>1.2360721212200814</v>
      </c>
      <c r="M250">
        <v>2.1463076342034682</v>
      </c>
      <c r="N250">
        <v>3.359561782962579</v>
      </c>
      <c r="O250">
        <v>3.5444780450301159</v>
      </c>
      <c r="P250" s="5">
        <v>1</v>
      </c>
      <c r="Q250" s="5">
        <v>1.1539948035857317</v>
      </c>
      <c r="R250" s="5">
        <v>1.281905301478389</v>
      </c>
      <c r="S250" s="5">
        <v>1.4623880619046317</v>
      </c>
      <c r="T250" s="5">
        <v>1.749580338080841</v>
      </c>
      <c r="U250" s="5">
        <v>1.8108022511930926</v>
      </c>
      <c r="V250" s="10">
        <v>0.21109230182910721</v>
      </c>
      <c r="W250" s="10">
        <v>1.0056939769016823E-7</v>
      </c>
      <c r="X250" s="10">
        <v>9.197016267876817E-7</v>
      </c>
      <c r="Y250" s="10">
        <v>2.1294466938744911E-9</v>
      </c>
      <c r="Z250" s="10">
        <v>4.5307701313152787E-10</v>
      </c>
      <c r="AA250" s="10">
        <v>5.8401187740988698E-6</v>
      </c>
      <c r="AB250" s="11">
        <v>2.6752625392410631E-3</v>
      </c>
      <c r="AC250" s="11">
        <v>3.0545960912381613E-3</v>
      </c>
      <c r="AD250" s="11">
        <v>2.7483346617676627E-3</v>
      </c>
      <c r="AE250" s="11">
        <v>2.9739101295967389E-3</v>
      </c>
      <c r="AF250" s="12">
        <v>2.8810937882720188E-3</v>
      </c>
      <c r="AG250" s="12">
        <v>3.4098933860068968E-3</v>
      </c>
      <c r="AH250" s="12">
        <v>3.1983376485001662E-3</v>
      </c>
      <c r="AI250" s="12">
        <v>3.9979945434794051E-3</v>
      </c>
      <c r="AJ250" s="12">
        <v>3.604167690186066E-3</v>
      </c>
      <c r="AK250" s="12">
        <v>4.9850029905637453E-3</v>
      </c>
      <c r="AL250" s="12">
        <v>3.4212082851067375E-3</v>
      </c>
      <c r="AM250" s="12">
        <v>5.4001021437714482E-3</v>
      </c>
      <c r="AN250" s="11">
        <v>3.9806573232705318E-2</v>
      </c>
      <c r="AO250" s="12">
        <v>4.5852993826664419E-2</v>
      </c>
      <c r="AP250" s="11">
        <v>0.10422269891527519</v>
      </c>
      <c r="AQ250" s="11">
        <v>0.11352438482913896</v>
      </c>
      <c r="AR250" s="11">
        <v>2.6900439109563915E-2</v>
      </c>
      <c r="AS250" s="11">
        <v>3.1946987040978717E-2</v>
      </c>
      <c r="AT250" s="11">
        <v>1.5512366404324364E-2</v>
      </c>
      <c r="AU250" s="11">
        <v>1.9424665688995812E-2</v>
      </c>
      <c r="AV250" s="11">
        <v>7.1579041188616433E-3</v>
      </c>
      <c r="AW250" s="11">
        <v>9.904367368573792E-3</v>
      </c>
      <c r="AX250" s="11">
        <v>3.4212082851067375E-3</v>
      </c>
      <c r="AY250" s="11">
        <v>5.4001021437714482E-3</v>
      </c>
      <c r="AZ250" s="9">
        <v>266780</v>
      </c>
      <c r="BA250" s="9">
        <v>6436830</v>
      </c>
      <c r="BB250" s="9">
        <v>738</v>
      </c>
      <c r="BC250" s="9">
        <v>16493</v>
      </c>
      <c r="BD250" s="9">
        <v>641911</v>
      </c>
      <c r="BE250" s="9">
        <v>6061699</v>
      </c>
      <c r="BF250" s="9">
        <v>1876</v>
      </c>
      <c r="BG250" s="9">
        <v>15355</v>
      </c>
      <c r="BH250" s="9">
        <v>155015</v>
      </c>
      <c r="BI250" s="9">
        <v>6548595</v>
      </c>
      <c r="BJ250" s="9">
        <v>507</v>
      </c>
      <c r="BK250" s="9">
        <v>16724</v>
      </c>
      <c r="BL250" s="9">
        <v>80650</v>
      </c>
      <c r="BM250" s="9">
        <v>6622960</v>
      </c>
      <c r="BN250" s="9">
        <v>301</v>
      </c>
      <c r="BO250" s="9">
        <v>16930</v>
      </c>
      <c r="BP250" s="9">
        <v>32917</v>
      </c>
      <c r="BQ250" s="9">
        <v>6670693</v>
      </c>
      <c r="BR250" s="9">
        <v>147</v>
      </c>
      <c r="BS250" s="9">
        <v>17084</v>
      </c>
      <c r="BT250" s="9">
        <v>16467</v>
      </c>
      <c r="BU250" s="9">
        <v>6687143</v>
      </c>
      <c r="BV250" s="9">
        <v>76</v>
      </c>
      <c r="BW250" s="9">
        <v>17155</v>
      </c>
      <c r="BX250">
        <v>266832.13305894309</v>
      </c>
      <c r="BY250">
        <v>6436777.8669410571</v>
      </c>
      <c r="BZ250">
        <v>685.86694105693027</v>
      </c>
      <c r="CA250">
        <v>16587.660769794187</v>
      </c>
      <c r="CB250">
        <v>642136.44855904195</v>
      </c>
      <c r="CC250">
        <v>6061473.5514409579</v>
      </c>
      <c r="CD250">
        <v>1650.5514409580587</v>
      </c>
      <c r="CE250">
        <v>15620.496638975119</v>
      </c>
      <c r="CF250">
        <v>155123.27020085731</v>
      </c>
      <c r="CG250">
        <v>6548486.729799143</v>
      </c>
      <c r="CH250">
        <v>398.72979914269655</v>
      </c>
      <c r="CI250">
        <v>16875.535970767989</v>
      </c>
      <c r="CJ250">
        <v>80743.456527241156</v>
      </c>
      <c r="CK250">
        <v>6622866.5434727585</v>
      </c>
      <c r="CL250">
        <v>207.54347275884075</v>
      </c>
      <c r="CM250">
        <v>17067.213723650391</v>
      </c>
      <c r="CN250">
        <v>32979.229986247257</v>
      </c>
      <c r="CO250">
        <v>6670630.7700137524</v>
      </c>
      <c r="CP250">
        <v>84.770013752743139</v>
      </c>
      <c r="CQ250">
        <v>17190.302760303777</v>
      </c>
      <c r="CR250">
        <v>16500.586791147121</v>
      </c>
      <c r="CS250">
        <v>6687109.4132088525</v>
      </c>
      <c r="CT250">
        <v>42.413208852880167</v>
      </c>
      <c r="CU250">
        <v>17232.768439393105</v>
      </c>
    </row>
    <row r="251" spans="1:99">
      <c r="A251" s="7" t="s">
        <v>61</v>
      </c>
      <c r="B251" s="9">
        <v>9375</v>
      </c>
      <c r="C251" s="9">
        <v>17231</v>
      </c>
      <c r="D251" s="9">
        <v>1000</v>
      </c>
      <c r="E251" s="9">
        <v>2782</v>
      </c>
      <c r="F251" s="9">
        <v>532</v>
      </c>
      <c r="G251" s="9">
        <v>246</v>
      </c>
      <c r="H251" s="9">
        <v>53</v>
      </c>
      <c r="I251" s="9">
        <v>12</v>
      </c>
      <c r="J251">
        <v>1.1275049537860466</v>
      </c>
      <c r="K251">
        <v>1.0230771031800234</v>
      </c>
      <c r="L251">
        <v>0.71174644637333007</v>
      </c>
      <c r="M251">
        <v>0.1698479710976602</v>
      </c>
      <c r="N251">
        <v>-4.1782076432565463</v>
      </c>
      <c r="O251">
        <v>-10.394799077559753</v>
      </c>
      <c r="P251" s="5">
        <v>1.1413396619136271</v>
      </c>
      <c r="Q251" s="5">
        <v>1.2203646914495627</v>
      </c>
      <c r="R251" s="5">
        <v>1.1624496577484309</v>
      </c>
      <c r="S251" s="5">
        <v>1</v>
      </c>
      <c r="T251" s="5">
        <v>0.56338205363863925</v>
      </c>
      <c r="U251" s="5">
        <v>0.26100018901556471</v>
      </c>
      <c r="V251" s="10">
        <v>2.2218248052670838E-3</v>
      </c>
      <c r="W251" s="10">
        <v>2.4269168933434462E-16</v>
      </c>
      <c r="X251" s="10">
        <v>9.4883322227865413E-3</v>
      </c>
      <c r="Y251" s="10">
        <v>0.82951236416588203</v>
      </c>
      <c r="Z251" s="10">
        <v>3.7155014385563997E-4</v>
      </c>
      <c r="AA251" s="10">
        <v>6.5132069414995591E-6</v>
      </c>
      <c r="AB251" s="11">
        <v>3.0751149069119686E-3</v>
      </c>
      <c r="AC251" s="11">
        <v>3.4807874162908056E-3</v>
      </c>
      <c r="AD251" s="11">
        <v>3.1092652722518703E-3</v>
      </c>
      <c r="AE251" s="11">
        <v>3.3488625206794746E-3</v>
      </c>
      <c r="AF251" s="12">
        <v>2.8255016943140774E-3</v>
      </c>
      <c r="AG251" s="12">
        <v>3.3494156059006518E-3</v>
      </c>
      <c r="AH251" s="12">
        <v>2.4990136477860891E-3</v>
      </c>
      <c r="AI251" s="12">
        <v>3.2116241561718937E-3</v>
      </c>
      <c r="AJ251" s="12">
        <v>1.1241936388657857E-3</v>
      </c>
      <c r="AK251" s="12">
        <v>1.9516580238351602E-3</v>
      </c>
      <c r="AL251" s="12">
        <v>3.0252019405628056E-4</v>
      </c>
      <c r="AM251" s="12">
        <v>1.0903182947139592E-3</v>
      </c>
      <c r="AN251" s="11">
        <v>4.5983756998650004E-2</v>
      </c>
      <c r="AO251" s="12">
        <v>5.2443496207780264E-2</v>
      </c>
      <c r="AP251" s="11">
        <v>0.11881396314563071</v>
      </c>
      <c r="AQ251" s="11">
        <v>0.12864700835921522</v>
      </c>
      <c r="AR251" s="11">
        <v>2.6900439109563915E-2</v>
      </c>
      <c r="AS251" s="11">
        <v>3.1946987040978717E-2</v>
      </c>
      <c r="AT251" s="11">
        <v>1.2287413587264274E-2</v>
      </c>
      <c r="AU251" s="11">
        <v>1.5801495936268894E-2</v>
      </c>
      <c r="AV251" s="11">
        <v>2.2490247928157589E-3</v>
      </c>
      <c r="AW251" s="11">
        <v>3.9026785325861329E-3</v>
      </c>
      <c r="AX251" s="11">
        <v>3.0252019405628056E-4</v>
      </c>
      <c r="AY251" s="11">
        <v>1.0903182947139592E-3</v>
      </c>
      <c r="AZ251" s="9">
        <v>290957</v>
      </c>
      <c r="BA251" s="9">
        <v>6412085</v>
      </c>
      <c r="BB251" s="9">
        <v>848</v>
      </c>
      <c r="BC251" s="9">
        <v>16383</v>
      </c>
      <c r="BD251" s="9">
        <v>695265</v>
      </c>
      <c r="BE251" s="9">
        <v>6007777</v>
      </c>
      <c r="BF251" s="9">
        <v>2132</v>
      </c>
      <c r="BG251" s="9">
        <v>15099</v>
      </c>
      <c r="BH251" s="9">
        <v>170525</v>
      </c>
      <c r="BI251" s="9">
        <v>6532517</v>
      </c>
      <c r="BJ251" s="9">
        <v>507</v>
      </c>
      <c r="BK251" s="9">
        <v>16724</v>
      </c>
      <c r="BL251" s="9">
        <v>89216</v>
      </c>
      <c r="BM251" s="9">
        <v>6613826</v>
      </c>
      <c r="BN251" s="9">
        <v>242</v>
      </c>
      <c r="BO251" s="9">
        <v>16989</v>
      </c>
      <c r="BP251" s="9">
        <v>36850</v>
      </c>
      <c r="BQ251" s="9">
        <v>6666192</v>
      </c>
      <c r="BR251" s="9">
        <v>53</v>
      </c>
      <c r="BS251" s="9">
        <v>17178</v>
      </c>
      <c r="BT251" s="9">
        <v>18591</v>
      </c>
      <c r="BU251" s="9">
        <v>6684451</v>
      </c>
      <c r="BV251" s="9">
        <v>12</v>
      </c>
      <c r="BW251" s="9">
        <v>17219</v>
      </c>
      <c r="BX251">
        <v>291056.80242603237</v>
      </c>
      <c r="BY251">
        <v>6411985.1975739673</v>
      </c>
      <c r="BZ251">
        <v>748.19757396760519</v>
      </c>
      <c r="CA251">
        <v>16525.173511966655</v>
      </c>
      <c r="CB251">
        <v>695608.85125857242</v>
      </c>
      <c r="CC251">
        <v>6007433.1487414278</v>
      </c>
      <c r="CD251">
        <v>1788.1487414276176</v>
      </c>
      <c r="CE251">
        <v>15482.549021175759</v>
      </c>
      <c r="CF251">
        <v>170593.46835225294</v>
      </c>
      <c r="CG251">
        <v>6532448.5316477474</v>
      </c>
      <c r="CH251">
        <v>438.5316477470484</v>
      </c>
      <c r="CI251">
        <v>16835.635472819653</v>
      </c>
      <c r="CJ251">
        <v>89228.626759061721</v>
      </c>
      <c r="CK251">
        <v>6613813.3732409384</v>
      </c>
      <c r="CL251">
        <v>229.37324093827735</v>
      </c>
      <c r="CM251">
        <v>17045.331547228856</v>
      </c>
      <c r="CN251">
        <v>36808.379499761395</v>
      </c>
      <c r="CO251">
        <v>6666233.6205002386</v>
      </c>
      <c r="CP251">
        <v>94.620500238606382</v>
      </c>
      <c r="CQ251">
        <v>17180.430686545005</v>
      </c>
      <c r="CR251">
        <v>18555.301298920447</v>
      </c>
      <c r="CS251">
        <v>6684486.6987010799</v>
      </c>
      <c r="CT251">
        <v>47.698701079554354</v>
      </c>
      <c r="CU251">
        <v>17227.473104002631</v>
      </c>
    </row>
    <row r="252" spans="1:99">
      <c r="A252" s="7" t="s">
        <v>62</v>
      </c>
      <c r="B252" s="9">
        <v>6420</v>
      </c>
      <c r="C252" s="9">
        <v>17231</v>
      </c>
      <c r="D252" s="9">
        <v>608</v>
      </c>
      <c r="E252" s="9">
        <v>1800</v>
      </c>
      <c r="F252" s="9">
        <v>409</v>
      </c>
      <c r="G252" s="9">
        <v>247</v>
      </c>
      <c r="H252" s="9">
        <v>116</v>
      </c>
      <c r="I252" s="9">
        <v>54</v>
      </c>
      <c r="J252">
        <v>0.24998841182392656</v>
      </c>
      <c r="K252">
        <v>0.52061385677230021</v>
      </c>
      <c r="L252">
        <v>1.2546197384271962</v>
      </c>
      <c r="M252">
        <v>2.3509499524206707</v>
      </c>
      <c r="N252">
        <v>3.2989012134945757</v>
      </c>
      <c r="O252">
        <v>2.8745691768213582</v>
      </c>
      <c r="P252" s="5">
        <v>1</v>
      </c>
      <c r="Q252" s="5">
        <v>1.1372672869832512</v>
      </c>
      <c r="R252" s="5">
        <v>1.3273901080312027</v>
      </c>
      <c r="S252" s="5">
        <v>1.5941250092939538</v>
      </c>
      <c r="T252" s="5">
        <v>1.8560178058781327</v>
      </c>
      <c r="U252" s="5">
        <v>1.7420176702391832</v>
      </c>
      <c r="V252" s="10">
        <v>0.44645322387721309</v>
      </c>
      <c r="W252" s="10">
        <v>8.477173934811251E-5</v>
      </c>
      <c r="X252" s="10">
        <v>9.541984794678093E-7</v>
      </c>
      <c r="Y252" s="10">
        <v>2.1013031943019508E-11</v>
      </c>
      <c r="Z252" s="10">
        <v>1.109343186085468E-9</v>
      </c>
      <c r="AA252" s="10">
        <v>8.537147546638891E-4</v>
      </c>
      <c r="AB252" s="11">
        <v>1.8347321295411221E-3</v>
      </c>
      <c r="AC252" s="11">
        <v>2.1512564829661643E-3</v>
      </c>
      <c r="AD252" s="11">
        <v>1.9928398292106452E-3</v>
      </c>
      <c r="AE252" s="11">
        <v>2.1856756371000739E-3</v>
      </c>
      <c r="AF252" s="12">
        <v>2.1438600467427703E-3</v>
      </c>
      <c r="AG252" s="12">
        <v>2.6033978024824636E-3</v>
      </c>
      <c r="AH252" s="12">
        <v>2.509899249955698E-3</v>
      </c>
      <c r="AI252" s="12">
        <v>3.2239525288151223E-3</v>
      </c>
      <c r="AJ252" s="12">
        <v>2.7545038608501895E-3</v>
      </c>
      <c r="AK252" s="12">
        <v>3.9775488348726355E-3</v>
      </c>
      <c r="AL252" s="12">
        <v>2.29932021971901E-3</v>
      </c>
      <c r="AM252" s="12">
        <v>3.968452979747069E-3</v>
      </c>
      <c r="AN252" s="11">
        <v>2.74567875341995E-2</v>
      </c>
      <c r="AO252" s="12">
        <v>3.255133735698499E-2</v>
      </c>
      <c r="AP252" s="11">
        <v>7.4844942621202115E-2</v>
      </c>
      <c r="AQ252" s="11">
        <v>8.2894016232027523E-2</v>
      </c>
      <c r="AR252" s="11">
        <v>2.0247096195266705E-2</v>
      </c>
      <c r="AS252" s="11">
        <v>2.4671945067573524E-2</v>
      </c>
      <c r="AT252" s="11">
        <v>1.2287413587264274E-2</v>
      </c>
      <c r="AU252" s="11">
        <v>1.5801495936268894E-2</v>
      </c>
      <c r="AV252" s="11">
        <v>5.4582785962535504E-3</v>
      </c>
      <c r="AW252" s="11">
        <v>7.889756921127913E-3</v>
      </c>
      <c r="AX252" s="11">
        <v>2.29932021971901E-3</v>
      </c>
      <c r="AY252" s="11">
        <v>3.968452979747069E-3</v>
      </c>
      <c r="AZ252" s="9">
        <v>188168</v>
      </c>
      <c r="BA252" s="9">
        <v>6517829</v>
      </c>
      <c r="BB252" s="9">
        <v>517</v>
      </c>
      <c r="BC252" s="9">
        <v>16714</v>
      </c>
      <c r="BD252" s="9">
        <v>469677</v>
      </c>
      <c r="BE252" s="9">
        <v>6236320</v>
      </c>
      <c r="BF252" s="9">
        <v>1359</v>
      </c>
      <c r="BG252" s="9">
        <v>15872</v>
      </c>
      <c r="BH252" s="9">
        <v>114239</v>
      </c>
      <c r="BI252" s="9">
        <v>6591758</v>
      </c>
      <c r="BJ252" s="9">
        <v>387</v>
      </c>
      <c r="BK252" s="9">
        <v>16844</v>
      </c>
      <c r="BL252" s="9">
        <v>59511</v>
      </c>
      <c r="BM252" s="9">
        <v>6646486</v>
      </c>
      <c r="BN252" s="9">
        <v>242</v>
      </c>
      <c r="BO252" s="9">
        <v>16989</v>
      </c>
      <c r="BP252" s="9">
        <v>24292</v>
      </c>
      <c r="BQ252" s="9">
        <v>6681705</v>
      </c>
      <c r="BR252" s="9">
        <v>115</v>
      </c>
      <c r="BS252" s="9">
        <v>17116</v>
      </c>
      <c r="BT252" s="9">
        <v>12191</v>
      </c>
      <c r="BU252" s="9">
        <v>6693806</v>
      </c>
      <c r="BV252" s="9">
        <v>54</v>
      </c>
      <c r="BW252" s="9">
        <v>17177</v>
      </c>
      <c r="BX252">
        <v>188201.41812013515</v>
      </c>
      <c r="BY252">
        <v>6517795.5818798644</v>
      </c>
      <c r="BZ252">
        <v>483.58187986485063</v>
      </c>
      <c r="CA252">
        <v>16790.450462921472</v>
      </c>
      <c r="CB252">
        <v>469828.77910610795</v>
      </c>
      <c r="CC252">
        <v>6236168.2208938925</v>
      </c>
      <c r="CD252">
        <v>1207.2208938920412</v>
      </c>
      <c r="CE252">
        <v>16064.952064845838</v>
      </c>
      <c r="CF252">
        <v>114332.22436038165</v>
      </c>
      <c r="CG252">
        <v>6591664.7756396187</v>
      </c>
      <c r="CH252">
        <v>293.77563961835</v>
      </c>
      <c r="CI252">
        <v>16980.744408624101</v>
      </c>
      <c r="CJ252">
        <v>59599.858690051864</v>
      </c>
      <c r="CK252">
        <v>6646397.1413099477</v>
      </c>
      <c r="CL252">
        <v>153.141309948138</v>
      </c>
      <c r="CM252">
        <v>17121.740096960973</v>
      </c>
      <c r="CN252">
        <v>24344.447158269806</v>
      </c>
      <c r="CO252">
        <v>6681652.5528417304</v>
      </c>
      <c r="CP252">
        <v>62.552841730192696</v>
      </c>
      <c r="CQ252">
        <v>17212.561331447061</v>
      </c>
      <c r="CR252">
        <v>12213.617218544425</v>
      </c>
      <c r="CS252">
        <v>6693783.3827814553</v>
      </c>
      <c r="CT252">
        <v>31.382781455574612</v>
      </c>
      <c r="CU252">
        <v>17243.811482915964</v>
      </c>
    </row>
    <row r="253" spans="1:99" ht="15.75">
      <c r="A253" s="4" t="s">
        <v>78</v>
      </c>
      <c r="B253" s="5"/>
      <c r="C253" s="5"/>
      <c r="D253" s="6"/>
      <c r="E253" s="6"/>
      <c r="F253" s="6"/>
      <c r="G253" s="6"/>
      <c r="H253" s="6"/>
      <c r="I253" s="6"/>
      <c r="J253" s="3" t="s">
        <v>44</v>
      </c>
      <c r="K253" s="3" t="s">
        <v>45</v>
      </c>
      <c r="L253" s="3" t="s">
        <v>46</v>
      </c>
      <c r="M253" s="3" t="s">
        <v>47</v>
      </c>
      <c r="N253" s="3" t="s">
        <v>48</v>
      </c>
      <c r="O253" s="3" t="s">
        <v>49</v>
      </c>
      <c r="P253" s="3" t="s">
        <v>108</v>
      </c>
      <c r="Q253" s="3" t="s">
        <v>109</v>
      </c>
      <c r="R253" s="3" t="s">
        <v>110</v>
      </c>
      <c r="S253" s="3" t="s">
        <v>111</v>
      </c>
      <c r="T253" s="3" t="s">
        <v>112</v>
      </c>
      <c r="U253" s="3" t="s">
        <v>113</v>
      </c>
      <c r="V253" s="3" t="s">
        <v>81</v>
      </c>
      <c r="W253" s="3" t="s">
        <v>82</v>
      </c>
      <c r="X253" s="3" t="s">
        <v>83</v>
      </c>
      <c r="Y253" s="3" t="s">
        <v>84</v>
      </c>
      <c r="Z253" s="3" t="s">
        <v>85</v>
      </c>
      <c r="AA253" s="3" t="s">
        <v>86</v>
      </c>
      <c r="AB253" s="13" t="s">
        <v>96</v>
      </c>
      <c r="AC253" s="13" t="s">
        <v>97</v>
      </c>
      <c r="AD253" s="13" t="s">
        <v>98</v>
      </c>
      <c r="AE253" s="13" t="s">
        <v>99</v>
      </c>
      <c r="AF253" s="13" t="s">
        <v>100</v>
      </c>
      <c r="AG253" s="13" t="s">
        <v>101</v>
      </c>
      <c r="AH253" s="13" t="s">
        <v>102</v>
      </c>
      <c r="AI253" s="13" t="s">
        <v>103</v>
      </c>
      <c r="AJ253" s="13" t="s">
        <v>104</v>
      </c>
      <c r="AK253" s="13" t="s">
        <v>105</v>
      </c>
      <c r="AL253" s="13" t="s">
        <v>106</v>
      </c>
      <c r="AM253" s="13" t="s">
        <v>107</v>
      </c>
      <c r="AN253" s="13" t="s">
        <v>96</v>
      </c>
      <c r="AO253" s="13" t="s">
        <v>97</v>
      </c>
      <c r="AP253" s="13" t="s">
        <v>98</v>
      </c>
      <c r="AQ253" s="13" t="s">
        <v>99</v>
      </c>
      <c r="AR253" s="13" t="s">
        <v>100</v>
      </c>
      <c r="AS253" s="13" t="s">
        <v>101</v>
      </c>
      <c r="AT253" s="13" t="s">
        <v>102</v>
      </c>
      <c r="AU253" s="13" t="s">
        <v>103</v>
      </c>
      <c r="AV253" s="13" t="s">
        <v>104</v>
      </c>
      <c r="AW253" s="13" t="s">
        <v>105</v>
      </c>
      <c r="AX253" s="13" t="s">
        <v>106</v>
      </c>
      <c r="AY253" s="13" t="s">
        <v>107</v>
      </c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</row>
    <row r="254" spans="1:99">
      <c r="A254" s="7" t="s">
        <v>51</v>
      </c>
      <c r="B254" s="9">
        <v>67073</v>
      </c>
      <c r="C254" s="9">
        <v>4195</v>
      </c>
      <c r="D254" s="9">
        <v>1151</v>
      </c>
      <c r="E254" s="9">
        <v>3511</v>
      </c>
      <c r="F254" s="9">
        <v>603</v>
      </c>
      <c r="G254" s="9">
        <v>280</v>
      </c>
      <c r="H254" s="9">
        <v>97</v>
      </c>
      <c r="I254" s="9">
        <v>18</v>
      </c>
      <c r="J254">
        <v>-2.3081080414350406</v>
      </c>
      <c r="K254">
        <v>-1.5992604337342597</v>
      </c>
      <c r="L254">
        <v>-3.0032787091408055</v>
      </c>
      <c r="M254">
        <v>-3.6910625051051178</v>
      </c>
      <c r="N254">
        <v>-5.0431366322654263</v>
      </c>
      <c r="O254">
        <v>-15.467108203098414</v>
      </c>
      <c r="P254" s="5">
        <v>0.74118597224217186</v>
      </c>
      <c r="Q254" s="5">
        <v>0.8375636848768846</v>
      </c>
      <c r="R254" s="5">
        <v>0.72063533522907919</v>
      </c>
      <c r="S254" s="5">
        <v>0.6684827618853616</v>
      </c>
      <c r="T254" s="5">
        <v>0.58572782483464336</v>
      </c>
      <c r="U254" s="5">
        <v>0.22213056053530889</v>
      </c>
      <c r="V254" s="10">
        <v>3.504370289762064E-12</v>
      </c>
      <c r="W254" s="10">
        <v>3.8004168844722386E-7</v>
      </c>
      <c r="X254" s="10">
        <v>1.5142415252942265E-10</v>
      </c>
      <c r="Y254" s="10">
        <v>1.1398338834091345E-8</v>
      </c>
      <c r="Z254" s="10">
        <v>4.3019810755927296E-6</v>
      </c>
      <c r="AA254" s="10">
        <v>5.2444402283796773E-11</v>
      </c>
      <c r="AB254" s="11">
        <v>1.4608961857055331E-2</v>
      </c>
      <c r="AC254" s="11">
        <v>1.6385658077081536E-2</v>
      </c>
      <c r="AD254" s="11">
        <v>1.6189935042172417E-2</v>
      </c>
      <c r="AE254" s="11">
        <v>1.7288014898232829E-2</v>
      </c>
      <c r="AF254" s="12">
        <v>1.3235215574037127E-2</v>
      </c>
      <c r="AG254" s="12">
        <v>1.5513294557071336E-2</v>
      </c>
      <c r="AH254" s="12">
        <v>1.1796070092847223E-2</v>
      </c>
      <c r="AI254" s="12">
        <v>1.4902380443505578E-2</v>
      </c>
      <c r="AJ254" s="12">
        <v>9.2739156379594099E-3</v>
      </c>
      <c r="AK254" s="12">
        <v>1.3848849558703283E-2</v>
      </c>
      <c r="AL254" s="12">
        <v>2.3128209204311767E-3</v>
      </c>
      <c r="AM254" s="12">
        <v>6.268823894825081E-3</v>
      </c>
      <c r="AN254" s="11">
        <v>0.17044231773200025</v>
      </c>
      <c r="AO254" s="12">
        <v>0.19380082887109867</v>
      </c>
      <c r="AP254" s="11">
        <v>0.45402804476879122</v>
      </c>
      <c r="AQ254" s="11">
        <v>0.48423178836589298</v>
      </c>
      <c r="AR254" s="11">
        <v>0.1121441590460502</v>
      </c>
      <c r="AS254" s="11">
        <v>0.13195596014346114</v>
      </c>
      <c r="AT254" s="11">
        <v>5.4006318283857546E-2</v>
      </c>
      <c r="AU254" s="11">
        <v>6.8520499356190132E-2</v>
      </c>
      <c r="AV254" s="11">
        <v>1.8143941180674864E-2</v>
      </c>
      <c r="AW254" s="11">
        <v>2.7148073122066494E-2</v>
      </c>
      <c r="AX254" s="11">
        <v>2.3128209204311767E-3</v>
      </c>
      <c r="AY254" s="11">
        <v>6.268823894825081E-3</v>
      </c>
      <c r="AZ254" s="9">
        <v>1538850</v>
      </c>
      <c r="BA254" s="9">
        <v>5119530</v>
      </c>
      <c r="BB254" s="9">
        <v>764</v>
      </c>
      <c r="BC254" s="9">
        <v>3431</v>
      </c>
      <c r="BD254" s="9">
        <v>3418474</v>
      </c>
      <c r="BE254" s="9">
        <v>3239906</v>
      </c>
      <c r="BF254" s="9">
        <v>1968</v>
      </c>
      <c r="BG254" s="9">
        <v>2227</v>
      </c>
      <c r="BH254" s="9">
        <v>1077506</v>
      </c>
      <c r="BI254" s="9">
        <v>5580874</v>
      </c>
      <c r="BJ254" s="9">
        <v>512</v>
      </c>
      <c r="BK254" s="9">
        <v>3683</v>
      </c>
      <c r="BL254" s="9">
        <v>593198</v>
      </c>
      <c r="BM254" s="9">
        <v>6065182</v>
      </c>
      <c r="BN254" s="9">
        <v>257</v>
      </c>
      <c r="BO254" s="9">
        <v>3938</v>
      </c>
      <c r="BP254" s="9">
        <v>254627</v>
      </c>
      <c r="BQ254" s="9">
        <v>6403753</v>
      </c>
      <c r="BR254" s="9">
        <v>95</v>
      </c>
      <c r="BS254" s="9">
        <v>4100</v>
      </c>
      <c r="BT254" s="9">
        <v>130149</v>
      </c>
      <c r="BU254" s="9">
        <v>6528231</v>
      </c>
      <c r="BV254" s="9">
        <v>18</v>
      </c>
      <c r="BW254" s="9">
        <v>4177</v>
      </c>
      <c r="BX254">
        <v>1538644.602923044</v>
      </c>
      <c r="BY254">
        <v>5119735.397076956</v>
      </c>
      <c r="BZ254">
        <v>969.39707695598179</v>
      </c>
      <c r="CA254">
        <v>3227.6351597535736</v>
      </c>
      <c r="CB254">
        <v>3418288.3650780665</v>
      </c>
      <c r="CC254">
        <v>3240091.6349219335</v>
      </c>
      <c r="CD254">
        <v>2153.6349219333365</v>
      </c>
      <c r="CE254">
        <v>2042.6512056986835</v>
      </c>
      <c r="CF254">
        <v>1077339.240584909</v>
      </c>
      <c r="CG254">
        <v>5581040.759415091</v>
      </c>
      <c r="CH254">
        <v>678.7594150910121</v>
      </c>
      <c r="CI254">
        <v>3518.4559329746876</v>
      </c>
      <c r="CJ254">
        <v>593081.33910687687</v>
      </c>
      <c r="CK254">
        <v>6065298.6608931236</v>
      </c>
      <c r="CL254">
        <v>373.66089312315432</v>
      </c>
      <c r="CM254">
        <v>3823.7466771196596</v>
      </c>
      <c r="CN254">
        <v>254561.61774689215</v>
      </c>
      <c r="CO254">
        <v>6403818.3822531076</v>
      </c>
      <c r="CP254">
        <v>160.38225310784495</v>
      </c>
      <c r="CQ254">
        <v>4037.1596897443524</v>
      </c>
      <c r="CR254">
        <v>130085.04211359721</v>
      </c>
      <c r="CS254">
        <v>6528294.9578864025</v>
      </c>
      <c r="CT254">
        <v>81.957886402779707</v>
      </c>
      <c r="CU254">
        <v>4115.6334663987336</v>
      </c>
    </row>
    <row r="255" spans="1:99">
      <c r="A255" s="7" t="s">
        <v>52</v>
      </c>
      <c r="B255" s="9">
        <v>88243</v>
      </c>
      <c r="C255" s="9">
        <v>4195</v>
      </c>
      <c r="D255" s="9">
        <v>1471</v>
      </c>
      <c r="E255" s="9">
        <v>4259</v>
      </c>
      <c r="F255" s="9">
        <v>768</v>
      </c>
      <c r="G255" s="9">
        <v>380</v>
      </c>
      <c r="H255" s="9">
        <v>125</v>
      </c>
      <c r="I255" s="9">
        <v>21</v>
      </c>
      <c r="J255">
        <v>-2.9543093693748044</v>
      </c>
      <c r="K255">
        <v>-2.6908306703807026</v>
      </c>
      <c r="L255">
        <v>-3.7900674103472003</v>
      </c>
      <c r="M255">
        <v>-3.901729207579208</v>
      </c>
      <c r="N255">
        <v>-6.0101599856690182</v>
      </c>
      <c r="O255">
        <v>-19.424553475412999</v>
      </c>
      <c r="P255" s="5">
        <v>0.69120211301850842</v>
      </c>
      <c r="Q255" s="5">
        <v>0.73644047246297717</v>
      </c>
      <c r="R255" s="5">
        <v>0.69534633605024732</v>
      </c>
      <c r="S255" s="5">
        <v>0.70906051867630093</v>
      </c>
      <c r="T255" s="5">
        <v>0.60401787156121867</v>
      </c>
      <c r="U255" s="5">
        <v>0.20113436001834309</v>
      </c>
      <c r="V255" s="10">
        <v>1.4493821947543554E-20</v>
      </c>
      <c r="W255" s="10">
        <v>3.6797240848675747E-21</v>
      </c>
      <c r="X255" s="10">
        <v>2.8181620354290946E-15</v>
      </c>
      <c r="Y255" s="10">
        <v>3.0960287267234616E-8</v>
      </c>
      <c r="Z255" s="10">
        <v>5.5835697204284103E-7</v>
      </c>
      <c r="AA255" s="10">
        <v>8.738782155567628E-15</v>
      </c>
      <c r="AB255" s="11">
        <v>1.8803785132898442E-2</v>
      </c>
      <c r="AC255" s="11">
        <v>2.0807931568331207E-2</v>
      </c>
      <c r="AD255" s="11">
        <v>1.9701519438330515E-2</v>
      </c>
      <c r="AE255" s="11">
        <v>2.0908730859643263E-2</v>
      </c>
      <c r="AF255" s="12">
        <v>1.7024609986038462E-2</v>
      </c>
      <c r="AG255" s="12">
        <v>1.9590407892388237E-2</v>
      </c>
      <c r="AH255" s="12">
        <v>1.6311811509303657E-2</v>
      </c>
      <c r="AI255" s="12">
        <v>1.9921799932889429E-2</v>
      </c>
      <c r="AJ255" s="12">
        <v>1.2306363214464999E-2</v>
      </c>
      <c r="AK255" s="12">
        <v>1.7491014616285896E-2</v>
      </c>
      <c r="AL255" s="12">
        <v>2.8702410555930045E-3</v>
      </c>
      <c r="AM255" s="12">
        <v>7.1416778955392946E-3</v>
      </c>
      <c r="AN255" s="11">
        <v>0.19675299221627074</v>
      </c>
      <c r="AO255" s="12">
        <v>0.22136381350482581</v>
      </c>
      <c r="AP255" s="11">
        <v>0.50430857926989414</v>
      </c>
      <c r="AQ255" s="11">
        <v>0.5345472014214051</v>
      </c>
      <c r="AR255" s="11">
        <v>0.13798025483008505</v>
      </c>
      <c r="AS255" s="11">
        <v>0.15951676543213186</v>
      </c>
      <c r="AT255" s="11">
        <v>7.3699592822371651E-2</v>
      </c>
      <c r="AU255" s="11">
        <v>9.030517475808128E-2</v>
      </c>
      <c r="AV255" s="11">
        <v>2.4652082177920073E-2</v>
      </c>
      <c r="AW255" s="11">
        <v>3.4942673483581717E-2</v>
      </c>
      <c r="AX255" s="11">
        <v>2.8702410555930045E-3</v>
      </c>
      <c r="AY255" s="11">
        <v>7.1416778955392946E-3</v>
      </c>
      <c r="AZ255" s="9">
        <v>1836545</v>
      </c>
      <c r="BA255" s="9">
        <v>4800665</v>
      </c>
      <c r="BB255" s="9">
        <v>877</v>
      </c>
      <c r="BC255" s="9">
        <v>3318</v>
      </c>
      <c r="BD255" s="9">
        <v>3947516</v>
      </c>
      <c r="BE255" s="9">
        <v>2689694</v>
      </c>
      <c r="BF255" s="9">
        <v>2179</v>
      </c>
      <c r="BG255" s="9">
        <v>2016</v>
      </c>
      <c r="BH255" s="9">
        <v>1333665</v>
      </c>
      <c r="BI255" s="9">
        <v>5303545</v>
      </c>
      <c r="BJ255" s="9">
        <v>624</v>
      </c>
      <c r="BK255" s="9">
        <v>3571</v>
      </c>
      <c r="BL255" s="9">
        <v>743475</v>
      </c>
      <c r="BM255" s="9">
        <v>5893735</v>
      </c>
      <c r="BN255" s="9">
        <v>344</v>
      </c>
      <c r="BO255" s="9">
        <v>3851</v>
      </c>
      <c r="BP255" s="9">
        <v>322337</v>
      </c>
      <c r="BQ255" s="9">
        <v>6314873</v>
      </c>
      <c r="BR255" s="9">
        <v>125</v>
      </c>
      <c r="BS255" s="9">
        <v>4070</v>
      </c>
      <c r="BT255" s="9">
        <v>165711</v>
      </c>
      <c r="BU255" s="9">
        <v>6471499</v>
      </c>
      <c r="BV255" s="9">
        <v>21</v>
      </c>
      <c r="BW255" s="9">
        <v>4174</v>
      </c>
      <c r="BX255">
        <v>1836261.4044196974</v>
      </c>
      <c r="BY255">
        <v>4800948.5955803031</v>
      </c>
      <c r="BZ255">
        <v>1160.5955803026618</v>
      </c>
      <c r="CA255">
        <v>3036.3222928007399</v>
      </c>
      <c r="CB255">
        <v>3947200.201004155</v>
      </c>
      <c r="CC255">
        <v>2690009.798995845</v>
      </c>
      <c r="CD255">
        <v>2494.7989958450057</v>
      </c>
      <c r="CE255">
        <v>1701.2756037551924</v>
      </c>
      <c r="CF255">
        <v>1333446.2050861225</v>
      </c>
      <c r="CG255">
        <v>5303763.7949138777</v>
      </c>
      <c r="CH255">
        <v>842.79491387740995</v>
      </c>
      <c r="CI255">
        <v>3354.3238228110908</v>
      </c>
      <c r="CJ255">
        <v>743349.17159697379</v>
      </c>
      <c r="CK255">
        <v>5893860.8284030259</v>
      </c>
      <c r="CL255">
        <v>469.82840302616688</v>
      </c>
      <c r="CM255">
        <v>3727.5260644156206</v>
      </c>
      <c r="CN255">
        <v>322258.31898822612</v>
      </c>
      <c r="CO255">
        <v>6314951.6810117736</v>
      </c>
      <c r="CP255">
        <v>203.68101177386413</v>
      </c>
      <c r="CQ255">
        <v>3993.8416721785206</v>
      </c>
      <c r="CR255">
        <v>165627.31646692229</v>
      </c>
      <c r="CS255">
        <v>6471582.6835330781</v>
      </c>
      <c r="CT255">
        <v>104.68353307771473</v>
      </c>
      <c r="CU255">
        <v>4092.9017215064764</v>
      </c>
    </row>
    <row r="256" spans="1:99">
      <c r="A256" s="7" t="s">
        <v>53</v>
      </c>
      <c r="B256" s="9">
        <v>146234</v>
      </c>
      <c r="C256" s="9">
        <v>4195</v>
      </c>
      <c r="D256" s="9">
        <v>2913</v>
      </c>
      <c r="E256" s="9">
        <v>8349</v>
      </c>
      <c r="F256" s="9">
        <v>1488</v>
      </c>
      <c r="G256" s="9">
        <v>710</v>
      </c>
      <c r="H256" s="9">
        <v>213</v>
      </c>
      <c r="I256" s="9">
        <v>58</v>
      </c>
      <c r="J256">
        <v>-1.3861316754430471</v>
      </c>
      <c r="K256">
        <v>-1.1865850743839002</v>
      </c>
      <c r="L256">
        <v>-2.7473479059518326</v>
      </c>
      <c r="M256">
        <v>-3.3830035834955274</v>
      </c>
      <c r="N256">
        <v>-7.346317299292938</v>
      </c>
      <c r="O256">
        <v>-16.323115010507813</v>
      </c>
      <c r="P256" s="5">
        <v>0.79620642069264458</v>
      </c>
      <c r="Q256" s="5">
        <v>0.874428299572798</v>
      </c>
      <c r="R256" s="5">
        <v>0.81340813486158303</v>
      </c>
      <c r="S256" s="5">
        <v>0.81900362069771615</v>
      </c>
      <c r="T256" s="5">
        <v>0.61010974824584241</v>
      </c>
      <c r="U256" s="5">
        <v>0.32924692972215397</v>
      </c>
      <c r="V256" s="10">
        <v>1.7118551651956453E-10</v>
      </c>
      <c r="W256" s="10">
        <v>1.9098091769348888E-3</v>
      </c>
      <c r="X256" s="10">
        <v>1.3647381882053041E-7</v>
      </c>
      <c r="Y256" s="10">
        <v>8.5943768650409002E-5</v>
      </c>
      <c r="Z256" s="10">
        <v>8.9695515624878046E-11</v>
      </c>
      <c r="AA256" s="10">
        <v>4.3100807131803816E-17</v>
      </c>
      <c r="AB256" s="11">
        <v>3.7825146544401757E-2</v>
      </c>
      <c r="AC256" s="11">
        <v>4.0617362463539759E-2</v>
      </c>
      <c r="AD256" s="11">
        <v>3.8967865054297321E-2</v>
      </c>
      <c r="AE256" s="11">
        <v>4.0641193348563226E-2</v>
      </c>
      <c r="AF256" s="12">
        <v>3.3700757830917583E-2</v>
      </c>
      <c r="AG256" s="12">
        <v>3.724083930853414E-2</v>
      </c>
      <c r="AH256" s="12">
        <v>3.1402417610218461E-2</v>
      </c>
      <c r="AI256" s="12">
        <v>3.6297224821247573E-2</v>
      </c>
      <c r="AJ256" s="12">
        <v>2.2021475819330925E-2</v>
      </c>
      <c r="AK256" s="12">
        <v>2.8753256004268601E-2</v>
      </c>
      <c r="AL256" s="12">
        <v>1.0292403698478263E-2</v>
      </c>
      <c r="AM256" s="12">
        <v>1.7359562928458565E-2</v>
      </c>
      <c r="AN256" s="11">
        <v>0.31993266974964796</v>
      </c>
      <c r="AO256" s="12">
        <v>0.34848210974975613</v>
      </c>
      <c r="AP256" s="11">
        <v>0.71067104959782756</v>
      </c>
      <c r="AQ256" s="11">
        <v>0.73771989199931187</v>
      </c>
      <c r="AR256" s="11">
        <v>0.25101723534390669</v>
      </c>
      <c r="AS256" s="11">
        <v>0.27770743688493721</v>
      </c>
      <c r="AT256" s="11">
        <v>0.13959929596088444</v>
      </c>
      <c r="AU256" s="11">
        <v>0.16123503061837657</v>
      </c>
      <c r="AV256" s="11">
        <v>4.3237062739708204E-2</v>
      </c>
      <c r="AW256" s="11">
        <v>5.6405368726322791E-2</v>
      </c>
      <c r="AX256" s="11">
        <v>1.0292403698478263E-2</v>
      </c>
      <c r="AY256" s="11">
        <v>1.7359562928458565E-2</v>
      </c>
      <c r="AZ256" s="9">
        <v>2544282</v>
      </c>
      <c r="BA256" s="9">
        <v>4034937</v>
      </c>
      <c r="BB256" s="9">
        <v>1402</v>
      </c>
      <c r="BC256" s="9">
        <v>2793</v>
      </c>
      <c r="BD256" s="9">
        <v>4935246</v>
      </c>
      <c r="BE256" s="9">
        <v>1643973</v>
      </c>
      <c r="BF256" s="9">
        <v>3038</v>
      </c>
      <c r="BG256" s="9">
        <v>1157</v>
      </c>
      <c r="BH256" s="9">
        <v>2016429</v>
      </c>
      <c r="BI256" s="9">
        <v>4562790</v>
      </c>
      <c r="BJ256" s="9">
        <v>1109</v>
      </c>
      <c r="BK256" s="9">
        <v>3086</v>
      </c>
      <c r="BL256" s="9">
        <v>1170083</v>
      </c>
      <c r="BM256" s="9">
        <v>5409136</v>
      </c>
      <c r="BN256" s="9">
        <v>631</v>
      </c>
      <c r="BO256" s="9">
        <v>3564</v>
      </c>
      <c r="BP256" s="9">
        <v>521764</v>
      </c>
      <c r="BQ256" s="9">
        <v>6057455</v>
      </c>
      <c r="BR256" s="9">
        <v>209</v>
      </c>
      <c r="BS256" s="9">
        <v>3986</v>
      </c>
      <c r="BT256" s="9">
        <v>270900</v>
      </c>
      <c r="BU256" s="9">
        <v>6308319</v>
      </c>
      <c r="BV256" s="9">
        <v>58</v>
      </c>
      <c r="BW256" s="9">
        <v>4137</v>
      </c>
      <c r="BX256">
        <v>2544061.8713627914</v>
      </c>
      <c r="BY256">
        <v>4035157.1286372086</v>
      </c>
      <c r="BZ256">
        <v>1622.1286372085972</v>
      </c>
      <c r="CA256">
        <v>2574.5118607542931</v>
      </c>
      <c r="CB256">
        <v>4935137.2889804589</v>
      </c>
      <c r="CC256">
        <v>1644081.7110195409</v>
      </c>
      <c r="CD256">
        <v>3146.711019540925</v>
      </c>
      <c r="CE256">
        <v>1048.9573838475358</v>
      </c>
      <c r="CF256">
        <v>2016252.4098928003</v>
      </c>
      <c r="CG256">
        <v>4562966.5901071997</v>
      </c>
      <c r="CH256">
        <v>1285.5901071996991</v>
      </c>
      <c r="CI256">
        <v>2911.2649723318223</v>
      </c>
      <c r="CJ256">
        <v>1169968.0123969114</v>
      </c>
      <c r="CK256">
        <v>5409250.9876030888</v>
      </c>
      <c r="CL256">
        <v>745.98760308861029</v>
      </c>
      <c r="CM256">
        <v>3451.2115343781684</v>
      </c>
      <c r="CN256">
        <v>521640.39495116059</v>
      </c>
      <c r="CO256">
        <v>6057578.605048839</v>
      </c>
      <c r="CP256">
        <v>332.60504883940155</v>
      </c>
      <c r="CQ256">
        <v>3864.8576669966451</v>
      </c>
      <c r="CR256">
        <v>270785.34356217005</v>
      </c>
      <c r="CS256">
        <v>6308433.6564378301</v>
      </c>
      <c r="CT256">
        <v>172.65643782997697</v>
      </c>
      <c r="CU256">
        <v>4024.9082634276197</v>
      </c>
    </row>
    <row r="257" spans="1:99">
      <c r="A257" s="7" t="s">
        <v>54</v>
      </c>
      <c r="B257" s="9">
        <v>15917</v>
      </c>
      <c r="C257" s="9">
        <v>4195</v>
      </c>
      <c r="D257" s="9">
        <v>298</v>
      </c>
      <c r="E257" s="9">
        <v>798</v>
      </c>
      <c r="F257" s="9">
        <v>145</v>
      </c>
      <c r="G257" s="9">
        <v>58</v>
      </c>
      <c r="H257" s="9">
        <v>16</v>
      </c>
      <c r="I257" s="9">
        <v>5</v>
      </c>
      <c r="J257">
        <v>-0.73423869509643702</v>
      </c>
      <c r="K257">
        <v>-0.97223444561276684</v>
      </c>
      <c r="L257">
        <v>-1.4034224743570305</v>
      </c>
      <c r="M257">
        <v>-2.4205433452029581</v>
      </c>
      <c r="N257">
        <v>-4.187512368468556</v>
      </c>
      <c r="O257">
        <v>-6.6384715122946307</v>
      </c>
      <c r="P257" s="5">
        <v>0.65884460678246126</v>
      </c>
      <c r="Q257" s="5">
        <v>0.83340341689173003</v>
      </c>
      <c r="R257" s="5">
        <v>0.71823214736259411</v>
      </c>
      <c r="S257" s="5">
        <v>0.58820748430646863</v>
      </c>
      <c r="T257" s="5">
        <v>0.42500711382919765</v>
      </c>
      <c r="U257" s="5">
        <v>0.28086118697332718</v>
      </c>
      <c r="V257" s="10">
        <v>5.6198152647013204E-8</v>
      </c>
      <c r="W257" s="10">
        <v>5.4723022678370629E-4</v>
      </c>
      <c r="X257" s="10">
        <v>2.8089452744922199E-3</v>
      </c>
      <c r="Y257" s="10">
        <v>1.062010608632005E-3</v>
      </c>
      <c r="Z257" s="10">
        <v>3.9719685041107186E-3</v>
      </c>
      <c r="AA257" s="10">
        <v>1.2707475376767599E-2</v>
      </c>
      <c r="AB257" s="11">
        <v>3.5576909335426755E-3</v>
      </c>
      <c r="AC257" s="11">
        <v>4.4669804308124826E-3</v>
      </c>
      <c r="AD257" s="11">
        <v>3.5410612291721369E-3</v>
      </c>
      <c r="AE257" s="11">
        <v>4.0679971736884112E-3</v>
      </c>
      <c r="AF257" s="12">
        <v>2.8948581459026122E-3</v>
      </c>
      <c r="AG257" s="12">
        <v>4.018133510831595E-3</v>
      </c>
      <c r="AH257" s="12">
        <v>2.0545285781843896E-3</v>
      </c>
      <c r="AI257" s="12">
        <v>3.4758647472029765E-3</v>
      </c>
      <c r="AJ257" s="12">
        <v>9.7347784667329033E-4</v>
      </c>
      <c r="AK257" s="12">
        <v>2.8405865156628241E-3</v>
      </c>
      <c r="AL257" s="12">
        <v>1.4777578025132075E-4</v>
      </c>
      <c r="AM257" s="12">
        <v>2.2360144462087506E-3</v>
      </c>
      <c r="AN257" s="11">
        <v>4.502600167124559E-2</v>
      </c>
      <c r="AO257" s="12">
        <v>5.8430494157121517E-2</v>
      </c>
      <c r="AP257" s="11">
        <v>0.13659287715843357</v>
      </c>
      <c r="AQ257" s="11">
        <v>0.15804359483203126</v>
      </c>
      <c r="AR257" s="11">
        <v>2.5526490972545036E-2</v>
      </c>
      <c r="AS257" s="11">
        <v>3.5975296870124809E-2</v>
      </c>
      <c r="AT257" s="11">
        <v>9.6686181982164037E-3</v>
      </c>
      <c r="AU257" s="11">
        <v>1.6553074292844385E-2</v>
      </c>
      <c r="AV257" s="11">
        <v>1.9487402659588767E-3</v>
      </c>
      <c r="AW257" s="11">
        <v>5.6793884587133525E-3</v>
      </c>
      <c r="AX257" s="11">
        <v>1.4777578025132075E-4</v>
      </c>
      <c r="AY257" s="11">
        <v>2.2360144462087506E-3</v>
      </c>
      <c r="AZ257" s="9">
        <v>514079</v>
      </c>
      <c r="BA257" s="9">
        <v>6195457</v>
      </c>
      <c r="BB257" s="9">
        <v>217</v>
      </c>
      <c r="BC257" s="9">
        <v>3978</v>
      </c>
      <c r="BD257" s="9">
        <v>1152735</v>
      </c>
      <c r="BE257" s="9">
        <v>5556801</v>
      </c>
      <c r="BF257" s="9">
        <v>618</v>
      </c>
      <c r="BG257" s="9">
        <v>3577</v>
      </c>
      <c r="BH257" s="9">
        <v>284862</v>
      </c>
      <c r="BI257" s="9">
        <v>6424674</v>
      </c>
      <c r="BJ257" s="9">
        <v>129</v>
      </c>
      <c r="BK257" s="9">
        <v>4066</v>
      </c>
      <c r="BL257" s="9">
        <v>149491</v>
      </c>
      <c r="BM257" s="9">
        <v>6560045</v>
      </c>
      <c r="BN257" s="9">
        <v>55</v>
      </c>
      <c r="BO257" s="9">
        <v>4140</v>
      </c>
      <c r="BP257" s="9">
        <v>61750</v>
      </c>
      <c r="BQ257" s="9">
        <v>6647786</v>
      </c>
      <c r="BR257" s="9">
        <v>16</v>
      </c>
      <c r="BS257" s="9">
        <v>4179</v>
      </c>
      <c r="BT257" s="9">
        <v>31208</v>
      </c>
      <c r="BU257" s="9">
        <v>6678328</v>
      </c>
      <c r="BV257" s="9">
        <v>5</v>
      </c>
      <c r="BW257" s="9">
        <v>4190</v>
      </c>
      <c r="BX257">
        <v>513974.64787552552</v>
      </c>
      <c r="BY257">
        <v>6195561.352124474</v>
      </c>
      <c r="BZ257">
        <v>321.35212447445394</v>
      </c>
      <c r="CA257">
        <v>3876.0697945431698</v>
      </c>
      <c r="CB257">
        <v>1152632.3402304917</v>
      </c>
      <c r="CC257">
        <v>5556903.6597695081</v>
      </c>
      <c r="CD257">
        <v>720.65976950819152</v>
      </c>
      <c r="CE257">
        <v>3476.5124905805706</v>
      </c>
      <c r="CF257">
        <v>284812.92654948495</v>
      </c>
      <c r="CG257">
        <v>6424723.073450515</v>
      </c>
      <c r="CH257">
        <v>178.07345051507127</v>
      </c>
      <c r="CI257">
        <v>4019.438050559681</v>
      </c>
      <c r="CJ257">
        <v>149452.55784838565</v>
      </c>
      <c r="CK257">
        <v>6560083.4421516145</v>
      </c>
      <c r="CL257">
        <v>93.442151614355708</v>
      </c>
      <c r="CM257">
        <v>4104.1222634471296</v>
      </c>
      <c r="CN257">
        <v>61727.406203197599</v>
      </c>
      <c r="CO257">
        <v>6647808.5937968027</v>
      </c>
      <c r="CP257">
        <v>38.593796802403908</v>
      </c>
      <c r="CQ257">
        <v>4159.0049110698565</v>
      </c>
      <c r="CR257">
        <v>31193.496904776195</v>
      </c>
      <c r="CS257">
        <v>6678342.5030952236</v>
      </c>
      <c r="CT257">
        <v>19.503095223803278</v>
      </c>
      <c r="CU257">
        <v>4178.107548718719</v>
      </c>
    </row>
    <row r="258" spans="1:99">
      <c r="A258" s="7" t="s">
        <v>55</v>
      </c>
      <c r="B258" s="9">
        <v>38555</v>
      </c>
      <c r="C258" s="9">
        <v>4195</v>
      </c>
      <c r="D258" s="9">
        <v>741</v>
      </c>
      <c r="E258" s="9">
        <v>2175</v>
      </c>
      <c r="F258" s="9">
        <v>367</v>
      </c>
      <c r="G258" s="9">
        <v>168</v>
      </c>
      <c r="H258" s="9">
        <v>34</v>
      </c>
      <c r="I258" s="9">
        <v>9</v>
      </c>
      <c r="J258">
        <v>-0.96050667943327828</v>
      </c>
      <c r="K258">
        <v>-0.69250216766613559</v>
      </c>
      <c r="L258">
        <v>-1.8764059075349893</v>
      </c>
      <c r="M258">
        <v>-2.495857663868327</v>
      </c>
      <c r="N258">
        <v>-7.5349429060862425</v>
      </c>
      <c r="O258">
        <v>-13.022455161597357</v>
      </c>
      <c r="P258" s="5">
        <v>0.83075479067106606</v>
      </c>
      <c r="Q258" s="5">
        <v>1</v>
      </c>
      <c r="R258" s="5">
        <v>0.80234683273133522</v>
      </c>
      <c r="S258" s="5">
        <v>0.74060579360805634</v>
      </c>
      <c r="T258" s="5">
        <v>0.37462164015131721</v>
      </c>
      <c r="U258" s="5">
        <v>0.20347165012590307</v>
      </c>
      <c r="V258" s="10">
        <v>1.2605444447945909E-3</v>
      </c>
      <c r="W258" s="10">
        <v>0.87431847111617622</v>
      </c>
      <c r="X258" s="10">
        <v>2.0638977468212341E-3</v>
      </c>
      <c r="Y258" s="10">
        <v>2.5543842549662285E-3</v>
      </c>
      <c r="Z258" s="10">
        <v>6.598728560254579E-8</v>
      </c>
      <c r="AA258" s="10">
        <v>1.190890117875764E-6</v>
      </c>
      <c r="AB258" s="11">
        <v>9.2622082343535583E-3</v>
      </c>
      <c r="AC258" s="11">
        <v>1.0691756466945673E-2</v>
      </c>
      <c r="AD258" s="11">
        <v>9.9359563717685354E-3</v>
      </c>
      <c r="AE258" s="11">
        <v>1.0803018598434088E-2</v>
      </c>
      <c r="AF258" s="12">
        <v>7.8573637149841127E-3</v>
      </c>
      <c r="AG258" s="12">
        <v>9.6396565472328111E-3</v>
      </c>
      <c r="AH258" s="12">
        <v>6.8032152627011859E-3</v>
      </c>
      <c r="AI258" s="12">
        <v>9.2158550591104962E-3</v>
      </c>
      <c r="AJ258" s="12">
        <v>2.6930291781602483E-3</v>
      </c>
      <c r="AK258" s="12">
        <v>5.4118575918039955E-3</v>
      </c>
      <c r="AL258" s="12">
        <v>7.4524693578621932E-4</v>
      </c>
      <c r="AM258" s="12">
        <v>3.5455754718419098E-3</v>
      </c>
      <c r="AN258" s="11">
        <v>0.11444526782041718</v>
      </c>
      <c r="AO258" s="12">
        <v>0.1344224318220143</v>
      </c>
      <c r="AP258" s="11">
        <v>0.31498086011124649</v>
      </c>
      <c r="AQ258" s="11">
        <v>0.34342200043702531</v>
      </c>
      <c r="AR258" s="11">
        <v>6.9610045485922367E-2</v>
      </c>
      <c r="AS258" s="11">
        <v>8.5813077279274286E-2</v>
      </c>
      <c r="AT258" s="11">
        <v>3.256550481890888E-2</v>
      </c>
      <c r="AU258" s="11">
        <v>4.4192540473105418E-2</v>
      </c>
      <c r="AV258" s="11">
        <v>5.3915953591363325E-3</v>
      </c>
      <c r="AW258" s="11">
        <v>1.0818178180792155E-2</v>
      </c>
      <c r="AX258" s="11">
        <v>7.4524693578621932E-4</v>
      </c>
      <c r="AY258" s="11">
        <v>3.5455754718419098E-3</v>
      </c>
      <c r="AZ258" s="9">
        <v>977513</v>
      </c>
      <c r="BA258" s="9">
        <v>5709385</v>
      </c>
      <c r="BB258" s="9">
        <v>522</v>
      </c>
      <c r="BC258" s="9">
        <v>3673</v>
      </c>
      <c r="BD258" s="9">
        <v>2242911</v>
      </c>
      <c r="BE258" s="9">
        <v>4443987</v>
      </c>
      <c r="BF258" s="9">
        <v>1381</v>
      </c>
      <c r="BG258" s="9">
        <v>2814</v>
      </c>
      <c r="BH258" s="9">
        <v>636303</v>
      </c>
      <c r="BI258" s="9">
        <v>6050595</v>
      </c>
      <c r="BJ258" s="9">
        <v>326</v>
      </c>
      <c r="BK258" s="9">
        <v>3869</v>
      </c>
      <c r="BL258" s="9">
        <v>342893</v>
      </c>
      <c r="BM258" s="9">
        <v>6344005</v>
      </c>
      <c r="BN258" s="9">
        <v>161</v>
      </c>
      <c r="BO258" s="9">
        <v>4034</v>
      </c>
      <c r="BP258" s="9">
        <v>144775</v>
      </c>
      <c r="BQ258" s="9">
        <v>6542123</v>
      </c>
      <c r="BR258" s="9">
        <v>34</v>
      </c>
      <c r="BS258" s="9">
        <v>4161</v>
      </c>
      <c r="BT258" s="9">
        <v>73752</v>
      </c>
      <c r="BU258" s="9">
        <v>6613146</v>
      </c>
      <c r="BV258" s="9">
        <v>9</v>
      </c>
      <c r="BW258" s="9">
        <v>4186</v>
      </c>
      <c r="BX258">
        <v>977421.81814391166</v>
      </c>
      <c r="BY258">
        <v>5709476.1818560883</v>
      </c>
      <c r="BZ258">
        <v>613.18185608838496</v>
      </c>
      <c r="CA258">
        <v>3584.0651838864596</v>
      </c>
      <c r="CB258">
        <v>2242884.9346759939</v>
      </c>
      <c r="CC258">
        <v>4444013.0653240057</v>
      </c>
      <c r="CD258">
        <v>1407.0653240061079</v>
      </c>
      <c r="CE258">
        <v>2789.6836761978425</v>
      </c>
      <c r="CF258">
        <v>636229.86361749866</v>
      </c>
      <c r="CG258">
        <v>6050668.1363825016</v>
      </c>
      <c r="CH258">
        <v>399.13638250133425</v>
      </c>
      <c r="CI258">
        <v>3798.2449380863891</v>
      </c>
      <c r="CJ258">
        <v>342838.92130807327</v>
      </c>
      <c r="CK258">
        <v>6344059.0786919268</v>
      </c>
      <c r="CL258">
        <v>215.07869192671512</v>
      </c>
      <c r="CM258">
        <v>3982.4180965523924</v>
      </c>
      <c r="CN258">
        <v>144718.21158097786</v>
      </c>
      <c r="CO258">
        <v>6542179.7884190222</v>
      </c>
      <c r="CP258">
        <v>90.78841902212389</v>
      </c>
      <c r="CQ258">
        <v>4106.7863424864563</v>
      </c>
      <c r="CR258">
        <v>73714.755328912637</v>
      </c>
      <c r="CS258">
        <v>6613183.2446710877</v>
      </c>
      <c r="CT258">
        <v>46.244671087369433</v>
      </c>
      <c r="CU258">
        <v>4151.358034771878</v>
      </c>
    </row>
    <row r="259" spans="1:99">
      <c r="A259" s="7" t="s">
        <v>56</v>
      </c>
      <c r="B259" s="9">
        <v>31719</v>
      </c>
      <c r="C259" s="9">
        <v>4195</v>
      </c>
      <c r="D259" s="9">
        <v>674</v>
      </c>
      <c r="E259" s="9">
        <v>1912</v>
      </c>
      <c r="F259" s="9">
        <v>366</v>
      </c>
      <c r="G259" s="9">
        <v>169</v>
      </c>
      <c r="H259" s="9">
        <v>45</v>
      </c>
      <c r="I259" s="9">
        <v>13</v>
      </c>
      <c r="J259">
        <v>-0.23916500400141463</v>
      </c>
      <c r="K259">
        <v>-0.21099705265487773</v>
      </c>
      <c r="L259">
        <v>-0.48675614565233732</v>
      </c>
      <c r="M259">
        <v>-0.98813118656945398</v>
      </c>
      <c r="N259">
        <v>-3.5933538927171407</v>
      </c>
      <c r="O259">
        <v>-7.3621957037933861</v>
      </c>
      <c r="P259" s="5">
        <v>1</v>
      </c>
      <c r="Q259" s="5">
        <v>1</v>
      </c>
      <c r="R259" s="5">
        <v>1</v>
      </c>
      <c r="S259" s="5">
        <v>1</v>
      </c>
      <c r="T259" s="5">
        <v>0.59454112347659804</v>
      </c>
      <c r="U259" s="5">
        <v>0.35691061801135182</v>
      </c>
      <c r="V259" s="10">
        <v>0.94926928447110337</v>
      </c>
      <c r="W259" s="10">
        <v>0.60009806897994977</v>
      </c>
      <c r="X259" s="10">
        <v>0.97671967561141715</v>
      </c>
      <c r="Y259" s="10">
        <v>0.6125890579935207</v>
      </c>
      <c r="Z259" s="10">
        <v>5.763575035096378E-3</v>
      </c>
      <c r="AA259" s="10">
        <v>1.0293430525801929E-3</v>
      </c>
      <c r="AB259" s="11">
        <v>8.392875227675952E-3</v>
      </c>
      <c r="AC259" s="11">
        <v>9.7568848380132286E-3</v>
      </c>
      <c r="AD259" s="11">
        <v>8.7088807057764672E-3</v>
      </c>
      <c r="AE259" s="11">
        <v>9.5223469461901585E-3</v>
      </c>
      <c r="AF259" s="12">
        <v>7.8347300362232881E-3</v>
      </c>
      <c r="AG259" s="12">
        <v>9.614614421464435E-3</v>
      </c>
      <c r="AH259" s="12">
        <v>6.8473352310270295E-3</v>
      </c>
      <c r="AI259" s="12">
        <v>9.2670866998430541E-3</v>
      </c>
      <c r="AJ259" s="12">
        <v>3.8006230924880458E-3</v>
      </c>
      <c r="AK259" s="12">
        <v>6.9264329265822759E-3</v>
      </c>
      <c r="AL259" s="12">
        <v>1.4169434733993869E-3</v>
      </c>
      <c r="AM259" s="12">
        <v>4.7809111153967994E-3</v>
      </c>
      <c r="AN259" s="11">
        <v>0.10915455481854847</v>
      </c>
      <c r="AO259" s="12">
        <v>0.12874770978216668</v>
      </c>
      <c r="AP259" s="11">
        <v>0.27308411562484119</v>
      </c>
      <c r="AQ259" s="11">
        <v>0.30045581286145201</v>
      </c>
      <c r="AR259" s="11">
        <v>6.8021597329019634E-2</v>
      </c>
      <c r="AS259" s="11">
        <v>8.4064219119132921E-2</v>
      </c>
      <c r="AT259" s="11">
        <v>3.2123536447820879E-2</v>
      </c>
      <c r="AU259" s="11">
        <v>4.3680992753609392E-2</v>
      </c>
      <c r="AV259" s="11">
        <v>7.4057671236699959E-3</v>
      </c>
      <c r="AW259" s="11">
        <v>1.3571586869178635E-2</v>
      </c>
      <c r="AX259" s="11">
        <v>1.4169434733993869E-3</v>
      </c>
      <c r="AY259" s="11">
        <v>4.7809111153967994E-3</v>
      </c>
      <c r="AZ259" s="9">
        <v>776948</v>
      </c>
      <c r="BA259" s="9">
        <v>5916786</v>
      </c>
      <c r="BB259" s="9">
        <v>499</v>
      </c>
      <c r="BC259" s="9">
        <v>3696</v>
      </c>
      <c r="BD259" s="9">
        <v>1857136</v>
      </c>
      <c r="BE259" s="9">
        <v>4836598</v>
      </c>
      <c r="BF259" s="9">
        <v>1203</v>
      </c>
      <c r="BG259" s="9">
        <v>2992</v>
      </c>
      <c r="BH259" s="9">
        <v>521830</v>
      </c>
      <c r="BI259" s="9">
        <v>6171904</v>
      </c>
      <c r="BJ259" s="9">
        <v>319</v>
      </c>
      <c r="BK259" s="9">
        <v>3876</v>
      </c>
      <c r="BL259" s="9">
        <v>281801</v>
      </c>
      <c r="BM259" s="9">
        <v>6411933</v>
      </c>
      <c r="BN259" s="9">
        <v>159</v>
      </c>
      <c r="BO259" s="9">
        <v>4036</v>
      </c>
      <c r="BP259" s="9">
        <v>118544</v>
      </c>
      <c r="BQ259" s="9">
        <v>6575190</v>
      </c>
      <c r="BR259" s="9">
        <v>44</v>
      </c>
      <c r="BS259" s="9">
        <v>4151</v>
      </c>
      <c r="BT259" s="9">
        <v>59992</v>
      </c>
      <c r="BU259" s="9">
        <v>6633742</v>
      </c>
      <c r="BV259" s="9">
        <v>13</v>
      </c>
      <c r="BW259" s="9">
        <v>4182</v>
      </c>
      <c r="BX259">
        <v>776960.0748377596</v>
      </c>
      <c r="BY259">
        <v>5916773.9251622409</v>
      </c>
      <c r="BZ259">
        <v>486.92516224044778</v>
      </c>
      <c r="CA259">
        <v>3710.3987087027958</v>
      </c>
      <c r="CB259">
        <v>1857175.0981274957</v>
      </c>
      <c r="CC259">
        <v>4836558.9018725045</v>
      </c>
      <c r="CD259">
        <v>1163.9018725041726</v>
      </c>
      <c r="CE259">
        <v>3032.9977334026121</v>
      </c>
      <c r="CF259">
        <v>521821.97129381337</v>
      </c>
      <c r="CG259">
        <v>6171912.0287061865</v>
      </c>
      <c r="CH259">
        <v>327.02870618664366</v>
      </c>
      <c r="CI259">
        <v>3870.3953727471094</v>
      </c>
      <c r="CJ259">
        <v>281783.40478676319</v>
      </c>
      <c r="CK259">
        <v>6411950.5952132372</v>
      </c>
      <c r="CL259">
        <v>176.59521323680798</v>
      </c>
      <c r="CM259">
        <v>4020.9231431963085</v>
      </c>
      <c r="CN259">
        <v>118513.72679405828</v>
      </c>
      <c r="CO259">
        <v>6575220.2732059415</v>
      </c>
      <c r="CP259">
        <v>74.273205941717208</v>
      </c>
      <c r="CQ259">
        <v>4123.309276257467</v>
      </c>
      <c r="CR259">
        <v>59967.418088486753</v>
      </c>
      <c r="CS259">
        <v>6633766.5819115136</v>
      </c>
      <c r="CT259">
        <v>37.581911513245366</v>
      </c>
      <c r="CU259">
        <v>4160.0235653224345</v>
      </c>
    </row>
    <row r="260" spans="1:99">
      <c r="A260" s="7" t="s">
        <v>57</v>
      </c>
      <c r="B260" s="9">
        <v>31050</v>
      </c>
      <c r="C260" s="9">
        <v>4195</v>
      </c>
      <c r="D260" s="9">
        <v>661</v>
      </c>
      <c r="E260" s="9">
        <v>1888</v>
      </c>
      <c r="F260" s="9">
        <v>361</v>
      </c>
      <c r="G260" s="9">
        <v>166</v>
      </c>
      <c r="H260" s="9">
        <v>44</v>
      </c>
      <c r="I260" s="9">
        <v>13</v>
      </c>
      <c r="J260">
        <v>-0.22517439958916077</v>
      </c>
      <c r="K260">
        <v>-0.1547160320371414</v>
      </c>
      <c r="L260">
        <v>-0.43451644233515091</v>
      </c>
      <c r="M260">
        <v>-0.95639891710252434</v>
      </c>
      <c r="N260">
        <v>-3.5627368593688216</v>
      </c>
      <c r="O260">
        <v>-7.1308699139159257</v>
      </c>
      <c r="P260" s="5">
        <v>1</v>
      </c>
      <c r="Q260" s="5">
        <v>1</v>
      </c>
      <c r="R260" s="5">
        <v>1</v>
      </c>
      <c r="S260" s="5">
        <v>1</v>
      </c>
      <c r="T260" s="5">
        <v>0.59184155186851384</v>
      </c>
      <c r="U260" s="5">
        <v>0.35320949432842086</v>
      </c>
      <c r="V260" s="10">
        <v>0.96838733115117703</v>
      </c>
      <c r="W260" s="10">
        <v>0.60110924622892803</v>
      </c>
      <c r="X260" s="10">
        <v>0.96748736723582907</v>
      </c>
      <c r="Y260" s="10">
        <v>0.56036506229128014</v>
      </c>
      <c r="Z260" s="10">
        <v>5.1998556364036925E-3</v>
      </c>
      <c r="AA260" s="10">
        <v>8.7308186295488057E-4</v>
      </c>
      <c r="AB260" s="11">
        <v>8.2243900242961552E-3</v>
      </c>
      <c r="AC260" s="11">
        <v>9.5753004852298807E-3</v>
      </c>
      <c r="AD260" s="11">
        <v>8.5969962193937991E-3</v>
      </c>
      <c r="AE260" s="11">
        <v>9.4053875708326618E-3</v>
      </c>
      <c r="AF260" s="12">
        <v>7.7215871347413329E-3</v>
      </c>
      <c r="AG260" s="12">
        <v>9.4893783003003832E-3</v>
      </c>
      <c r="AH260" s="12">
        <v>6.7150079987294518E-3</v>
      </c>
      <c r="AI260" s="12">
        <v>9.1133591049654232E-3</v>
      </c>
      <c r="AJ260" s="12">
        <v>3.6988041599464215E-3</v>
      </c>
      <c r="AK260" s="12">
        <v>6.7898728364778936E-3</v>
      </c>
      <c r="AL260" s="12">
        <v>1.4169434733993869E-3</v>
      </c>
      <c r="AM260" s="12">
        <v>4.7809111153967994E-3</v>
      </c>
      <c r="AN260" s="11">
        <v>0.10869480399009319</v>
      </c>
      <c r="AO260" s="12">
        <v>0.12825394452003791</v>
      </c>
      <c r="AP260" s="11">
        <v>0.27284914006928346</v>
      </c>
      <c r="AQ260" s="11">
        <v>0.30021403037171773</v>
      </c>
      <c r="AR260" s="11">
        <v>6.7794767711505916E-2</v>
      </c>
      <c r="AS260" s="11">
        <v>8.3814290691354626E-2</v>
      </c>
      <c r="AT260" s="11">
        <v>3.1902644590039921E-2</v>
      </c>
      <c r="AU260" s="11">
        <v>4.3425126566098336E-2</v>
      </c>
      <c r="AV260" s="11">
        <v>7.4057671236699959E-3</v>
      </c>
      <c r="AW260" s="11">
        <v>1.3571586869178635E-2</v>
      </c>
      <c r="AX260" s="11">
        <v>1.4169434733993869E-3</v>
      </c>
      <c r="AY260" s="11">
        <v>4.7809111153967994E-3</v>
      </c>
      <c r="AZ260" s="9">
        <v>776889</v>
      </c>
      <c r="BA260" s="9">
        <v>5917514</v>
      </c>
      <c r="BB260" s="9">
        <v>497</v>
      </c>
      <c r="BC260" s="9">
        <v>3698</v>
      </c>
      <c r="BD260" s="9">
        <v>1855821</v>
      </c>
      <c r="BE260" s="9">
        <v>4838582</v>
      </c>
      <c r="BF260" s="9">
        <v>1202</v>
      </c>
      <c r="BG260" s="9">
        <v>2993</v>
      </c>
      <c r="BH260" s="9">
        <v>521845</v>
      </c>
      <c r="BI260" s="9">
        <v>6172558</v>
      </c>
      <c r="BJ260" s="9">
        <v>318</v>
      </c>
      <c r="BK260" s="9">
        <v>3877</v>
      </c>
      <c r="BL260" s="9">
        <v>282097</v>
      </c>
      <c r="BM260" s="9">
        <v>6412306</v>
      </c>
      <c r="BN260" s="9">
        <v>158</v>
      </c>
      <c r="BO260" s="9">
        <v>4037</v>
      </c>
      <c r="BP260" s="9">
        <v>119087</v>
      </c>
      <c r="BQ260" s="9">
        <v>6575316</v>
      </c>
      <c r="BR260" s="9">
        <v>44</v>
      </c>
      <c r="BS260" s="9">
        <v>4151</v>
      </c>
      <c r="BT260" s="9">
        <v>60621</v>
      </c>
      <c r="BU260" s="9">
        <v>6633782</v>
      </c>
      <c r="BV260" s="9">
        <v>13</v>
      </c>
      <c r="BW260" s="9">
        <v>4182</v>
      </c>
      <c r="BX260">
        <v>776899.16166905372</v>
      </c>
      <c r="BY260">
        <v>5917503.8383309459</v>
      </c>
      <c r="BZ260">
        <v>486.83833094626669</v>
      </c>
      <c r="CA260">
        <v>3710.4853621749394</v>
      </c>
      <c r="CB260">
        <v>1855860.03851388</v>
      </c>
      <c r="CC260">
        <v>4838542.9614861198</v>
      </c>
      <c r="CD260">
        <v>1162.9614861199314</v>
      </c>
      <c r="CE260">
        <v>3033.9385192376376</v>
      </c>
      <c r="CF260">
        <v>521835.99518720189</v>
      </c>
      <c r="CG260">
        <v>6172567.0048127985</v>
      </c>
      <c r="CH260">
        <v>327.00481279814073</v>
      </c>
      <c r="CI260">
        <v>3870.4190388597758</v>
      </c>
      <c r="CJ260">
        <v>282078.23767973535</v>
      </c>
      <c r="CK260">
        <v>6412324.7623202642</v>
      </c>
      <c r="CL260">
        <v>176.7623202646285</v>
      </c>
      <c r="CM260">
        <v>4020.7556797820507</v>
      </c>
      <c r="CN260">
        <v>119056.39415785213</v>
      </c>
      <c r="CO260">
        <v>6575346.605842148</v>
      </c>
      <c r="CP260">
        <v>74.605842147864379</v>
      </c>
      <c r="CQ260">
        <v>4122.9761735288421</v>
      </c>
      <c r="CR260">
        <v>60596.02793032214</v>
      </c>
      <c r="CS260">
        <v>6633806.9720696779</v>
      </c>
      <c r="CT260">
        <v>37.972069677863935</v>
      </c>
      <c r="CU260">
        <v>4159.6329022916607</v>
      </c>
    </row>
    <row r="261" spans="1:99">
      <c r="A261" s="7" t="s">
        <v>58</v>
      </c>
      <c r="B261" s="9">
        <v>8713</v>
      </c>
      <c r="C261" s="9">
        <v>4195</v>
      </c>
      <c r="D261" s="9">
        <v>294</v>
      </c>
      <c r="E261" s="9">
        <v>769</v>
      </c>
      <c r="F261" s="9">
        <v>180</v>
      </c>
      <c r="G261" s="9">
        <v>94</v>
      </c>
      <c r="H261" s="9">
        <v>35</v>
      </c>
      <c r="I261" s="9">
        <v>10</v>
      </c>
      <c r="J261">
        <v>1.4093488783676322</v>
      </c>
      <c r="K261">
        <v>1.1518657648747155</v>
      </c>
      <c r="L261">
        <v>1.6822804515480896</v>
      </c>
      <c r="M261">
        <v>1.8306043895465369</v>
      </c>
      <c r="N261">
        <v>1.5866209165935341</v>
      </c>
      <c r="O261">
        <v>-0.27280606000636193</v>
      </c>
      <c r="P261" s="5">
        <v>1.4020274434093625</v>
      </c>
      <c r="Q261" s="5">
        <v>1.4975372741884878</v>
      </c>
      <c r="R261" s="5">
        <v>1.6886727408088902</v>
      </c>
      <c r="S261" s="5">
        <v>1.7438512056051569</v>
      </c>
      <c r="T261" s="5">
        <v>1.6683982138242863</v>
      </c>
      <c r="U261" s="5">
        <v>1</v>
      </c>
      <c r="V261" s="10">
        <v>1.6884931922812492E-5</v>
      </c>
      <c r="W261" s="10">
        <v>1.2994434307479924E-17</v>
      </c>
      <c r="X261" s="10">
        <v>2.4425127669571613E-9</v>
      </c>
      <c r="Y261" s="10">
        <v>7.5116002888316165E-6</v>
      </c>
      <c r="Z261" s="10">
        <v>3.6295021161076801E-2</v>
      </c>
      <c r="AA261" s="10">
        <v>0.99927612097195317</v>
      </c>
      <c r="AB261" s="11">
        <v>3.506883485126721E-3</v>
      </c>
      <c r="AC261" s="11">
        <v>4.4100741696397753E-3</v>
      </c>
      <c r="AD261" s="11">
        <v>3.4076150767708472E-3</v>
      </c>
      <c r="AE261" s="11">
        <v>3.9249236598203324E-3</v>
      </c>
      <c r="AF261" s="12">
        <v>3.6653234161538538E-3</v>
      </c>
      <c r="AG261" s="12">
        <v>4.9163213991024043E-3</v>
      </c>
      <c r="AH261" s="12">
        <v>3.5775792026719855E-3</v>
      </c>
      <c r="AI261" s="12">
        <v>5.3854720488178826E-3</v>
      </c>
      <c r="AJ261" s="12">
        <v>2.7924547104358141E-3</v>
      </c>
      <c r="AK261" s="12">
        <v>5.5508110821744366E-3</v>
      </c>
      <c r="AL261" s="12">
        <v>9.0806379887997733E-4</v>
      </c>
      <c r="AM261" s="12">
        <v>3.8595166540401652E-3</v>
      </c>
      <c r="AN261" s="11">
        <v>4.7938374237475316E-2</v>
      </c>
      <c r="AO261" s="12">
        <v>6.1715976179687972E-2</v>
      </c>
      <c r="AP261" s="11">
        <v>0.12642967890213097</v>
      </c>
      <c r="AQ261" s="11">
        <v>0.14722943909548525</v>
      </c>
      <c r="AR261" s="11">
        <v>3.256550481890888E-2</v>
      </c>
      <c r="AS261" s="11">
        <v>4.4192540473105418E-2</v>
      </c>
      <c r="AT261" s="11">
        <v>1.6426436647576211E-2</v>
      </c>
      <c r="AU261" s="11">
        <v>2.5051513292829036E-2</v>
      </c>
      <c r="AV261" s="11">
        <v>5.3915953591363325E-3</v>
      </c>
      <c r="AW261" s="11">
        <v>1.0818178180792155E-2</v>
      </c>
      <c r="AX261" s="11">
        <v>9.0806379887997733E-4</v>
      </c>
      <c r="AY261" s="11">
        <v>3.8595166540401652E-3</v>
      </c>
      <c r="AZ261" s="9">
        <v>267382</v>
      </c>
      <c r="BA261" s="9">
        <v>6449358</v>
      </c>
      <c r="BB261" s="9">
        <v>230</v>
      </c>
      <c r="BC261" s="9">
        <v>3965</v>
      </c>
      <c r="BD261" s="9">
        <v>643360</v>
      </c>
      <c r="BE261" s="9">
        <v>6073380</v>
      </c>
      <c r="BF261" s="9">
        <v>574</v>
      </c>
      <c r="BG261" s="9">
        <v>3621</v>
      </c>
      <c r="BH261" s="9">
        <v>155532</v>
      </c>
      <c r="BI261" s="9">
        <v>6561208</v>
      </c>
      <c r="BJ261" s="9">
        <v>161</v>
      </c>
      <c r="BK261" s="9">
        <v>4034</v>
      </c>
      <c r="BL261" s="9">
        <v>81040</v>
      </c>
      <c r="BM261" s="9">
        <v>6635700</v>
      </c>
      <c r="BN261" s="9">
        <v>87</v>
      </c>
      <c r="BO261" s="9">
        <v>4108</v>
      </c>
      <c r="BP261" s="9">
        <v>33210</v>
      </c>
      <c r="BQ261" s="9">
        <v>6683530</v>
      </c>
      <c r="BR261" s="9">
        <v>34</v>
      </c>
      <c r="BS261" s="9">
        <v>4161</v>
      </c>
      <c r="BT261" s="9">
        <v>16714</v>
      </c>
      <c r="BU261" s="9">
        <v>6700026</v>
      </c>
      <c r="BV261" s="9">
        <v>10</v>
      </c>
      <c r="BW261" s="9">
        <v>4185</v>
      </c>
      <c r="BX261">
        <v>267444.96485682426</v>
      </c>
      <c r="BY261">
        <v>6449295.0351431761</v>
      </c>
      <c r="BZ261">
        <v>167.03514317576349</v>
      </c>
      <c r="CA261">
        <v>4030.4805582767831</v>
      </c>
      <c r="CB261">
        <v>643532.07628998044</v>
      </c>
      <c r="CC261">
        <v>6073207.9237100193</v>
      </c>
      <c r="CD261">
        <v>401.92371001951363</v>
      </c>
      <c r="CE261">
        <v>3795.4452896792195</v>
      </c>
      <c r="CF261">
        <v>155595.82123915796</v>
      </c>
      <c r="CG261">
        <v>6561144.1787608424</v>
      </c>
      <c r="CH261">
        <v>97.178760842055453</v>
      </c>
      <c r="CI261">
        <v>4100.380570038441</v>
      </c>
      <c r="CJ261">
        <v>81076.363032822075</v>
      </c>
      <c r="CK261">
        <v>6635663.6369671775</v>
      </c>
      <c r="CL261">
        <v>50.636967177929854</v>
      </c>
      <c r="CM261">
        <v>4146.9514317957819</v>
      </c>
      <c r="CN261">
        <v>33223.250122192818</v>
      </c>
      <c r="CO261">
        <v>6683516.7498778068</v>
      </c>
      <c r="CP261">
        <v>20.749877807180102</v>
      </c>
      <c r="CQ261">
        <v>4176.8571874153231</v>
      </c>
      <c r="CR261">
        <v>16713.561395847453</v>
      </c>
      <c r="CS261">
        <v>6700026.4386041528</v>
      </c>
      <c r="CT261">
        <v>10.438604152547228</v>
      </c>
      <c r="CU261">
        <v>4187.1749010680778</v>
      </c>
    </row>
    <row r="262" spans="1:99">
      <c r="A262" s="7" t="s">
        <v>159</v>
      </c>
      <c r="B262" s="9">
        <v>64928</v>
      </c>
      <c r="C262" s="9">
        <v>4195</v>
      </c>
      <c r="D262" s="9">
        <v>2053</v>
      </c>
      <c r="E262" s="9">
        <v>6443</v>
      </c>
      <c r="F262" s="9">
        <v>1312</v>
      </c>
      <c r="G262" s="9">
        <v>631</v>
      </c>
      <c r="H262" s="9">
        <v>202</v>
      </c>
      <c r="I262" s="9">
        <v>28</v>
      </c>
      <c r="J262">
        <v>3.251288306333219</v>
      </c>
      <c r="K262">
        <v>4.2207809602538102</v>
      </c>
      <c r="L262">
        <v>4.3872628929714583</v>
      </c>
      <c r="M262">
        <v>4.0282473000065524</v>
      </c>
      <c r="N262">
        <v>1.9953317636241015</v>
      </c>
      <c r="O262">
        <v>-10.006073460358836</v>
      </c>
      <c r="P262" s="5">
        <v>1.4747437248538167</v>
      </c>
      <c r="Q262" s="5">
        <v>1.8695337839600543</v>
      </c>
      <c r="R262" s="5">
        <v>1.7489773657543952</v>
      </c>
      <c r="S262" s="5">
        <v>1.647744624365042</v>
      </c>
      <c r="T262" s="5">
        <v>1.2647575507897175</v>
      </c>
      <c r="U262" s="5">
        <v>0.357901163470286</v>
      </c>
      <c r="V262" s="10">
        <v>3.0460742432395955E-28</v>
      </c>
      <c r="W262" s="10">
        <v>5.9413193960888625E-86</v>
      </c>
      <c r="X262" s="10">
        <v>6.6006876191131941E-53</v>
      </c>
      <c r="Y262" s="10">
        <v>1.9743614349411444E-26</v>
      </c>
      <c r="Z262" s="10">
        <v>1.8717124637855371E-2</v>
      </c>
      <c r="AA262" s="10">
        <v>2.9594864439838803E-7</v>
      </c>
      <c r="AB262" s="11">
        <v>2.6462947035694871E-2</v>
      </c>
      <c r="AC262" s="11">
        <v>2.8821114410684787E-2</v>
      </c>
      <c r="AD262" s="11">
        <v>2.9979067025703601E-2</v>
      </c>
      <c r="AE262" s="11">
        <v>3.145597469062536E-2</v>
      </c>
      <c r="AF262" s="12">
        <v>2.9609649178837984E-2</v>
      </c>
      <c r="AG262" s="12">
        <v>3.2941006363474287E-2</v>
      </c>
      <c r="AH262" s="12">
        <v>2.7771708719136957E-2</v>
      </c>
      <c r="AI262" s="12">
        <v>3.2395156596715248E-2</v>
      </c>
      <c r="AJ262" s="12">
        <v>2.0796251922168007E-2</v>
      </c>
      <c r="AK262" s="12">
        <v>2.7356310652325435E-2</v>
      </c>
      <c r="AL262" s="12">
        <v>4.2105661897140958E-3</v>
      </c>
      <c r="AM262" s="12">
        <v>9.1386590784623047E-3</v>
      </c>
      <c r="AN262" s="11">
        <v>0.27284914006928346</v>
      </c>
      <c r="AO262" s="12">
        <v>0.30021403037171773</v>
      </c>
      <c r="AP262" s="11">
        <v>0.61086024847792075</v>
      </c>
      <c r="AQ262" s="11">
        <v>0.64015286236832469</v>
      </c>
      <c r="AR262" s="11">
        <v>0.22712263224988849</v>
      </c>
      <c r="AS262" s="11">
        <v>0.25297271935916993</v>
      </c>
      <c r="AT262" s="11">
        <v>0.12250837772507178</v>
      </c>
      <c r="AU262" s="11">
        <v>0.1430458535025802</v>
      </c>
      <c r="AV262" s="11">
        <v>3.9444631510760303E-2</v>
      </c>
      <c r="AW262" s="11">
        <v>5.2092913185306441E-2</v>
      </c>
      <c r="AX262" s="11">
        <v>4.2105661897140958E-3</v>
      </c>
      <c r="AY262" s="11">
        <v>9.1386590784623047E-3</v>
      </c>
      <c r="AZ262" s="9">
        <v>1425863</v>
      </c>
      <c r="BA262" s="9">
        <v>5234662</v>
      </c>
      <c r="BB262" s="9">
        <v>1202</v>
      </c>
      <c r="BC262" s="9">
        <v>2993</v>
      </c>
      <c r="BD262" s="9">
        <v>3142586</v>
      </c>
      <c r="BE262" s="9">
        <v>3517939</v>
      </c>
      <c r="BF262" s="9">
        <v>2624</v>
      </c>
      <c r="BG262" s="9">
        <v>1571</v>
      </c>
      <c r="BH262" s="9">
        <v>1019192</v>
      </c>
      <c r="BI262" s="9">
        <v>5641333</v>
      </c>
      <c r="BJ262" s="9">
        <v>1007</v>
      </c>
      <c r="BK262" s="9">
        <v>3188</v>
      </c>
      <c r="BL262" s="9">
        <v>566663</v>
      </c>
      <c r="BM262" s="9">
        <v>6093862</v>
      </c>
      <c r="BN262" s="9">
        <v>557</v>
      </c>
      <c r="BO262" s="9">
        <v>3638</v>
      </c>
      <c r="BP262" s="9">
        <v>243942</v>
      </c>
      <c r="BQ262" s="9">
        <v>6416583</v>
      </c>
      <c r="BR262" s="9">
        <v>192</v>
      </c>
      <c r="BS262" s="9">
        <v>4003</v>
      </c>
      <c r="BT262" s="9">
        <v>124880</v>
      </c>
      <c r="BU262" s="9">
        <v>6535645</v>
      </c>
      <c r="BV262" s="9">
        <v>28</v>
      </c>
      <c r="BW262" s="9">
        <v>4167</v>
      </c>
      <c r="BX262">
        <v>1426166.7570618121</v>
      </c>
      <c r="BY262">
        <v>5234358.2429381879</v>
      </c>
      <c r="BZ262">
        <v>898.24293818795093</v>
      </c>
      <c r="CA262">
        <v>3298.833459074172</v>
      </c>
      <c r="CB262">
        <v>3143230.2985346722</v>
      </c>
      <c r="CC262">
        <v>3517294.7014653278</v>
      </c>
      <c r="CD262">
        <v>1979.7014653278757</v>
      </c>
      <c r="CE262">
        <v>2216.6937966601731</v>
      </c>
      <c r="CF262">
        <v>1019556.8522721134</v>
      </c>
      <c r="CG262">
        <v>5640968.1477278862</v>
      </c>
      <c r="CH262">
        <v>642.14772788654284</v>
      </c>
      <c r="CI262">
        <v>3555.0899658810681</v>
      </c>
      <c r="CJ262">
        <v>566862.97256298841</v>
      </c>
      <c r="CK262">
        <v>6093662.0274370117</v>
      </c>
      <c r="CL262">
        <v>357.02743701160739</v>
      </c>
      <c r="CM262">
        <v>3840.3898341346967</v>
      </c>
      <c r="CN262">
        <v>243980.33380997251</v>
      </c>
      <c r="CO262">
        <v>6416544.6661900273</v>
      </c>
      <c r="CP262">
        <v>153.66619002748803</v>
      </c>
      <c r="CQ262">
        <v>4043.8791641800008</v>
      </c>
      <c r="CR262">
        <v>124829.3786835756</v>
      </c>
      <c r="CS262">
        <v>6535695.6213164246</v>
      </c>
      <c r="CT262">
        <v>78.621316424395928</v>
      </c>
      <c r="CU262">
        <v>4118.9713033131775</v>
      </c>
    </row>
    <row r="263" spans="1:99">
      <c r="A263" s="7" t="s">
        <v>60</v>
      </c>
      <c r="B263" s="9">
        <v>8807</v>
      </c>
      <c r="C263" s="9">
        <v>4195</v>
      </c>
      <c r="D263" s="9">
        <v>298</v>
      </c>
      <c r="E263" s="9">
        <v>777</v>
      </c>
      <c r="F263" s="9">
        <v>180</v>
      </c>
      <c r="G263" s="9">
        <v>94</v>
      </c>
      <c r="H263" s="9">
        <v>35</v>
      </c>
      <c r="I263" s="9">
        <v>10</v>
      </c>
      <c r="J263">
        <v>1.4263624418068723</v>
      </c>
      <c r="K263">
        <v>1.1567798857753504</v>
      </c>
      <c r="L263">
        <v>1.6546580640645945</v>
      </c>
      <c r="M263">
        <v>1.8035761013461711</v>
      </c>
      <c r="N263">
        <v>1.5586067026246113</v>
      </c>
      <c r="O263">
        <v>-0.30986538167472255</v>
      </c>
      <c r="P263" s="5">
        <v>1.4025205083174317</v>
      </c>
      <c r="Q263" s="5">
        <v>1.4978925927309248</v>
      </c>
      <c r="R263" s="5">
        <v>1.6905512327707015</v>
      </c>
      <c r="S263" s="5">
        <v>1.7476682599571127</v>
      </c>
      <c r="T263" s="5">
        <v>1.6775117495734826</v>
      </c>
      <c r="U263" s="5">
        <v>1</v>
      </c>
      <c r="V263" s="10">
        <v>1.6464669548169823E-5</v>
      </c>
      <c r="W263" s="10">
        <v>1.2384060382348565E-17</v>
      </c>
      <c r="X263" s="10">
        <v>2.228369135799747E-9</v>
      </c>
      <c r="Y263" s="10">
        <v>6.7684397999974358E-6</v>
      </c>
      <c r="Z263" s="10">
        <v>3.3285294333902038E-2</v>
      </c>
      <c r="AA263" s="10">
        <v>0.99967166718997202</v>
      </c>
      <c r="AB263" s="11">
        <v>3.5576909335426755E-3</v>
      </c>
      <c r="AC263" s="11">
        <v>4.4669804308124826E-3</v>
      </c>
      <c r="AD263" s="11">
        <v>3.4444187719825207E-3</v>
      </c>
      <c r="AE263" s="11">
        <v>3.9644012518553814E-3</v>
      </c>
      <c r="AF263" s="12">
        <v>3.6653234161538538E-3</v>
      </c>
      <c r="AG263" s="12">
        <v>4.9163213991024043E-3</v>
      </c>
      <c r="AH263" s="12">
        <v>3.5775792026719855E-3</v>
      </c>
      <c r="AI263" s="12">
        <v>5.3854720488178826E-3</v>
      </c>
      <c r="AJ263" s="12">
        <v>2.7924547104358141E-3</v>
      </c>
      <c r="AK263" s="12">
        <v>5.5508110821744366E-3</v>
      </c>
      <c r="AL263" s="12">
        <v>9.0806379887997733E-4</v>
      </c>
      <c r="AM263" s="12">
        <v>3.8595166540401652E-3</v>
      </c>
      <c r="AN263" s="11">
        <v>4.7938374237475316E-2</v>
      </c>
      <c r="AO263" s="12">
        <v>6.1715976179687972E-2</v>
      </c>
      <c r="AP263" s="11">
        <v>0.12642967890213097</v>
      </c>
      <c r="AQ263" s="11">
        <v>0.14722943909548525</v>
      </c>
      <c r="AR263" s="11">
        <v>3.256550481890888E-2</v>
      </c>
      <c r="AS263" s="11">
        <v>4.4192540473105418E-2</v>
      </c>
      <c r="AT263" s="11">
        <v>1.6426436647576211E-2</v>
      </c>
      <c r="AU263" s="11">
        <v>2.5051513292829036E-2</v>
      </c>
      <c r="AV263" s="11">
        <v>5.3915953591363325E-3</v>
      </c>
      <c r="AW263" s="11">
        <v>1.0818178180792155E-2</v>
      </c>
      <c r="AX263" s="11">
        <v>9.0806379887997733E-4</v>
      </c>
      <c r="AY263" s="11">
        <v>3.8595166540401652E-3</v>
      </c>
      <c r="AZ263" s="9">
        <v>267288</v>
      </c>
      <c r="BA263" s="9">
        <v>6449358</v>
      </c>
      <c r="BB263" s="9">
        <v>230</v>
      </c>
      <c r="BC263" s="9">
        <v>3965</v>
      </c>
      <c r="BD263" s="9">
        <v>643213</v>
      </c>
      <c r="BE263" s="9">
        <v>6073433</v>
      </c>
      <c r="BF263" s="9">
        <v>574</v>
      </c>
      <c r="BG263" s="9">
        <v>3621</v>
      </c>
      <c r="BH263" s="9">
        <v>155361</v>
      </c>
      <c r="BI263" s="9">
        <v>6561285</v>
      </c>
      <c r="BJ263" s="9">
        <v>161</v>
      </c>
      <c r="BK263" s="9">
        <v>4034</v>
      </c>
      <c r="BL263" s="9">
        <v>80864</v>
      </c>
      <c r="BM263" s="9">
        <v>6635782</v>
      </c>
      <c r="BN263" s="9">
        <v>87</v>
      </c>
      <c r="BO263" s="9">
        <v>4108</v>
      </c>
      <c r="BP263" s="9">
        <v>33030</v>
      </c>
      <c r="BQ263" s="9">
        <v>6683616</v>
      </c>
      <c r="BR263" s="9">
        <v>34</v>
      </c>
      <c r="BS263" s="9">
        <v>4161</v>
      </c>
      <c r="BT263" s="9">
        <v>16533</v>
      </c>
      <c r="BU263" s="9">
        <v>6700113</v>
      </c>
      <c r="BV263" s="9">
        <v>10</v>
      </c>
      <c r="BW263" s="9">
        <v>4185</v>
      </c>
      <c r="BX263">
        <v>267351.02119332983</v>
      </c>
      <c r="BY263">
        <v>6449294.9788066698</v>
      </c>
      <c r="BZ263">
        <v>166.97880667017714</v>
      </c>
      <c r="CA263">
        <v>4030.5369651757737</v>
      </c>
      <c r="CB263">
        <v>643385.1624226789</v>
      </c>
      <c r="CC263">
        <v>6073260.8375773206</v>
      </c>
      <c r="CD263">
        <v>401.83757732105255</v>
      </c>
      <c r="CE263">
        <v>3795.5315093277209</v>
      </c>
      <c r="CF263">
        <v>155424.92661439246</v>
      </c>
      <c r="CG263">
        <v>6561221.0733856075</v>
      </c>
      <c r="CH263">
        <v>97.073385607545248</v>
      </c>
      <c r="CI263">
        <v>4100.4860469049581</v>
      </c>
      <c r="CJ263">
        <v>80900.47217989534</v>
      </c>
      <c r="CK263">
        <v>6635745.5278201047</v>
      </c>
      <c r="CL263">
        <v>50.527820104656548</v>
      </c>
      <c r="CM263">
        <v>4147.0606832636404</v>
      </c>
      <c r="CN263">
        <v>33043.362183988582</v>
      </c>
      <c r="CO263">
        <v>6683602.637816011</v>
      </c>
      <c r="CP263">
        <v>20.63781601141881</v>
      </c>
      <c r="CQ263">
        <v>4176.9693556873472</v>
      </c>
      <c r="CR263">
        <v>16532.674226038082</v>
      </c>
      <c r="CS263">
        <v>6700113.3257739618</v>
      </c>
      <c r="CT263">
        <v>10.325773961919349</v>
      </c>
      <c r="CU263">
        <v>4187.2878383050111</v>
      </c>
    </row>
    <row r="264" spans="1:99">
      <c r="A264" s="7" t="s">
        <v>61</v>
      </c>
      <c r="B264" s="9">
        <v>9375</v>
      </c>
      <c r="C264" s="9">
        <v>4195</v>
      </c>
      <c r="D264" s="9">
        <v>242</v>
      </c>
      <c r="E264" s="9">
        <v>698</v>
      </c>
      <c r="F264" s="9">
        <v>143</v>
      </c>
      <c r="G264" s="9">
        <v>73</v>
      </c>
      <c r="H264" s="9">
        <v>17</v>
      </c>
      <c r="I264" s="9">
        <v>6</v>
      </c>
      <c r="J264">
        <v>0.53574507741506916</v>
      </c>
      <c r="K264">
        <v>0.60808191993615091</v>
      </c>
      <c r="L264">
        <v>0.69072008674221108</v>
      </c>
      <c r="M264">
        <v>0.76210040216143127</v>
      </c>
      <c r="N264">
        <v>-1.0934813078796957</v>
      </c>
      <c r="O264">
        <v>-2.3221238091883705</v>
      </c>
      <c r="P264" s="5">
        <v>1</v>
      </c>
      <c r="Q264" s="5">
        <v>1.2934728494404155</v>
      </c>
      <c r="R264" s="5">
        <v>1.287800821536264</v>
      </c>
      <c r="S264" s="5">
        <v>1</v>
      </c>
      <c r="T264" s="5">
        <v>1</v>
      </c>
      <c r="U264" s="5">
        <v>1</v>
      </c>
      <c r="V264" s="10">
        <v>7.1325581026248142E-2</v>
      </c>
      <c r="W264" s="10">
        <v>6.5249704189246892E-7</v>
      </c>
      <c r="X264" s="10">
        <v>4.0961392394473967E-2</v>
      </c>
      <c r="Y264" s="10">
        <v>0.1900090369895458</v>
      </c>
      <c r="Z264" s="10">
        <v>0.66270838778266072</v>
      </c>
      <c r="AA264" s="10">
        <v>0.43743034737399955</v>
      </c>
      <c r="AB264" s="11">
        <v>2.84847922440118E-3</v>
      </c>
      <c r="AC264" s="11">
        <v>3.6682002057127393E-3</v>
      </c>
      <c r="AD264" s="11">
        <v>3.081304602803505E-3</v>
      </c>
      <c r="AE264" s="11">
        <v>3.5742377094730143E-3</v>
      </c>
      <c r="AF264" s="12">
        <v>2.8510558124743473E-3</v>
      </c>
      <c r="AG264" s="12">
        <v>3.9665842352014577E-3</v>
      </c>
      <c r="AH264" s="12">
        <v>2.6833334599985171E-3</v>
      </c>
      <c r="AI264" s="12">
        <v>4.2773340012648917E-3</v>
      </c>
      <c r="AJ264" s="12">
        <v>1.0639933688706611E-3</v>
      </c>
      <c r="AK264" s="12">
        <v>2.9884500161114608E-3</v>
      </c>
      <c r="AL264" s="12">
        <v>2.8663520993529087E-4</v>
      </c>
      <c r="AM264" s="12">
        <v>2.5739130618167949E-3</v>
      </c>
      <c r="AN264" s="11">
        <v>4.502600167124559E-2</v>
      </c>
      <c r="AO264" s="12">
        <v>5.8430494157121517E-2</v>
      </c>
      <c r="AP264" s="11">
        <v>0.11997275214648033</v>
      </c>
      <c r="AQ264" s="11">
        <v>0.14033714058295949</v>
      </c>
      <c r="AR264" s="11">
        <v>2.7059888768550856E-2</v>
      </c>
      <c r="AS264" s="11">
        <v>3.7779205391163091E-2</v>
      </c>
      <c r="AT264" s="11">
        <v>1.3232941323336642E-2</v>
      </c>
      <c r="AU264" s="11">
        <v>2.1093637937688391E-2</v>
      </c>
      <c r="AV264" s="11">
        <v>2.1299413768119647E-3</v>
      </c>
      <c r="AW264" s="11">
        <v>5.9749453931522787E-3</v>
      </c>
      <c r="AX264" s="11">
        <v>2.8663520993529087E-4</v>
      </c>
      <c r="AY264" s="11">
        <v>2.5739130618167949E-3</v>
      </c>
      <c r="AZ264" s="9">
        <v>291588</v>
      </c>
      <c r="BA264" s="9">
        <v>6424490</v>
      </c>
      <c r="BB264" s="9">
        <v>217</v>
      </c>
      <c r="BC264" s="9">
        <v>3978</v>
      </c>
      <c r="BD264" s="9">
        <v>696851</v>
      </c>
      <c r="BE264" s="9">
        <v>6019227</v>
      </c>
      <c r="BF264" s="9">
        <v>546</v>
      </c>
      <c r="BG264" s="9">
        <v>3649</v>
      </c>
      <c r="BH264" s="9">
        <v>170896</v>
      </c>
      <c r="BI264" s="9">
        <v>6545182</v>
      </c>
      <c r="BJ264" s="9">
        <v>136</v>
      </c>
      <c r="BK264" s="9">
        <v>4059</v>
      </c>
      <c r="BL264" s="9">
        <v>89386</v>
      </c>
      <c r="BM264" s="9">
        <v>6626692</v>
      </c>
      <c r="BN264" s="9">
        <v>72</v>
      </c>
      <c r="BO264" s="9">
        <v>4123</v>
      </c>
      <c r="BP264" s="9">
        <v>36886</v>
      </c>
      <c r="BQ264" s="9">
        <v>6679192</v>
      </c>
      <c r="BR264" s="9">
        <v>17</v>
      </c>
      <c r="BS264" s="9">
        <v>4178</v>
      </c>
      <c r="BT264" s="9">
        <v>18597</v>
      </c>
      <c r="BU264" s="9">
        <v>6697481</v>
      </c>
      <c r="BV264" s="9">
        <v>6</v>
      </c>
      <c r="BW264" s="9">
        <v>4189</v>
      </c>
      <c r="BX264">
        <v>291622.8463918058</v>
      </c>
      <c r="BY264">
        <v>6424455.1536081946</v>
      </c>
      <c r="BZ264">
        <v>182.15360819419092</v>
      </c>
      <c r="CA264">
        <v>4015.3528979264388</v>
      </c>
      <c r="CB264">
        <v>696961.66345712438</v>
      </c>
      <c r="CC264">
        <v>6019116.3365428755</v>
      </c>
      <c r="CD264">
        <v>435.3365428755647</v>
      </c>
      <c r="CE264">
        <v>3762.0118199937524</v>
      </c>
      <c r="CF264">
        <v>170925.23659321578</v>
      </c>
      <c r="CG264">
        <v>6545152.7634067843</v>
      </c>
      <c r="CH264">
        <v>106.76340678421843</v>
      </c>
      <c r="CI264">
        <v>4090.7901896017288</v>
      </c>
      <c r="CJ264">
        <v>89402.157579610226</v>
      </c>
      <c r="CK264">
        <v>6626675.8424203899</v>
      </c>
      <c r="CL264">
        <v>55.842420389766907</v>
      </c>
      <c r="CM264">
        <v>4141.742982288175</v>
      </c>
      <c r="CN264">
        <v>36879.964018426035</v>
      </c>
      <c r="CO264">
        <v>6679198.0359815741</v>
      </c>
      <c r="CP264">
        <v>23.035981573962843</v>
      </c>
      <c r="CQ264">
        <v>4174.5699126782029</v>
      </c>
      <c r="CR264">
        <v>18591.387438278176</v>
      </c>
      <c r="CS264">
        <v>6697486.6125617223</v>
      </c>
      <c r="CT264">
        <v>11.612561721822908</v>
      </c>
      <c r="CU264">
        <v>4186.0004678325649</v>
      </c>
    </row>
    <row r="265" spans="1:99" ht="15.75" thickBot="1">
      <c r="A265" s="7" t="s">
        <v>62</v>
      </c>
      <c r="B265" s="9">
        <v>6420</v>
      </c>
      <c r="C265" s="9">
        <v>4195</v>
      </c>
      <c r="D265" s="9">
        <v>222</v>
      </c>
      <c r="E265" s="9">
        <v>597</v>
      </c>
      <c r="F265" s="9">
        <v>136</v>
      </c>
      <c r="G265" s="9">
        <v>78</v>
      </c>
      <c r="H265" s="9">
        <v>32</v>
      </c>
      <c r="I265" s="9">
        <v>9</v>
      </c>
      <c r="J265">
        <v>1.2807283292181479</v>
      </c>
      <c r="K265">
        <v>1.1390896023464581</v>
      </c>
      <c r="L265">
        <v>1.5174407450222063</v>
      </c>
      <c r="M265">
        <v>1.9232034422991464</v>
      </c>
      <c r="N265">
        <v>1.9990112410039873</v>
      </c>
      <c r="O265">
        <v>0.33201498800531642</v>
      </c>
      <c r="P265" s="5">
        <v>1.557262691571673</v>
      </c>
      <c r="Q265" s="5">
        <v>1.5771980727780914</v>
      </c>
      <c r="R265" s="5">
        <v>1.7491580489832685</v>
      </c>
      <c r="S265" s="5">
        <v>1.9894191359773084</v>
      </c>
      <c r="T265" s="5">
        <v>2.0773262129536083</v>
      </c>
      <c r="U265" s="5">
        <v>1</v>
      </c>
      <c r="V265" s="10">
        <v>1.9954550873018318E-7</v>
      </c>
      <c r="W265" s="10">
        <v>4.7738426865965738E-18</v>
      </c>
      <c r="X265" s="10">
        <v>3.1407071817080721E-8</v>
      </c>
      <c r="Y265" s="10">
        <v>1.4868032687664373E-7</v>
      </c>
      <c r="Z265" s="10">
        <v>9.2831955216709995E-4</v>
      </c>
      <c r="AA265" s="10">
        <v>0.96986315988879435</v>
      </c>
      <c r="AB265" s="11">
        <v>2.5964434881360012E-3</v>
      </c>
      <c r="AC265" s="11">
        <v>3.3816673940346193E-3</v>
      </c>
      <c r="AD265" s="11">
        <v>2.6182521006375106E-3</v>
      </c>
      <c r="AE265" s="11">
        <v>3.0742389601491403E-3</v>
      </c>
      <c r="AF265" s="12">
        <v>2.6979678156660615E-3</v>
      </c>
      <c r="AG265" s="12">
        <v>3.7859416003053334E-3</v>
      </c>
      <c r="AH265" s="12">
        <v>2.8949685152061698E-3</v>
      </c>
      <c r="AI265" s="12">
        <v>4.542456991349253E-3</v>
      </c>
      <c r="AJ265" s="12">
        <v>2.4950810446771007E-3</v>
      </c>
      <c r="AK265" s="12">
        <v>5.1330476799951279E-3</v>
      </c>
      <c r="AL265" s="12">
        <v>7.4524693578621932E-4</v>
      </c>
      <c r="AM265" s="12">
        <v>3.5455754718419098E-3</v>
      </c>
      <c r="AN265" s="11">
        <v>3.6775729807972932E-2</v>
      </c>
      <c r="AO265" s="12">
        <v>4.9040718344589646E-2</v>
      </c>
      <c r="AP265" s="11">
        <v>9.6759998713745382E-2</v>
      </c>
      <c r="AQ265" s="11">
        <v>0.11539733144120098</v>
      </c>
      <c r="AR265" s="11">
        <v>2.4215398585828895E-2</v>
      </c>
      <c r="AS265" s="11">
        <v>3.4425840985088864E-2</v>
      </c>
      <c r="AT265" s="11">
        <v>1.344460034379312E-2</v>
      </c>
      <c r="AU265" s="11">
        <v>2.1358736962523925E-2</v>
      </c>
      <c r="AV265" s="11">
        <v>4.7979923990825093E-3</v>
      </c>
      <c r="AW265" s="11">
        <v>9.9815070049699348E-3</v>
      </c>
      <c r="AX265" s="11">
        <v>7.4524693578621932E-4</v>
      </c>
      <c r="AY265" s="11">
        <v>3.5455754718419098E-3</v>
      </c>
      <c r="AZ265" s="9">
        <v>188505</v>
      </c>
      <c r="BA265" s="9">
        <v>6530528</v>
      </c>
      <c r="BB265" s="9">
        <v>180</v>
      </c>
      <c r="BC265" s="9">
        <v>4015</v>
      </c>
      <c r="BD265" s="9">
        <v>470591</v>
      </c>
      <c r="BE265" s="9">
        <v>6248442</v>
      </c>
      <c r="BF265" s="9">
        <v>445</v>
      </c>
      <c r="BG265" s="9">
        <v>3750</v>
      </c>
      <c r="BH265" s="9">
        <v>114503</v>
      </c>
      <c r="BI265" s="9">
        <v>6604530</v>
      </c>
      <c r="BJ265" s="9">
        <v>123</v>
      </c>
      <c r="BK265" s="9">
        <v>4072</v>
      </c>
      <c r="BL265" s="9">
        <v>59680</v>
      </c>
      <c r="BM265" s="9">
        <v>6659353</v>
      </c>
      <c r="BN265" s="9">
        <v>73</v>
      </c>
      <c r="BO265" s="9">
        <v>4122</v>
      </c>
      <c r="BP265" s="9">
        <v>24376</v>
      </c>
      <c r="BQ265" s="9">
        <v>6694657</v>
      </c>
      <c r="BR265" s="9">
        <v>31</v>
      </c>
      <c r="BS265" s="9">
        <v>4164</v>
      </c>
      <c r="BT265" s="9">
        <v>12236</v>
      </c>
      <c r="BU265" s="9">
        <v>6706797</v>
      </c>
      <c r="BV265" s="9">
        <v>9</v>
      </c>
      <c r="BW265" s="9">
        <v>4186</v>
      </c>
      <c r="BX265">
        <v>188567.2688186389</v>
      </c>
      <c r="BY265">
        <v>6530465.7311813608</v>
      </c>
      <c r="BZ265">
        <v>117.73118136109619</v>
      </c>
      <c r="CA265">
        <v>4079.8144442808957</v>
      </c>
      <c r="CB265">
        <v>470742.09415298724</v>
      </c>
      <c r="CC265">
        <v>6248290.905847013</v>
      </c>
      <c r="CD265">
        <v>293.90584701277425</v>
      </c>
      <c r="CE265">
        <v>3903.5297847175329</v>
      </c>
      <c r="CF265">
        <v>114554.47839311711</v>
      </c>
      <c r="CG265">
        <v>6604478.521606883</v>
      </c>
      <c r="CH265">
        <v>71.521606882884228</v>
      </c>
      <c r="CI265">
        <v>4126.0528695126222</v>
      </c>
      <c r="CJ265">
        <v>59715.716743356017</v>
      </c>
      <c r="CK265">
        <v>6659317.2832566444</v>
      </c>
      <c r="CL265">
        <v>37.283256643981133</v>
      </c>
      <c r="CM265">
        <v>4160.3125963215243</v>
      </c>
      <c r="CN265">
        <v>24391.771100280996</v>
      </c>
      <c r="CO265">
        <v>6694641.2288997192</v>
      </c>
      <c r="CP265">
        <v>15.228899719004026</v>
      </c>
      <c r="CQ265">
        <v>4182.3807227915086</v>
      </c>
      <c r="CR265">
        <v>12237.359655956931</v>
      </c>
      <c r="CS265">
        <v>6706795.6403440433</v>
      </c>
      <c r="CT265">
        <v>7.6403440430697875</v>
      </c>
      <c r="CU265">
        <v>4189.9740163502693</v>
      </c>
    </row>
    <row r="266" spans="1:99" ht="16.5" thickTop="1">
      <c r="A266" s="4"/>
      <c r="B266" s="5"/>
      <c r="C266" s="5"/>
      <c r="D266" s="8"/>
      <c r="E266" s="8"/>
      <c r="F266" s="8"/>
      <c r="G266" s="8"/>
      <c r="H266" s="8"/>
      <c r="I266" s="8"/>
      <c r="P266" s="5"/>
      <c r="Q266" s="5"/>
      <c r="R266" s="5"/>
      <c r="S266" s="5"/>
      <c r="T266" s="5"/>
      <c r="U266" s="5"/>
    </row>
  </sheetData>
  <conditionalFormatting sqref="J7:O18 J20:O31 J33:O44 J46:O57 J59:O70 J72:O83 J85:O96 J98:O109 J111:O122 J124:O135 J137:O148 J150:O161 J163:O174 J176:O187 J189:O200 J202:O213 J228:O239 J241:O252 J254:O265">
    <cfRule type="cellIs" dxfId="606" priority="50" operator="between">
      <formula>-1.036</formula>
      <formula>1.036</formula>
    </cfRule>
    <cfRule type="cellIs" dxfId="605" priority="54" operator="lessThan">
      <formula>-1.96</formula>
    </cfRule>
    <cfRule type="cellIs" dxfId="604" priority="55" operator="greaterThan">
      <formula>1.96</formula>
    </cfRule>
  </conditionalFormatting>
  <conditionalFormatting sqref="P7:U18 P20:U31 P33:U44 P46:U57 P59:U70 P72:U83 P85:U96 P98:U109 P111:U122 P124:U135 P137:U148 P150:U161 P163:U174 P176:U187 P189:U200 P202:U213 P228:U239 P241:U252 P254:U265">
    <cfRule type="cellIs" dxfId="603" priority="47" operator="between">
      <formula>0.95238</formula>
      <formula>1.05</formula>
    </cfRule>
    <cfRule type="cellIs" dxfId="602" priority="48" operator="lessThan">
      <formula>0.8</formula>
    </cfRule>
    <cfRule type="cellIs" dxfId="601" priority="49" operator="greaterThan">
      <formula>1.25</formula>
    </cfRule>
  </conditionalFormatting>
  <conditionalFormatting sqref="V7:AA70 V72:AA83 V85:AA96 V98:AA109 V111:AA122 V124:AA135 V137:AA148 V150:AA161 V163:AA174 V176:AA187 V189:AA200 V202:AA213 V228:AA239 V241:AA252 V254:AA265">
    <cfRule type="cellIs" dxfId="600" priority="45" operator="equal">
      <formula>FALSE</formula>
    </cfRule>
    <cfRule type="cellIs" dxfId="599" priority="46" operator="between">
      <formula>0.05</formula>
      <formula>1</formula>
    </cfRule>
  </conditionalFormatting>
  <conditionalFormatting sqref="V71:AA71">
    <cfRule type="cellIs" dxfId="598" priority="41" operator="equal">
      <formula>FALSE</formula>
    </cfRule>
    <cfRule type="cellIs" dxfId="597" priority="42" operator="between">
      <formula>0.05</formula>
      <formula>1</formula>
    </cfRule>
  </conditionalFormatting>
  <conditionalFormatting sqref="V84:AA84">
    <cfRule type="cellIs" dxfId="596" priority="39" operator="equal">
      <formula>FALSE</formula>
    </cfRule>
    <cfRule type="cellIs" dxfId="595" priority="40" operator="between">
      <formula>0.05</formula>
      <formula>1</formula>
    </cfRule>
  </conditionalFormatting>
  <conditionalFormatting sqref="V97:AA97">
    <cfRule type="cellIs" dxfId="594" priority="37" operator="equal">
      <formula>FALSE</formula>
    </cfRule>
    <cfRule type="cellIs" dxfId="593" priority="38" operator="between">
      <formula>0.05</formula>
      <formula>1</formula>
    </cfRule>
  </conditionalFormatting>
  <conditionalFormatting sqref="V110:AA110">
    <cfRule type="cellIs" dxfId="592" priority="35" operator="equal">
      <formula>FALSE</formula>
    </cfRule>
    <cfRule type="cellIs" dxfId="591" priority="36" operator="between">
      <formula>0.05</formula>
      <formula>1</formula>
    </cfRule>
  </conditionalFormatting>
  <conditionalFormatting sqref="V123:AA123">
    <cfRule type="cellIs" dxfId="590" priority="33" operator="equal">
      <formula>FALSE</formula>
    </cfRule>
    <cfRule type="cellIs" dxfId="589" priority="34" operator="between">
      <formula>0.05</formula>
      <formula>1</formula>
    </cfRule>
  </conditionalFormatting>
  <conditionalFormatting sqref="V136:AA136">
    <cfRule type="cellIs" dxfId="588" priority="31" operator="equal">
      <formula>FALSE</formula>
    </cfRule>
    <cfRule type="cellIs" dxfId="587" priority="32" operator="between">
      <formula>0.05</formula>
      <formula>1</formula>
    </cfRule>
  </conditionalFormatting>
  <conditionalFormatting sqref="V149:AA149">
    <cfRule type="cellIs" dxfId="586" priority="29" operator="equal">
      <formula>FALSE</formula>
    </cfRule>
    <cfRule type="cellIs" dxfId="585" priority="30" operator="between">
      <formula>0.05</formula>
      <formula>1</formula>
    </cfRule>
  </conditionalFormatting>
  <conditionalFormatting sqref="V162:AA162">
    <cfRule type="cellIs" dxfId="584" priority="27" operator="equal">
      <formula>FALSE</formula>
    </cfRule>
    <cfRule type="cellIs" dxfId="583" priority="28" operator="between">
      <formula>0.05</formula>
      <formula>1</formula>
    </cfRule>
  </conditionalFormatting>
  <conditionalFormatting sqref="V175:AA175">
    <cfRule type="cellIs" dxfId="582" priority="25" operator="equal">
      <formula>FALSE</formula>
    </cfRule>
    <cfRule type="cellIs" dxfId="581" priority="26" operator="between">
      <formula>0.05</formula>
      <formula>1</formula>
    </cfRule>
  </conditionalFormatting>
  <conditionalFormatting sqref="V188:AA188">
    <cfRule type="cellIs" dxfId="580" priority="23" operator="equal">
      <formula>FALSE</formula>
    </cfRule>
    <cfRule type="cellIs" dxfId="579" priority="24" operator="between">
      <formula>0.05</formula>
      <formula>1</formula>
    </cfRule>
  </conditionalFormatting>
  <conditionalFormatting sqref="V201:AA201">
    <cfRule type="cellIs" dxfId="578" priority="21" operator="equal">
      <formula>FALSE</formula>
    </cfRule>
    <cfRule type="cellIs" dxfId="577" priority="22" operator="between">
      <formula>0.05</formula>
      <formula>1</formula>
    </cfRule>
  </conditionalFormatting>
  <conditionalFormatting sqref="V214:AA214">
    <cfRule type="cellIs" dxfId="576" priority="19" operator="equal">
      <formula>FALSE</formula>
    </cfRule>
    <cfRule type="cellIs" dxfId="575" priority="20" operator="between">
      <formula>0.05</formula>
      <formula>1</formula>
    </cfRule>
  </conditionalFormatting>
  <conditionalFormatting sqref="V227:AA227">
    <cfRule type="cellIs" dxfId="574" priority="17" operator="equal">
      <formula>FALSE</formula>
    </cfRule>
    <cfRule type="cellIs" dxfId="573" priority="18" operator="between">
      <formula>0.05</formula>
      <formula>1</formula>
    </cfRule>
  </conditionalFormatting>
  <conditionalFormatting sqref="V240:AA240">
    <cfRule type="cellIs" dxfId="572" priority="15" operator="equal">
      <formula>FALSE</formula>
    </cfRule>
    <cfRule type="cellIs" dxfId="571" priority="16" operator="between">
      <formula>0.05</formula>
      <formula>1</formula>
    </cfRule>
  </conditionalFormatting>
  <conditionalFormatting sqref="V253:AA253">
    <cfRule type="cellIs" dxfId="570" priority="13" operator="equal">
      <formula>FALSE</formula>
    </cfRule>
    <cfRule type="cellIs" dxfId="569" priority="14" operator="between">
      <formula>0.05</formula>
      <formula>1</formula>
    </cfRule>
  </conditionalFormatting>
  <conditionalFormatting sqref="J215:O226">
    <cfRule type="cellIs" dxfId="568" priority="10" operator="between">
      <formula>-1.036</formula>
      <formula>1.036</formula>
    </cfRule>
    <cfRule type="cellIs" dxfId="567" priority="11" operator="lessThan">
      <formula>-1.96</formula>
    </cfRule>
    <cfRule type="cellIs" dxfId="566" priority="12" operator="greaterThan">
      <formula>1.96</formula>
    </cfRule>
  </conditionalFormatting>
  <conditionalFormatting sqref="V215:AA226">
    <cfRule type="cellIs" dxfId="565" priority="5" operator="equal">
      <formula>FALSE</formula>
    </cfRule>
    <cfRule type="cellIs" dxfId="564" priority="6" operator="between">
      <formula>0.05</formula>
      <formula>1</formula>
    </cfRule>
  </conditionalFormatting>
  <conditionalFormatting sqref="P215:U226">
    <cfRule type="cellIs" dxfId="563" priority="2" operator="between">
      <formula>0.95238</formula>
      <formula>1.05</formula>
    </cfRule>
    <cfRule type="cellIs" dxfId="562" priority="3" operator="lessThan">
      <formula>0.8</formula>
    </cfRule>
    <cfRule type="cellIs" dxfId="561" priority="4" operator="greaterThan">
      <formula>1.25</formula>
    </cfRule>
  </conditionalFormatting>
  <conditionalFormatting sqref="AB7:AY265">
    <cfRule type="cellIs" dxfId="560" priority="1" operator="equal">
      <formula>FALSE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846"/>
  <sheetViews>
    <sheetView workbookViewId="0">
      <selection activeCell="E481" sqref="E481"/>
    </sheetView>
  </sheetViews>
  <sheetFormatPr defaultRowHeight="15"/>
  <cols>
    <col min="1" max="2" width="17.28515625" customWidth="1"/>
    <col min="3" max="10" width="13.140625" customWidth="1"/>
    <col min="11" max="16" width="15.85546875" customWidth="1"/>
    <col min="17" max="100" width="13.140625" customWidth="1"/>
  </cols>
  <sheetData>
    <row r="1" spans="1:100">
      <c r="A1" t="s">
        <v>161</v>
      </c>
      <c r="B1" t="e">
        <f>SUMIFS(#REF!,#REF!,"ubc_cognition",#REF!,"ancestors")</f>
        <v>#REF!</v>
      </c>
      <c r="C1" t="s">
        <v>79</v>
      </c>
      <c r="D1" t="e">
        <f>SUMIFS(#REF!,#REF!,"ubc_cognition",#REF!,"ancestors")</f>
        <v>#REF!</v>
      </c>
      <c r="E1" t="s">
        <v>80</v>
      </c>
      <c r="F1" t="e">
        <f>B1/D1</f>
        <v>#REF!</v>
      </c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</row>
    <row r="2" spans="1:100"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</row>
    <row r="3" spans="1:100">
      <c r="A3" t="s">
        <v>33</v>
      </c>
      <c r="B3" t="s">
        <v>27</v>
      </c>
      <c r="C3" t="s">
        <v>30</v>
      </c>
      <c r="D3" t="s">
        <v>28</v>
      </c>
      <c r="E3" t="s">
        <v>25</v>
      </c>
      <c r="F3" t="s">
        <v>29</v>
      </c>
      <c r="G3" t="s">
        <v>31</v>
      </c>
      <c r="H3" t="s">
        <v>157</v>
      </c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1:100">
      <c r="A4">
        <v>7</v>
      </c>
      <c r="B4">
        <v>8</v>
      </c>
      <c r="C4">
        <v>6</v>
      </c>
      <c r="D4">
        <v>10</v>
      </c>
      <c r="E4">
        <v>3</v>
      </c>
      <c r="F4">
        <v>1</v>
      </c>
      <c r="G4">
        <v>2</v>
      </c>
      <c r="H4">
        <v>9</v>
      </c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</row>
    <row r="5" spans="1:100">
      <c r="A5" t="s">
        <v>26</v>
      </c>
      <c r="B5" t="s">
        <v>162</v>
      </c>
      <c r="C5" t="s">
        <v>89</v>
      </c>
      <c r="D5" t="s">
        <v>32</v>
      </c>
      <c r="E5" t="s">
        <v>158</v>
      </c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</row>
    <row r="6" spans="1:100">
      <c r="A6">
        <v>201</v>
      </c>
      <c r="B6">
        <v>188</v>
      </c>
      <c r="C6">
        <v>214</v>
      </c>
      <c r="D6">
        <v>6</v>
      </c>
      <c r="E6">
        <v>227</v>
      </c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</row>
    <row r="7" spans="1:100"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</row>
    <row r="8" spans="1:100"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100">
      <c r="A9">
        <v>1</v>
      </c>
      <c r="B9">
        <v>2</v>
      </c>
      <c r="C9">
        <v>1</v>
      </c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100" ht="18.75">
      <c r="A10" s="19" t="str">
        <f ca="1">INDIRECT("R5C"&amp;A9,FALSE)</f>
        <v>reduced_gods</v>
      </c>
      <c r="B10" s="19" t="str">
        <f ca="1">INDIRECT("R5C"&amp;B9,FALSE)</f>
        <v>reduced_deities</v>
      </c>
      <c r="C10" s="19" t="str">
        <f ca="1">INDIRECT("R3C"&amp;C9,FALSE)</f>
        <v>reduced_punishment</v>
      </c>
      <c r="D10" s="20"/>
    </row>
    <row r="11" spans="1:100" ht="18.75">
      <c r="A11" s="19">
        <f ca="1">INDIRECT("R6C"&amp;A9,FALSE)</f>
        <v>201</v>
      </c>
      <c r="B11" s="19">
        <f ca="1">INDIRECT("R6C"&amp;B9,FALSE)</f>
        <v>188</v>
      </c>
      <c r="C11" s="19">
        <f ca="1">INDIRECT("R4C"&amp;C9,FALSE)</f>
        <v>7</v>
      </c>
    </row>
    <row r="12" spans="1:100">
      <c r="A12" s="18"/>
    </row>
    <row r="13" spans="1:100">
      <c r="A13" s="18" t="s">
        <v>115</v>
      </c>
    </row>
    <row r="14" spans="1:100" ht="15.75">
      <c r="C14" t="s">
        <v>36</v>
      </c>
      <c r="D14" t="s">
        <v>37</v>
      </c>
      <c r="E14" s="2" t="s">
        <v>43</v>
      </c>
      <c r="F14" s="2" t="s">
        <v>38</v>
      </c>
      <c r="G14" s="2" t="s">
        <v>39</v>
      </c>
      <c r="H14" s="2" t="s">
        <v>40</v>
      </c>
      <c r="I14" s="2" t="s">
        <v>41</v>
      </c>
      <c r="J14" s="2" t="s">
        <v>42</v>
      </c>
      <c r="K14" s="3" t="s">
        <v>44</v>
      </c>
      <c r="L14" s="3" t="s">
        <v>45</v>
      </c>
      <c r="M14" s="3" t="s">
        <v>46</v>
      </c>
      <c r="N14" s="3" t="s">
        <v>47</v>
      </c>
      <c r="O14" s="3" t="s">
        <v>48</v>
      </c>
      <c r="P14" s="3" t="s">
        <v>49</v>
      </c>
      <c r="Q14" s="3" t="s">
        <v>108</v>
      </c>
      <c r="R14" s="3" t="s">
        <v>109</v>
      </c>
      <c r="S14" s="3" t="s">
        <v>110</v>
      </c>
      <c r="T14" s="3" t="s">
        <v>111</v>
      </c>
      <c r="U14" s="3" t="s">
        <v>112</v>
      </c>
      <c r="V14" s="3" t="s">
        <v>113</v>
      </c>
      <c r="W14" s="3" t="s">
        <v>81</v>
      </c>
      <c r="X14" s="3" t="s">
        <v>82</v>
      </c>
      <c r="Y14" s="3" t="s">
        <v>83</v>
      </c>
      <c r="Z14" s="3" t="s">
        <v>84</v>
      </c>
      <c r="AA14" s="3" t="s">
        <v>85</v>
      </c>
      <c r="AB14" s="3" t="s">
        <v>86</v>
      </c>
      <c r="AC14" s="13" t="s">
        <v>96</v>
      </c>
      <c r="AD14" s="13" t="s">
        <v>97</v>
      </c>
      <c r="AE14" s="13" t="s">
        <v>98</v>
      </c>
      <c r="AF14" s="13" t="s">
        <v>99</v>
      </c>
      <c r="AG14" s="13" t="s">
        <v>100</v>
      </c>
      <c r="AH14" s="13" t="s">
        <v>101</v>
      </c>
      <c r="AI14" s="13" t="s">
        <v>102</v>
      </c>
      <c r="AJ14" s="13" t="s">
        <v>103</v>
      </c>
      <c r="AK14" s="13" t="s">
        <v>104</v>
      </c>
      <c r="AL14" s="13" t="s">
        <v>105</v>
      </c>
      <c r="AM14" s="13" t="s">
        <v>106</v>
      </c>
      <c r="AN14" s="13" t="s">
        <v>107</v>
      </c>
      <c r="AO14" s="13" t="s">
        <v>96</v>
      </c>
      <c r="AP14" s="13" t="s">
        <v>97</v>
      </c>
      <c r="AQ14" s="13" t="s">
        <v>98</v>
      </c>
      <c r="AR14" s="13" t="s">
        <v>99</v>
      </c>
      <c r="AS14" s="13" t="s">
        <v>100</v>
      </c>
      <c r="AT14" s="13" t="s">
        <v>101</v>
      </c>
      <c r="AU14" s="13" t="s">
        <v>102</v>
      </c>
      <c r="AV14" s="13" t="s">
        <v>103</v>
      </c>
      <c r="AW14" s="13" t="s">
        <v>104</v>
      </c>
      <c r="AX14" s="13" t="s">
        <v>105</v>
      </c>
      <c r="AY14" s="13" t="s">
        <v>106</v>
      </c>
      <c r="AZ14" s="13" t="s">
        <v>107</v>
      </c>
      <c r="BA14" t="s">
        <v>1</v>
      </c>
      <c r="BB14" t="s">
        <v>2</v>
      </c>
      <c r="BC14" t="s">
        <v>3</v>
      </c>
      <c r="BD14" t="s">
        <v>4</v>
      </c>
      <c r="BE14" t="s">
        <v>5</v>
      </c>
      <c r="BF14" t="s">
        <v>6</v>
      </c>
      <c r="BG14" t="s">
        <v>7</v>
      </c>
      <c r="BH14" t="s">
        <v>8</v>
      </c>
      <c r="BI14" t="s">
        <v>9</v>
      </c>
      <c r="BJ14" t="s">
        <v>10</v>
      </c>
      <c r="BK14" t="s">
        <v>11</v>
      </c>
      <c r="BL14" t="s">
        <v>12</v>
      </c>
      <c r="BM14" t="s">
        <v>13</v>
      </c>
      <c r="BN14" t="s">
        <v>14</v>
      </c>
      <c r="BO14" t="s">
        <v>15</v>
      </c>
      <c r="BP14" t="s">
        <v>16</v>
      </c>
      <c r="BQ14" t="s">
        <v>17</v>
      </c>
      <c r="BR14" t="s">
        <v>18</v>
      </c>
      <c r="BS14" t="s">
        <v>19</v>
      </c>
      <c r="BT14" t="s">
        <v>20</v>
      </c>
      <c r="BU14" t="s">
        <v>21</v>
      </c>
      <c r="BV14" t="s">
        <v>22</v>
      </c>
      <c r="BW14" t="s">
        <v>23</v>
      </c>
      <c r="BX14" t="s">
        <v>24</v>
      </c>
      <c r="BY14" t="s">
        <v>1</v>
      </c>
      <c r="BZ14" t="s">
        <v>2</v>
      </c>
      <c r="CA14" t="s">
        <v>3</v>
      </c>
      <c r="CB14" t="s">
        <v>4</v>
      </c>
      <c r="CC14" t="s">
        <v>5</v>
      </c>
      <c r="CD14" t="s">
        <v>6</v>
      </c>
      <c r="CE14" t="s">
        <v>7</v>
      </c>
      <c r="CF14" t="s">
        <v>8</v>
      </c>
      <c r="CG14" t="s">
        <v>9</v>
      </c>
      <c r="CH14" t="s">
        <v>10</v>
      </c>
      <c r="CI14" t="s">
        <v>11</v>
      </c>
      <c r="CJ14" t="s">
        <v>12</v>
      </c>
      <c r="CK14" t="s">
        <v>13</v>
      </c>
      <c r="CL14" t="s">
        <v>14</v>
      </c>
      <c r="CM14" t="s">
        <v>15</v>
      </c>
      <c r="CN14" t="s">
        <v>16</v>
      </c>
      <c r="CO14" t="s">
        <v>17</v>
      </c>
      <c r="CP14" t="s">
        <v>18</v>
      </c>
      <c r="CQ14" t="s">
        <v>19</v>
      </c>
      <c r="CR14" t="s">
        <v>20</v>
      </c>
      <c r="CS14" t="s">
        <v>21</v>
      </c>
      <c r="CT14" t="s">
        <v>22</v>
      </c>
      <c r="CU14" t="s">
        <v>23</v>
      </c>
      <c r="CV14" t="s">
        <v>24</v>
      </c>
    </row>
    <row r="15" spans="1:100">
      <c r="A15" s="18" t="str">
        <f ca="1">INDIRECT("CORPUS_TOTALS!R"&amp;$A11&amp;"C"&amp;COLUMN(),FALSE)</f>
        <v>Reduced Gods</v>
      </c>
      <c r="B15" s="7" t="str">
        <f ca="1">INDIRECT("CORPUS_TOTALS!R"&amp;($A11+$C11)&amp;"C"&amp;(COLUMN()-1),FALSE)</f>
        <v>Reduced Punishment</v>
      </c>
      <c r="C15" s="7">
        <f ca="1">INDIRECT("CORPUS_TOTALS!R"&amp;($A11+$C11)&amp;"C"&amp;(COLUMN()-1),FALSE)</f>
        <v>31048</v>
      </c>
      <c r="D15" s="7">
        <f t="shared" ref="D15:BO15" ca="1" si="0">INDIRECT("CORPUS_TOTALS!R"&amp;($A11+$C11)&amp;"C"&amp;(COLUMN()-1),FALSE)</f>
        <v>21350</v>
      </c>
      <c r="E15" s="7">
        <f t="shared" ca="1" si="0"/>
        <v>2968</v>
      </c>
      <c r="F15" s="7">
        <f t="shared" ca="1" si="0"/>
        <v>9453</v>
      </c>
      <c r="G15" s="7">
        <f t="shared" ca="1" si="0"/>
        <v>1894</v>
      </c>
      <c r="H15" s="7">
        <f t="shared" ca="1" si="0"/>
        <v>988</v>
      </c>
      <c r="I15" s="7">
        <f t="shared" ca="1" si="0"/>
        <v>417</v>
      </c>
      <c r="J15" s="7">
        <f t="shared" ca="1" si="0"/>
        <v>225</v>
      </c>
      <c r="K15" s="7">
        <f t="shared" ca="1" si="0"/>
        <v>-2.2677324622611774</v>
      </c>
      <c r="L15" s="7">
        <f t="shared" ca="1" si="0"/>
        <v>-0.57755502177663187</v>
      </c>
      <c r="M15" s="7">
        <f t="shared" ca="1" si="0"/>
        <v>-0.55233116051079822</v>
      </c>
      <c r="N15" s="7">
        <f t="shared" ca="1" si="0"/>
        <v>4.2588732879645361E-2</v>
      </c>
      <c r="O15" s="7">
        <f t="shared" ca="1" si="0"/>
        <v>0.79633282314670295</v>
      </c>
      <c r="P15" s="7">
        <f t="shared" ca="1" si="0"/>
        <v>1.8665780637164573</v>
      </c>
      <c r="Q15" s="7">
        <f t="shared" ca="1" si="0"/>
        <v>0.91556225173443273</v>
      </c>
      <c r="R15" s="7">
        <f t="shared" ca="1" si="0"/>
        <v>1</v>
      </c>
      <c r="S15" s="7">
        <f t="shared" ca="1" si="0"/>
        <v>1</v>
      </c>
      <c r="T15" s="7">
        <f t="shared" ca="1" si="0"/>
        <v>1</v>
      </c>
      <c r="U15" s="7">
        <f t="shared" ca="1" si="0"/>
        <v>1</v>
      </c>
      <c r="V15" s="7">
        <f t="shared" ca="1" si="0"/>
        <v>1</v>
      </c>
      <c r="W15" s="7">
        <f t="shared" ca="1" si="0"/>
        <v>1.8643869007913872E-3</v>
      </c>
      <c r="X15" s="7">
        <f t="shared" ca="1" si="0"/>
        <v>0.88440961775811389</v>
      </c>
      <c r="Y15" s="7">
        <f t="shared" ca="1" si="0"/>
        <v>0.94442188540577687</v>
      </c>
      <c r="Z15" s="7">
        <f t="shared" ca="1" si="0"/>
        <v>0.88991514718509368</v>
      </c>
      <c r="AA15" s="7">
        <f t="shared" ca="1" si="0"/>
        <v>0.55177600908396562</v>
      </c>
      <c r="AB15" s="7">
        <f t="shared" ca="1" si="0"/>
        <v>0.19255217561232985</v>
      </c>
      <c r="AC15" s="7">
        <f t="shared" ca="1" si="0"/>
        <v>7.5705974925744535E-3</v>
      </c>
      <c r="AD15" s="7">
        <f t="shared" ca="1" si="0"/>
        <v>8.1333550460450082E-3</v>
      </c>
      <c r="AE15" s="7">
        <f t="shared" ca="1" si="0"/>
        <v>8.6775471723461207E-3</v>
      </c>
      <c r="AF15" s="7">
        <f t="shared" ca="1" si="0"/>
        <v>9.0329914693400605E-3</v>
      </c>
      <c r="AG15" s="7">
        <f t="shared" ca="1" si="0"/>
        <v>8.4734415949875713E-3</v>
      </c>
      <c r="AH15" s="7">
        <f t="shared" ca="1" si="0"/>
        <v>9.2689471637946302E-3</v>
      </c>
      <c r="AI15" s="7">
        <f t="shared" ca="1" si="0"/>
        <v>8.6808255220152033E-3</v>
      </c>
      <c r="AJ15" s="7">
        <f t="shared" ca="1" si="0"/>
        <v>9.8297131196709801E-3</v>
      </c>
      <c r="AK15" s="7">
        <f t="shared" ca="1" si="0"/>
        <v>8.8330581232602748E-3</v>
      </c>
      <c r="AL15" s="7">
        <f t="shared" ca="1" si="0"/>
        <v>1.0698557801798275E-2</v>
      </c>
      <c r="AM15" s="7">
        <f t="shared" ca="1" si="0"/>
        <v>9.1688678386030349E-3</v>
      </c>
      <c r="AN15" s="7">
        <f t="shared" ca="1" si="0"/>
        <v>1.1908415533762304E-2</v>
      </c>
      <c r="AO15" s="7">
        <f t="shared" ca="1" si="0"/>
        <v>0.10315513087920715</v>
      </c>
      <c r="AP15" s="7">
        <f t="shared" ca="1" si="0"/>
        <v>0.11145845225896615</v>
      </c>
      <c r="AQ15" s="7">
        <f t="shared" ca="1" si="0"/>
        <v>0.2728139066179926</v>
      </c>
      <c r="AR15" s="7">
        <f t="shared" ca="1" si="0"/>
        <v>0.28484417300730019</v>
      </c>
      <c r="AS15" s="7">
        <f t="shared" ca="1" si="0"/>
        <v>7.3334561764040226E-2</v>
      </c>
      <c r="AT15" s="7">
        <f t="shared" ca="1" si="0"/>
        <v>8.0482768446732619E-2</v>
      </c>
      <c r="AU15" s="7">
        <f t="shared" ca="1" si="0"/>
        <v>4.0185767022283506E-2</v>
      </c>
      <c r="AV15" s="7">
        <f t="shared" ca="1" si="0"/>
        <v>4.5622195506990496E-2</v>
      </c>
      <c r="AW15" s="7">
        <f t="shared" ca="1" si="0"/>
        <v>1.7139656766338295E-2</v>
      </c>
      <c r="AX15" s="7">
        <f t="shared" ca="1" si="0"/>
        <v>2.0799453303919316E-2</v>
      </c>
      <c r="AY15" s="7">
        <f t="shared" ca="1" si="0"/>
        <v>9.0374184777974129E-3</v>
      </c>
      <c r="AZ15" s="7">
        <f t="shared" ca="1" si="0"/>
        <v>1.1758834449603057E-2</v>
      </c>
      <c r="BA15" s="7">
        <f t="shared" ca="1" si="0"/>
        <v>775057</v>
      </c>
      <c r="BB15" s="7">
        <f t="shared" ca="1" si="0"/>
        <v>5902193</v>
      </c>
      <c r="BC15" s="7">
        <f t="shared" ca="1" si="0"/>
        <v>2291</v>
      </c>
      <c r="BD15" s="7">
        <f t="shared" ca="1" si="0"/>
        <v>19059</v>
      </c>
      <c r="BE15" s="7">
        <f t="shared" ca="1" si="0"/>
        <v>1851042</v>
      </c>
      <c r="BF15" s="7">
        <f t="shared" ca="1" si="0"/>
        <v>4826208</v>
      </c>
      <c r="BG15" s="7">
        <f t="shared" ca="1" si="0"/>
        <v>5953</v>
      </c>
      <c r="BH15" s="7">
        <f t="shared" ca="1" si="0"/>
        <v>15397</v>
      </c>
      <c r="BI15" s="7">
        <f t="shared" ca="1" si="0"/>
        <v>520481</v>
      </c>
      <c r="BJ15" s="7">
        <f t="shared" ca="1" si="0"/>
        <v>6156769</v>
      </c>
      <c r="BK15" s="7">
        <f t="shared" ca="1" si="0"/>
        <v>1642</v>
      </c>
      <c r="BL15" s="7">
        <f t="shared" ca="1" si="0"/>
        <v>19708</v>
      </c>
      <c r="BM15" s="7">
        <f t="shared" ca="1" si="0"/>
        <v>281319</v>
      </c>
      <c r="BN15" s="7">
        <f t="shared" ca="1" si="0"/>
        <v>6395931</v>
      </c>
      <c r="BO15" s="7">
        <f t="shared" ca="1" si="0"/>
        <v>916</v>
      </c>
      <c r="BP15" s="7">
        <f t="shared" ref="BP15:CV15" ca="1" si="1">INDIRECT("CORPUS_TOTALS!R"&amp;($A11+$C11)&amp;"C"&amp;(COLUMN()-1),FALSE)</f>
        <v>20434</v>
      </c>
      <c r="BQ15" s="7">
        <f t="shared" ca="1" si="1"/>
        <v>118718</v>
      </c>
      <c r="BR15" s="7">
        <f t="shared" ca="1" si="1"/>
        <v>6558532</v>
      </c>
      <c r="BS15" s="7">
        <f t="shared" ca="1" si="1"/>
        <v>405</v>
      </c>
      <c r="BT15" s="7">
        <f t="shared" ca="1" si="1"/>
        <v>20945</v>
      </c>
      <c r="BU15" s="7">
        <f t="shared" ca="1" si="1"/>
        <v>60408</v>
      </c>
      <c r="BV15" s="7">
        <f t="shared" ca="1" si="1"/>
        <v>6616842</v>
      </c>
      <c r="BW15" s="7">
        <f t="shared" ca="1" si="1"/>
        <v>222</v>
      </c>
      <c r="BX15" s="7">
        <f t="shared" ca="1" si="1"/>
        <v>21128</v>
      </c>
      <c r="BY15" s="7">
        <f t="shared" ca="1" si="1"/>
        <v>774870.41068282921</v>
      </c>
      <c r="BZ15" s="7">
        <f t="shared" ca="1" si="1"/>
        <v>5902379.5893171709</v>
      </c>
      <c r="CA15" s="7">
        <f t="shared" ca="1" si="1"/>
        <v>2477.5893171707521</v>
      </c>
      <c r="CB15" s="7">
        <f t="shared" ca="1" si="1"/>
        <v>18932.753783368902</v>
      </c>
      <c r="CC15" s="7">
        <f t="shared" ca="1" si="1"/>
        <v>1851076.3239706804</v>
      </c>
      <c r="CD15" s="7">
        <f t="shared" ca="1" si="1"/>
        <v>4826173.6760293199</v>
      </c>
      <c r="CE15" s="7">
        <f t="shared" ca="1" si="1"/>
        <v>5918.6760293195593</v>
      </c>
      <c r="CF15" s="7">
        <f t="shared" ca="1" si="1"/>
        <v>15480.664457673443</v>
      </c>
      <c r="CG15" s="7">
        <f t="shared" ca="1" si="1"/>
        <v>520458.87226435373</v>
      </c>
      <c r="CH15" s="7">
        <f t="shared" ca="1" si="1"/>
        <v>6156791.1277356464</v>
      </c>
      <c r="CI15" s="7">
        <f t="shared" ca="1" si="1"/>
        <v>1664.1277356462545</v>
      </c>
      <c r="CJ15" s="7">
        <f t="shared" ca="1" si="1"/>
        <v>19748.816346549851</v>
      </c>
      <c r="CK15" s="7">
        <f t="shared" ca="1" si="1"/>
        <v>281335.45125100767</v>
      </c>
      <c r="CL15" s="7">
        <f t="shared" ca="1" si="1"/>
        <v>6395914.5487489924</v>
      </c>
      <c r="CM15" s="7">
        <f t="shared" ca="1" si="1"/>
        <v>899.54874899232675</v>
      </c>
      <c r="CN15" s="7">
        <f t="shared" ca="1" si="1"/>
        <v>20515.840016473849</v>
      </c>
      <c r="CO15" s="7">
        <f t="shared" ca="1" si="1"/>
        <v>118743.32722509181</v>
      </c>
      <c r="CP15" s="7">
        <f t="shared" ca="1" si="1"/>
        <v>6558506.6727749081</v>
      </c>
      <c r="CQ15" s="7">
        <f t="shared" ca="1" si="1"/>
        <v>379.67277490818975</v>
      </c>
      <c r="CR15" s="7">
        <f t="shared" ca="1" si="1"/>
        <v>21037.378254520947</v>
      </c>
      <c r="CS15" s="7">
        <f t="shared" ca="1" si="1"/>
        <v>60436.758053921716</v>
      </c>
      <c r="CT15" s="7">
        <f t="shared" ca="1" si="1"/>
        <v>6616813.2419460779</v>
      </c>
      <c r="CU15" s="7">
        <f t="shared" ca="1" si="1"/>
        <v>193.24194607828503</v>
      </c>
      <c r="CV15" s="7">
        <f t="shared" ca="1" si="1"/>
        <v>21224.405181773935</v>
      </c>
    </row>
    <row r="16" spans="1:100">
      <c r="A16" s="18" t="s">
        <v>117</v>
      </c>
      <c r="B16" s="7" t="str">
        <f ca="1">INDIRECT("CORPUS_TOTALS!R"&amp;($B11+$C11)&amp;"C"&amp;(COLUMN()-1),FALSE)</f>
        <v>Reduced Punishment</v>
      </c>
      <c r="C16" s="7">
        <f ca="1">INDIRECT("CORPUS_TOTALS!R"&amp;($B11+$C11)&amp;"C"&amp;(COLUMN()-1),FALSE)</f>
        <v>31050</v>
      </c>
      <c r="D16" s="7">
        <f t="shared" ref="D16:BO16" ca="1" si="2">INDIRECT("CORPUS_TOTALS!R"&amp;($B11+$C11)&amp;"C"&amp;(COLUMN()-1),FALSE)</f>
        <v>7770</v>
      </c>
      <c r="E16" s="7">
        <f t="shared" ca="1" si="2"/>
        <v>1172</v>
      </c>
      <c r="F16" s="7">
        <f t="shared" ca="1" si="2"/>
        <v>3213</v>
      </c>
      <c r="G16" s="7">
        <f t="shared" ca="1" si="2"/>
        <v>537</v>
      </c>
      <c r="H16" s="7">
        <f t="shared" ca="1" si="2"/>
        <v>255</v>
      </c>
      <c r="I16" s="7">
        <f t="shared" ca="1" si="2"/>
        <v>75</v>
      </c>
      <c r="J16" s="7">
        <f t="shared" ca="1" si="2"/>
        <v>35</v>
      </c>
      <c r="K16" s="7">
        <f t="shared" ca="1" si="2"/>
        <v>-0.67634222935485366</v>
      </c>
      <c r="L16" s="7">
        <f t="shared" ca="1" si="2"/>
        <v>-0.92813962992741483</v>
      </c>
      <c r="M16" s="7">
        <f t="shared" ca="1" si="2"/>
        <v>-2.4563474754358308</v>
      </c>
      <c r="N16" s="7">
        <f t="shared" ca="1" si="2"/>
        <v>-2.8986055421038048</v>
      </c>
      <c r="O16" s="7">
        <f t="shared" ca="1" si="2"/>
        <v>-5.5848666641327149</v>
      </c>
      <c r="P16" s="7">
        <f t="shared" ca="1" si="2"/>
        <v>-6.2034633350200723</v>
      </c>
      <c r="Q16" s="7">
        <f t="shared" ca="1" si="2"/>
        <v>1</v>
      </c>
      <c r="R16" s="7">
        <f t="shared" ca="1" si="2"/>
        <v>1</v>
      </c>
      <c r="S16" s="7">
        <f t="shared" ca="1" si="2"/>
        <v>0.78804732376278119</v>
      </c>
      <c r="T16" s="7">
        <f t="shared" ca="1" si="2"/>
        <v>0.72264846529016924</v>
      </c>
      <c r="U16" s="7">
        <f t="shared" ca="1" si="2"/>
        <v>0.54155119530389573</v>
      </c>
      <c r="V16" s="7">
        <f t="shared" ca="1" si="2"/>
        <v>0.50211070790530588</v>
      </c>
      <c r="W16" s="7">
        <f t="shared" ca="1" si="2"/>
        <v>0.21234888708665914</v>
      </c>
      <c r="X16" s="7">
        <f t="shared" ca="1" si="2"/>
        <v>0.17942677576444382</v>
      </c>
      <c r="Y16" s="7">
        <f t="shared" ca="1" si="2"/>
        <v>1.0324282002821248E-5</v>
      </c>
      <c r="Z16" s="7">
        <f t="shared" ca="1" si="2"/>
        <v>1.7404836525014163E-5</v>
      </c>
      <c r="AA16" s="7">
        <f t="shared" ca="1" si="2"/>
        <v>1.9256980685046379E-6</v>
      </c>
      <c r="AB16" s="7">
        <f t="shared" ca="1" si="2"/>
        <v>4.699506924512636E-4</v>
      </c>
      <c r="AC16" s="7">
        <f t="shared" ca="1" si="2"/>
        <v>8.0339227506568463E-3</v>
      </c>
      <c r="AD16" s="7">
        <f t="shared" ca="1" si="2"/>
        <v>9.0052909475744781E-3</v>
      </c>
      <c r="AE16" s="7">
        <f t="shared" ca="1" si="2"/>
        <v>7.9854852921931643E-3</v>
      </c>
      <c r="AF16" s="7">
        <f t="shared" ca="1" si="2"/>
        <v>8.5550552483473746E-3</v>
      </c>
      <c r="AG16" s="7">
        <f t="shared" ca="1" si="2"/>
        <v>6.3286696718441509E-3</v>
      </c>
      <c r="AH16" s="7">
        <f t="shared" ca="1" si="2"/>
        <v>7.493724150549671E-3</v>
      </c>
      <c r="AI16" s="7">
        <f t="shared" ca="1" si="2"/>
        <v>5.7607257850180484E-3</v>
      </c>
      <c r="AJ16" s="7">
        <f t="shared" ca="1" si="2"/>
        <v>7.3666873423950795E-3</v>
      </c>
      <c r="AK16" s="7">
        <f t="shared" ca="1" si="2"/>
        <v>3.736609542347712E-3</v>
      </c>
      <c r="AL16" s="7">
        <f t="shared" ca="1" si="2"/>
        <v>5.9159001101619403E-3</v>
      </c>
      <c r="AM16" s="7">
        <f t="shared" ca="1" si="2"/>
        <v>3.0155249844740113E-3</v>
      </c>
      <c r="AN16" s="7">
        <f t="shared" ca="1" si="2"/>
        <v>5.9934840245349976E-3</v>
      </c>
      <c r="AO16" s="7">
        <f t="shared" ca="1" si="2"/>
        <v>0.10132872086595962</v>
      </c>
      <c r="AP16" s="7">
        <f t="shared" ca="1" si="2"/>
        <v>0.11514489560765687</v>
      </c>
      <c r="AQ16" s="7">
        <f t="shared" ca="1" si="2"/>
        <v>0.25594348383682047</v>
      </c>
      <c r="AR16" s="7">
        <f t="shared" ca="1" si="2"/>
        <v>0.27558804769471107</v>
      </c>
      <c r="AS16" s="7">
        <f t="shared" ca="1" si="2"/>
        <v>5.704045532973729E-2</v>
      </c>
      <c r="AT16" s="7">
        <f t="shared" ca="1" si="2"/>
        <v>6.7798669509387552E-2</v>
      </c>
      <c r="AU16" s="7">
        <f t="shared" ca="1" si="2"/>
        <v>2.6920050486054094E-2</v>
      </c>
      <c r="AV16" s="7">
        <f t="shared" ca="1" si="2"/>
        <v>3.4598611032607425E-2</v>
      </c>
      <c r="AW16" s="7">
        <f t="shared" ca="1" si="2"/>
        <v>7.4785099168948842E-3</v>
      </c>
      <c r="AX16" s="7">
        <f t="shared" ca="1" si="2"/>
        <v>1.182650938812442E-2</v>
      </c>
      <c r="AY16" s="7">
        <f t="shared" ca="1" si="2"/>
        <v>3.0155249844740113E-3</v>
      </c>
      <c r="AZ16" s="7">
        <f t="shared" ca="1" si="2"/>
        <v>5.9934840245349976E-3</v>
      </c>
      <c r="BA16" s="7">
        <f t="shared" ca="1" si="2"/>
        <v>776545</v>
      </c>
      <c r="BB16" s="7">
        <f t="shared" ca="1" si="2"/>
        <v>5914283</v>
      </c>
      <c r="BC16" s="7">
        <f t="shared" ca="1" si="2"/>
        <v>841</v>
      </c>
      <c r="BD16" s="7">
        <f t="shared" ca="1" si="2"/>
        <v>6929</v>
      </c>
      <c r="BE16" s="7">
        <f t="shared" ca="1" si="2"/>
        <v>1854958</v>
      </c>
      <c r="BF16" s="7">
        <f t="shared" ca="1" si="2"/>
        <v>4835870</v>
      </c>
      <c r="BG16" s="7">
        <f t="shared" ca="1" si="2"/>
        <v>2065</v>
      </c>
      <c r="BH16" s="7">
        <f t="shared" ca="1" si="2"/>
        <v>5705</v>
      </c>
      <c r="BI16" s="7">
        <f t="shared" ca="1" si="2"/>
        <v>521678</v>
      </c>
      <c r="BJ16" s="7">
        <f t="shared" ca="1" si="2"/>
        <v>6169150</v>
      </c>
      <c r="BK16" s="7">
        <f t="shared" ca="1" si="2"/>
        <v>485</v>
      </c>
      <c r="BL16" s="7">
        <f t="shared" ca="1" si="2"/>
        <v>7285</v>
      </c>
      <c r="BM16" s="7">
        <f t="shared" ca="1" si="2"/>
        <v>282016</v>
      </c>
      <c r="BN16" s="7">
        <f t="shared" ca="1" si="2"/>
        <v>6408812</v>
      </c>
      <c r="BO16" s="7">
        <f t="shared" ca="1" si="2"/>
        <v>239</v>
      </c>
      <c r="BP16" s="7">
        <f t="shared" ref="BP16:CV16" ca="1" si="3">INDIRECT("CORPUS_TOTALS!R"&amp;($B11+$C11)&amp;"C"&amp;(COLUMN()-1),FALSE)</f>
        <v>7531</v>
      </c>
      <c r="BQ16" s="7">
        <f t="shared" ca="1" si="3"/>
        <v>119056</v>
      </c>
      <c r="BR16" s="7">
        <f t="shared" ca="1" si="3"/>
        <v>6571772</v>
      </c>
      <c r="BS16" s="7">
        <f t="shared" ca="1" si="3"/>
        <v>75</v>
      </c>
      <c r="BT16" s="7">
        <f t="shared" ca="1" si="3"/>
        <v>7695</v>
      </c>
      <c r="BU16" s="7">
        <f t="shared" ca="1" si="3"/>
        <v>60599</v>
      </c>
      <c r="BV16" s="7">
        <f t="shared" ca="1" si="3"/>
        <v>6630229</v>
      </c>
      <c r="BW16" s="7">
        <f t="shared" ca="1" si="3"/>
        <v>35</v>
      </c>
      <c r="BX16" s="7">
        <f t="shared" ca="1" si="3"/>
        <v>7735</v>
      </c>
      <c r="BY16" s="7">
        <f t="shared" ca="1" si="3"/>
        <v>776484.27560632839</v>
      </c>
      <c r="BZ16" s="7">
        <f t="shared" ca="1" si="3"/>
        <v>5914343.7243936714</v>
      </c>
      <c r="CA16" s="7">
        <f t="shared" ca="1" si="3"/>
        <v>901.72439367163099</v>
      </c>
      <c r="CB16" s="7">
        <f t="shared" ca="1" si="3"/>
        <v>6876.2516746806223</v>
      </c>
      <c r="CC16" s="7">
        <f t="shared" ca="1" si="3"/>
        <v>1854868.9569136705</v>
      </c>
      <c r="CD16" s="7">
        <f t="shared" ca="1" si="3"/>
        <v>4835959.0430863295</v>
      </c>
      <c r="CE16" s="7">
        <f t="shared" ca="1" si="3"/>
        <v>2154.0430863294082</v>
      </c>
      <c r="CF16" s="7">
        <f t="shared" ca="1" si="3"/>
        <v>5622.4786752850323</v>
      </c>
      <c r="CG16" s="7">
        <f t="shared" ca="1" si="3"/>
        <v>521557.32004876243</v>
      </c>
      <c r="CH16" s="7">
        <f t="shared" ca="1" si="3"/>
        <v>6169270.6799512375</v>
      </c>
      <c r="CI16" s="7">
        <f t="shared" ca="1" si="3"/>
        <v>605.67995123755747</v>
      </c>
      <c r="CJ16" s="7">
        <f t="shared" ca="1" si="3"/>
        <v>7172.6399109347904</v>
      </c>
      <c r="CK16" s="7">
        <f t="shared" ca="1" si="3"/>
        <v>281927.59994554083</v>
      </c>
      <c r="CL16" s="7">
        <f t="shared" ca="1" si="3"/>
        <v>6408900.4000544595</v>
      </c>
      <c r="CM16" s="7">
        <f t="shared" ca="1" si="3"/>
        <v>327.40005445915699</v>
      </c>
      <c r="CN16" s="7">
        <f t="shared" ca="1" si="3"/>
        <v>7451.2429717218856</v>
      </c>
      <c r="CO16" s="7">
        <f t="shared" ca="1" si="3"/>
        <v>118992.81468569991</v>
      </c>
      <c r="CP16" s="7">
        <f t="shared" ca="1" si="3"/>
        <v>6571835.1853143005</v>
      </c>
      <c r="CQ16" s="7">
        <f t="shared" ca="1" si="3"/>
        <v>138.18531430009682</v>
      </c>
      <c r="CR16" s="7">
        <f t="shared" ca="1" si="3"/>
        <v>7640.6774453027338</v>
      </c>
      <c r="CS16" s="7">
        <f t="shared" ca="1" si="3"/>
        <v>60563.667942456021</v>
      </c>
      <c r="CT16" s="7">
        <f t="shared" ca="1" si="3"/>
        <v>6630264.332057544</v>
      </c>
      <c r="CU16" s="7">
        <f t="shared" ca="1" si="3"/>
        <v>70.332057543981591</v>
      </c>
      <c r="CV16" s="7">
        <f t="shared" ca="1" si="3"/>
        <v>7708.6094994520854</v>
      </c>
    </row>
    <row r="18" spans="1:51">
      <c r="A18" s="18" t="s">
        <v>114</v>
      </c>
      <c r="B18" t="s">
        <v>119</v>
      </c>
      <c r="C18" t="s">
        <v>120</v>
      </c>
      <c r="D18" t="s">
        <v>121</v>
      </c>
      <c r="E18" t="s">
        <v>122</v>
      </c>
      <c r="F18" t="s">
        <v>123</v>
      </c>
      <c r="G18" t="s">
        <v>124</v>
      </c>
      <c r="H18" t="s">
        <v>125</v>
      </c>
      <c r="I18" t="s">
        <v>126</v>
      </c>
      <c r="J18" t="s">
        <v>127</v>
      </c>
      <c r="K18" t="s">
        <v>128</v>
      </c>
      <c r="L18" t="s">
        <v>129</v>
      </c>
      <c r="M18" t="s">
        <v>130</v>
      </c>
      <c r="N18" t="s">
        <v>131</v>
      </c>
      <c r="O18" t="s">
        <v>132</v>
      </c>
      <c r="P18" t="s">
        <v>133</v>
      </c>
      <c r="Q18" t="s">
        <v>134</v>
      </c>
      <c r="R18" t="s">
        <v>135</v>
      </c>
      <c r="S18" t="s">
        <v>136</v>
      </c>
      <c r="T18" t="s">
        <v>138</v>
      </c>
      <c r="U18" t="s">
        <v>139</v>
      </c>
      <c r="V18" t="s">
        <v>140</v>
      </c>
      <c r="W18" t="s">
        <v>141</v>
      </c>
      <c r="X18" t="s">
        <v>142</v>
      </c>
      <c r="Y18" t="s">
        <v>143</v>
      </c>
      <c r="Z18" t="s">
        <v>144</v>
      </c>
      <c r="AA18" t="s">
        <v>145</v>
      </c>
      <c r="AB18" t="s">
        <v>146</v>
      </c>
      <c r="AC18" t="s">
        <v>147</v>
      </c>
      <c r="AD18" t="s">
        <v>148</v>
      </c>
      <c r="AE18" t="s">
        <v>149</v>
      </c>
      <c r="AF18" t="s">
        <v>137</v>
      </c>
    </row>
    <row r="19" spans="1:51">
      <c r="A19" s="18" t="s">
        <v>150</v>
      </c>
      <c r="B19" s="10" t="e">
        <f ca="1">1-NORMSDIST(H19)</f>
        <v>#REF!</v>
      </c>
      <c r="C19" s="10">
        <f t="shared" ref="C19:G19" ca="1" si="4">1-NORMSDIST(I19)</f>
        <v>3.9716958356095233E-4</v>
      </c>
      <c r="D19" s="10">
        <f t="shared" ca="1" si="4"/>
        <v>1.4429572803287272E-7</v>
      </c>
      <c r="E19" s="10">
        <f t="shared" ca="1" si="4"/>
        <v>4.1763664804239653E-7</v>
      </c>
      <c r="F19" s="10">
        <f t="shared" ca="1" si="4"/>
        <v>4.4987020775266728E-9</v>
      </c>
      <c r="G19" s="10">
        <f t="shared" ca="1" si="4"/>
        <v>6.80289705012882E-7</v>
      </c>
      <c r="H19" t="e">
        <f ca="1">(E15/T19-E16/Z19)/(SQRT(N19*(1-N19)*(1/T19+1/Z19)))</f>
        <v>#REF!</v>
      </c>
      <c r="I19">
        <f t="shared" ref="I19:M19" ca="1" si="5">(F15/U19-F16/AA19)/(SQRT(O19*(1-O19)*(1/U19+1/AA19)))</f>
        <v>3.354759828286884</v>
      </c>
      <c r="J19">
        <f t="shared" ca="1" si="5"/>
        <v>5.1307490434388301</v>
      </c>
      <c r="K19">
        <f t="shared" ca="1" si="5"/>
        <v>4.9269401411501601</v>
      </c>
      <c r="L19">
        <f t="shared" ca="1" si="5"/>
        <v>5.748621383606439</v>
      </c>
      <c r="M19">
        <f t="shared" ca="1" si="5"/>
        <v>4.8306940450939404</v>
      </c>
      <c r="N19" t="e">
        <f ca="1">(E15+E16)/(T19+Z19)</f>
        <v>#REF!</v>
      </c>
      <c r="O19">
        <f t="shared" ref="O19:S19" ca="1" si="6">(F15+F16)/(U19+AA19)</f>
        <v>4.3495879120879124E-3</v>
      </c>
      <c r="P19">
        <f t="shared" ca="1" si="6"/>
        <v>4.1741071428571426E-3</v>
      </c>
      <c r="Q19">
        <f t="shared" ca="1" si="6"/>
        <v>4.2685439560439563E-3</v>
      </c>
      <c r="R19">
        <f t="shared" ca="1" si="6"/>
        <v>4.2239010989010986E-3</v>
      </c>
      <c r="S19">
        <f t="shared" ca="1" si="6"/>
        <v>4.464285714285714E-3</v>
      </c>
      <c r="T19" t="e">
        <f ca="1">_xlfn.FLOOR.MATH(($F$1-1)*$D15)</f>
        <v>#REF!</v>
      </c>
      <c r="U19">
        <f ca="1">2*50*$D15</f>
        <v>2135000</v>
      </c>
      <c r="V19">
        <f ca="1">2*10*$D15</f>
        <v>427000</v>
      </c>
      <c r="W19">
        <f ca="1">2*5*$D15</f>
        <v>213500</v>
      </c>
      <c r="X19">
        <f ca="1">2*2*$D15</f>
        <v>85400</v>
      </c>
      <c r="Y19">
        <f ca="1">2*1*$D15</f>
        <v>42700</v>
      </c>
      <c r="Z19" t="e">
        <f ca="1">_xlfn.FLOOR.MATH(($F$1-1)*$D16)</f>
        <v>#REF!</v>
      </c>
      <c r="AA19">
        <f ca="1">2*50*$D16</f>
        <v>777000</v>
      </c>
      <c r="AB19">
        <f ca="1">2*10*$D16</f>
        <v>155400</v>
      </c>
      <c r="AC19">
        <f ca="1">2*5*$D16</f>
        <v>77700</v>
      </c>
      <c r="AD19">
        <f ca="1">2*2*$D16</f>
        <v>31080</v>
      </c>
      <c r="AE19">
        <f ca="1">2*1*$D16</f>
        <v>15540</v>
      </c>
    </row>
    <row r="21" spans="1:51">
      <c r="A21" s="18" t="s">
        <v>151</v>
      </c>
      <c r="B21" t="s">
        <v>152</v>
      </c>
      <c r="C21" t="s">
        <v>153</v>
      </c>
      <c r="D21" t="s">
        <v>154</v>
      </c>
      <c r="E21">
        <v>50</v>
      </c>
      <c r="F21" t="s">
        <v>153</v>
      </c>
      <c r="G21" t="s">
        <v>154</v>
      </c>
      <c r="H21">
        <v>10</v>
      </c>
      <c r="I21" t="s">
        <v>153</v>
      </c>
      <c r="J21" t="s">
        <v>154</v>
      </c>
      <c r="K21">
        <v>5</v>
      </c>
      <c r="L21" t="s">
        <v>153</v>
      </c>
      <c r="M21" t="s">
        <v>154</v>
      </c>
      <c r="N21">
        <v>2</v>
      </c>
      <c r="O21" t="s">
        <v>153</v>
      </c>
      <c r="P21" t="s">
        <v>154</v>
      </c>
      <c r="Q21">
        <v>1</v>
      </c>
      <c r="R21" t="s">
        <v>153</v>
      </c>
      <c r="S21" t="s">
        <v>154</v>
      </c>
    </row>
    <row r="22" spans="1:51">
      <c r="A22" s="18" t="s">
        <v>159</v>
      </c>
      <c r="B22" t="s">
        <v>116</v>
      </c>
      <c r="C22">
        <f ca="1">BC15</f>
        <v>2291</v>
      </c>
      <c r="D22">
        <f ca="1">BD15</f>
        <v>19059</v>
      </c>
      <c r="E22" t="s">
        <v>116</v>
      </c>
      <c r="F22">
        <f ca="1">BG15</f>
        <v>5953</v>
      </c>
      <c r="G22">
        <f ca="1">BH15</f>
        <v>15397</v>
      </c>
      <c r="H22" t="s">
        <v>116</v>
      </c>
      <c r="I22">
        <f ca="1">BK15</f>
        <v>1642</v>
      </c>
      <c r="J22">
        <f ca="1">BL15</f>
        <v>19708</v>
      </c>
      <c r="K22" t="s">
        <v>116</v>
      </c>
      <c r="L22">
        <f ca="1">BO15</f>
        <v>916</v>
      </c>
      <c r="M22">
        <f ca="1">BP15</f>
        <v>20434</v>
      </c>
      <c r="N22" t="s">
        <v>116</v>
      </c>
      <c r="O22">
        <f ca="1">BS15</f>
        <v>405</v>
      </c>
      <c r="P22">
        <f ca="1">BT15</f>
        <v>20945</v>
      </c>
      <c r="Q22" t="s">
        <v>116</v>
      </c>
      <c r="R22">
        <f ca="1">BW15</f>
        <v>222</v>
      </c>
      <c r="S22">
        <f ca="1">BX15</f>
        <v>21128</v>
      </c>
    </row>
    <row r="23" spans="1:51">
      <c r="A23" s="18"/>
      <c r="B23" t="s">
        <v>117</v>
      </c>
      <c r="C23">
        <f ca="1">BC16</f>
        <v>841</v>
      </c>
      <c r="D23">
        <f ca="1">BD16</f>
        <v>6929</v>
      </c>
      <c r="E23" t="s">
        <v>117</v>
      </c>
      <c r="F23">
        <f ca="1">BG16</f>
        <v>2065</v>
      </c>
      <c r="G23">
        <f ca="1">BH16</f>
        <v>5705</v>
      </c>
      <c r="H23" t="s">
        <v>117</v>
      </c>
      <c r="I23">
        <f ca="1">BK16</f>
        <v>485</v>
      </c>
      <c r="J23">
        <f ca="1">BL16</f>
        <v>7285</v>
      </c>
      <c r="K23" t="s">
        <v>117</v>
      </c>
      <c r="L23">
        <f ca="1">BO16</f>
        <v>239</v>
      </c>
      <c r="M23">
        <f ca="1">BP16</f>
        <v>7531</v>
      </c>
      <c r="N23" t="s">
        <v>117</v>
      </c>
      <c r="O23">
        <f ca="1">BS16</f>
        <v>75</v>
      </c>
      <c r="P23">
        <f ca="1">BT16</f>
        <v>7695</v>
      </c>
      <c r="Q23" t="s">
        <v>117</v>
      </c>
      <c r="R23">
        <f ca="1">BW16</f>
        <v>35</v>
      </c>
      <c r="S23">
        <f ca="1">BX16</f>
        <v>7735</v>
      </c>
    </row>
    <row r="24" spans="1:51">
      <c r="A24" s="18" t="s">
        <v>155</v>
      </c>
      <c r="C24">
        <f ca="1">(C22+C23)*(C22+D22)/SUM(C22:D23)</f>
        <v>2296.2980769230771</v>
      </c>
      <c r="D24">
        <f ca="1">(C22+D22)*(D22+D23)/SUM(C22:D23)</f>
        <v>19053.701923076922</v>
      </c>
      <c r="F24">
        <f ca="1">(F22+F23)*(F22+G22)/SUM(F22:G23)</f>
        <v>5878.5817307692305</v>
      </c>
      <c r="G24">
        <f ca="1">(F22+G22)*(G22+G23)/SUM(F22:G23)</f>
        <v>15471.41826923077</v>
      </c>
      <c r="I24">
        <f ca="1">(I22+I23)*(I22+J22)/SUM(I22:J23)</f>
        <v>1559.4591346153845</v>
      </c>
      <c r="J24">
        <f ca="1">(I22+J22)*(J22+J23)/SUM(I22:J23)</f>
        <v>19790.540865384617</v>
      </c>
      <c r="L24">
        <f ca="1">(L22+L23)*(L22+M22)/SUM(L22:M23)</f>
        <v>846.81490384615381</v>
      </c>
      <c r="M24">
        <f ca="1">(L22+M22)*(M22+M23)/SUM(L22:M23)</f>
        <v>20503.185096153848</v>
      </c>
      <c r="O24">
        <f ca="1">(O22+O23)*(O22+P22)/SUM(O22:P23)</f>
        <v>351.92307692307691</v>
      </c>
      <c r="P24">
        <f ca="1">(O22+P22)*(P22+P23)/SUM(O22:P23)</f>
        <v>20998.076923076922</v>
      </c>
      <c r="R24">
        <f ca="1">(R22+R23)*(R22+S22)/SUM(R22:S23)</f>
        <v>188.42548076923077</v>
      </c>
      <c r="S24">
        <f ca="1">(R22+S22)*(S22+S23)/SUM(R22:S23)</f>
        <v>21161.57451923077</v>
      </c>
    </row>
    <row r="25" spans="1:51">
      <c r="C25">
        <f ca="1">(C22+C23)*(C23+D23)/SUM(C22:D23)</f>
        <v>835.70192307692309</v>
      </c>
      <c r="D25">
        <f ca="1">(C23+D23)*(D22+D23)/SUM(C22:D23)</f>
        <v>6934.2980769230771</v>
      </c>
      <c r="F25">
        <f ca="1">(F22+F23)*(F23+G23)/SUM(F22:G23)</f>
        <v>2139.4182692307691</v>
      </c>
      <c r="G25">
        <f ca="1">(F23+G23)*(G22+G23)/SUM(F22:G23)</f>
        <v>5630.5817307692305</v>
      </c>
      <c r="I25">
        <f ca="1">(I22+I23)*(I23+J23)/SUM(I22:J23)</f>
        <v>567.54086538461536</v>
      </c>
      <c r="J25">
        <f ca="1">(I23+J23)*(J22+J23)/SUM(I22:J23)</f>
        <v>7202.4591346153848</v>
      </c>
      <c r="L25">
        <f ca="1">(L22+L23)*(L23+M23)/SUM(L22:M23)</f>
        <v>308.18509615384613</v>
      </c>
      <c r="M25">
        <f ca="1">(L23+M23)*(M22+M23)/SUM(L22:M23)</f>
        <v>7461.8149038461543</v>
      </c>
      <c r="O25">
        <f ca="1">(O22+O23)*(O23+P23)/SUM(O22:P23)</f>
        <v>128.07692307692307</v>
      </c>
      <c r="P25">
        <f ca="1">(O23+P23)*(P22+P23)/SUM(O22:P23)</f>
        <v>7641.9230769230771</v>
      </c>
      <c r="R25">
        <f ca="1">(R22+R23)*(R23+S23)/SUM(R22:S23)</f>
        <v>68.574519230769226</v>
      </c>
      <c r="S25">
        <f ca="1">(R23+S23)*(S22+S23)/SUM(R22:S23)</f>
        <v>7701.4254807692305</v>
      </c>
    </row>
    <row r="27" spans="1:51">
      <c r="A27" s="18" t="s">
        <v>151</v>
      </c>
      <c r="B27" s="18" t="s">
        <v>0</v>
      </c>
      <c r="C27" s="18">
        <v>50</v>
      </c>
      <c r="D27" s="18">
        <v>10</v>
      </c>
      <c r="E27" s="18">
        <v>5</v>
      </c>
      <c r="F27" s="18">
        <v>2</v>
      </c>
      <c r="G27" s="18">
        <v>1</v>
      </c>
    </row>
    <row r="28" spans="1:51">
      <c r="A28" s="18" t="s">
        <v>118</v>
      </c>
      <c r="B28" s="10">
        <f ca="1">_xlfn.CHISQ.TEST(C22:D23,C24:D25)</f>
        <v>0.82075968170017666</v>
      </c>
      <c r="C28" s="10">
        <f ca="1">_xlfn.CHISQ.TEST(F22:G23,F24:G25)</f>
        <v>2.7292761849425737E-2</v>
      </c>
      <c r="D28" s="10">
        <f ca="1">_xlfn.CHISQ.TEST(I22:J23,I24:J25)</f>
        <v>2.6364952939074388E-5</v>
      </c>
      <c r="E28" s="10">
        <f ca="1">_xlfn.CHISQ.TEST(L22:M23,L24:M25)</f>
        <v>2.6441329630468418E-6</v>
      </c>
      <c r="F28" s="10">
        <f ca="1">_xlfn.CHISQ.TEST(O22:P23,O24:P25)</f>
        <v>3.3323134473095677E-8</v>
      </c>
      <c r="G28" s="10">
        <f ca="1">_xlfn.CHISQ.TEST(R22:S23,R24:S25)</f>
        <v>1.9737797902234297E-6</v>
      </c>
    </row>
    <row r="29" spans="1:51">
      <c r="A29" s="18" t="s">
        <v>156</v>
      </c>
      <c r="B29">
        <f ca="1">(C22*D23)/(D22*C23)</f>
        <v>0.99037471662405852</v>
      </c>
      <c r="C29">
        <f ca="1">(F22*G23)/(G22*F23)</f>
        <v>1.0681576754441489</v>
      </c>
      <c r="D29">
        <f ca="1">(I22*J23)/(J22*I23)</f>
        <v>1.2514641602447276</v>
      </c>
      <c r="E29">
        <f ca="1">(L22*M23)/(M22*L23)</f>
        <v>1.4125272384241048</v>
      </c>
      <c r="F29">
        <f ca="1">(O22*P23)/(P22*O23)</f>
        <v>1.983910241107663</v>
      </c>
      <c r="G29">
        <f ca="1">(R22*S23)/(S22*R23)</f>
        <v>2.3221317682695948</v>
      </c>
    </row>
    <row r="32" spans="1:51">
      <c r="A32">
        <v>1</v>
      </c>
      <c r="B32">
        <v>2</v>
      </c>
      <c r="C32">
        <v>2</v>
      </c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pans="1:100" ht="18.75">
      <c r="A33" s="19" t="str">
        <f ca="1">INDIRECT("R5C"&amp;A32,FALSE)</f>
        <v>reduced_gods</v>
      </c>
      <c r="B33" s="19" t="str">
        <f ca="1">INDIRECT("R5C"&amp;B32,FALSE)</f>
        <v>reduced_deities</v>
      </c>
      <c r="C33" s="19" t="str">
        <f ca="1">INDIRECT("R3C"&amp;C32,FALSE)</f>
        <v>reduced_reward</v>
      </c>
      <c r="D33" s="20"/>
    </row>
    <row r="34" spans="1:100" ht="18.75">
      <c r="A34" s="19">
        <f ca="1">INDIRECT("R6C"&amp;A32,FALSE)</f>
        <v>201</v>
      </c>
      <c r="B34" s="19">
        <f ca="1">INDIRECT("R6C"&amp;B32,FALSE)</f>
        <v>188</v>
      </c>
      <c r="C34" s="19">
        <f ca="1">INDIRECT("R4C"&amp;C32,FALSE)</f>
        <v>8</v>
      </c>
    </row>
    <row r="35" spans="1:100">
      <c r="A35" s="18"/>
    </row>
    <row r="36" spans="1:100">
      <c r="A36" s="18" t="s">
        <v>115</v>
      </c>
    </row>
    <row r="37" spans="1:100" ht="15.75">
      <c r="C37" t="s">
        <v>36</v>
      </c>
      <c r="D37" t="s">
        <v>37</v>
      </c>
      <c r="E37" s="2" t="s">
        <v>43</v>
      </c>
      <c r="F37" s="2" t="s">
        <v>38</v>
      </c>
      <c r="G37" s="2" t="s">
        <v>39</v>
      </c>
      <c r="H37" s="2" t="s">
        <v>40</v>
      </c>
      <c r="I37" s="2" t="s">
        <v>41</v>
      </c>
      <c r="J37" s="2" t="s">
        <v>42</v>
      </c>
      <c r="K37" s="3" t="s">
        <v>44</v>
      </c>
      <c r="L37" s="3" t="s">
        <v>45</v>
      </c>
      <c r="M37" s="3" t="s">
        <v>46</v>
      </c>
      <c r="N37" s="3" t="s">
        <v>47</v>
      </c>
      <c r="O37" s="3" t="s">
        <v>48</v>
      </c>
      <c r="P37" s="3" t="s">
        <v>49</v>
      </c>
      <c r="Q37" s="3" t="s">
        <v>108</v>
      </c>
      <c r="R37" s="3" t="s">
        <v>109</v>
      </c>
      <c r="S37" s="3" t="s">
        <v>110</v>
      </c>
      <c r="T37" s="3" t="s">
        <v>111</v>
      </c>
      <c r="U37" s="3" t="s">
        <v>112</v>
      </c>
      <c r="V37" s="3" t="s">
        <v>113</v>
      </c>
      <c r="W37" s="3" t="s">
        <v>81</v>
      </c>
      <c r="X37" s="3" t="s">
        <v>82</v>
      </c>
      <c r="Y37" s="3" t="s">
        <v>83</v>
      </c>
      <c r="Z37" s="3" t="s">
        <v>84</v>
      </c>
      <c r="AA37" s="3" t="s">
        <v>85</v>
      </c>
      <c r="AB37" s="3" t="s">
        <v>86</v>
      </c>
      <c r="AC37" s="13" t="s">
        <v>96</v>
      </c>
      <c r="AD37" s="13" t="s">
        <v>97</v>
      </c>
      <c r="AE37" s="13" t="s">
        <v>98</v>
      </c>
      <c r="AF37" s="13" t="s">
        <v>99</v>
      </c>
      <c r="AG37" s="13" t="s">
        <v>100</v>
      </c>
      <c r="AH37" s="13" t="s">
        <v>101</v>
      </c>
      <c r="AI37" s="13" t="s">
        <v>102</v>
      </c>
      <c r="AJ37" s="13" t="s">
        <v>103</v>
      </c>
      <c r="AK37" s="13" t="s">
        <v>104</v>
      </c>
      <c r="AL37" s="13" t="s">
        <v>105</v>
      </c>
      <c r="AM37" s="13" t="s">
        <v>106</v>
      </c>
      <c r="AN37" s="13" t="s">
        <v>107</v>
      </c>
      <c r="AO37" s="13" t="s">
        <v>96</v>
      </c>
      <c r="AP37" s="13" t="s">
        <v>97</v>
      </c>
      <c r="AQ37" s="13" t="s">
        <v>98</v>
      </c>
      <c r="AR37" s="13" t="s">
        <v>99</v>
      </c>
      <c r="AS37" s="13" t="s">
        <v>100</v>
      </c>
      <c r="AT37" s="13" t="s">
        <v>101</v>
      </c>
      <c r="AU37" s="13" t="s">
        <v>102</v>
      </c>
      <c r="AV37" s="13" t="s">
        <v>103</v>
      </c>
      <c r="AW37" s="13" t="s">
        <v>104</v>
      </c>
      <c r="AX37" s="13" t="s">
        <v>105</v>
      </c>
      <c r="AY37" s="13" t="s">
        <v>106</v>
      </c>
      <c r="AZ37" s="13" t="s">
        <v>107</v>
      </c>
      <c r="BA37" t="s">
        <v>1</v>
      </c>
      <c r="BB37" t="s">
        <v>2</v>
      </c>
      <c r="BC37" t="s">
        <v>3</v>
      </c>
      <c r="BD37" t="s">
        <v>4</v>
      </c>
      <c r="BE37" t="s">
        <v>5</v>
      </c>
      <c r="BF37" t="s">
        <v>6</v>
      </c>
      <c r="BG37" t="s">
        <v>7</v>
      </c>
      <c r="BH37" t="s">
        <v>8</v>
      </c>
      <c r="BI37" t="s">
        <v>9</v>
      </c>
      <c r="BJ37" t="s">
        <v>10</v>
      </c>
      <c r="BK37" t="s">
        <v>11</v>
      </c>
      <c r="BL37" t="s">
        <v>12</v>
      </c>
      <c r="BM37" t="s">
        <v>13</v>
      </c>
      <c r="BN37" t="s">
        <v>14</v>
      </c>
      <c r="BO37" t="s">
        <v>15</v>
      </c>
      <c r="BP37" t="s">
        <v>16</v>
      </c>
      <c r="BQ37" t="s">
        <v>17</v>
      </c>
      <c r="BR37" t="s">
        <v>18</v>
      </c>
      <c r="BS37" t="s">
        <v>19</v>
      </c>
      <c r="BT37" t="s">
        <v>20</v>
      </c>
      <c r="BU37" t="s">
        <v>21</v>
      </c>
      <c r="BV37" t="s">
        <v>22</v>
      </c>
      <c r="BW37" t="s">
        <v>23</v>
      </c>
      <c r="BX37" t="s">
        <v>24</v>
      </c>
      <c r="BY37" t="s">
        <v>1</v>
      </c>
      <c r="BZ37" t="s">
        <v>2</v>
      </c>
      <c r="CA37" t="s">
        <v>3</v>
      </c>
      <c r="CB37" t="s">
        <v>4</v>
      </c>
      <c r="CC37" t="s">
        <v>5</v>
      </c>
      <c r="CD37" t="s">
        <v>6</v>
      </c>
      <c r="CE37" t="s">
        <v>7</v>
      </c>
      <c r="CF37" t="s">
        <v>8</v>
      </c>
      <c r="CG37" t="s">
        <v>9</v>
      </c>
      <c r="CH37" t="s">
        <v>10</v>
      </c>
      <c r="CI37" t="s">
        <v>11</v>
      </c>
      <c r="CJ37" t="s">
        <v>12</v>
      </c>
      <c r="CK37" t="s">
        <v>13</v>
      </c>
      <c r="CL37" t="s">
        <v>14</v>
      </c>
      <c r="CM37" t="s">
        <v>15</v>
      </c>
      <c r="CN37" t="s">
        <v>16</v>
      </c>
      <c r="CO37" t="s">
        <v>17</v>
      </c>
      <c r="CP37" t="s">
        <v>18</v>
      </c>
      <c r="CQ37" t="s">
        <v>19</v>
      </c>
      <c r="CR37" t="s">
        <v>20</v>
      </c>
      <c r="CS37" t="s">
        <v>21</v>
      </c>
      <c r="CT37" t="s">
        <v>22</v>
      </c>
      <c r="CU37" t="s">
        <v>23</v>
      </c>
      <c r="CV37" t="s">
        <v>24</v>
      </c>
    </row>
    <row r="38" spans="1:100">
      <c r="A38" s="18" t="str">
        <f ca="1">INDIRECT("CORPUS_TOTALS!R"&amp;$A34&amp;"C"&amp;COLUMN(),FALSE)</f>
        <v>Reduced Gods</v>
      </c>
      <c r="B38" s="7" t="str">
        <f ca="1">INDIRECT("CORPUS_TOTALS!R"&amp;($A34+$C34)&amp;"C"&amp;(COLUMN()-1),FALSE)</f>
        <v>Reduced Reward</v>
      </c>
      <c r="C38" s="7">
        <f ca="1">INDIRECT("CORPUS_TOTALS!R"&amp;($A34+$C34)&amp;"C"&amp;(COLUMN()-1),FALSE)</f>
        <v>8713</v>
      </c>
      <c r="D38" s="7">
        <f t="shared" ref="D38:BO38" ca="1" si="7">INDIRECT("CORPUS_TOTALS!R"&amp;($A34+$C34)&amp;"C"&amp;(COLUMN()-1),FALSE)</f>
        <v>21350</v>
      </c>
      <c r="E38" s="7">
        <f t="shared" ca="1" si="7"/>
        <v>965</v>
      </c>
      <c r="F38" s="7">
        <f t="shared" ca="1" si="7"/>
        <v>2597</v>
      </c>
      <c r="G38" s="7">
        <f t="shared" ca="1" si="7"/>
        <v>483</v>
      </c>
      <c r="H38" s="7">
        <f t="shared" ca="1" si="7"/>
        <v>257</v>
      </c>
      <c r="I38" s="7">
        <f t="shared" ca="1" si="7"/>
        <v>96</v>
      </c>
      <c r="J38" s="7">
        <f t="shared" ca="1" si="7"/>
        <v>47</v>
      </c>
      <c r="K38" s="7">
        <f t="shared" ca="1" si="7"/>
        <v>-0.10551415328492506</v>
      </c>
      <c r="L38" s="7">
        <f t="shared" ca="1" si="7"/>
        <v>-0.46406393518084837</v>
      </c>
      <c r="M38" s="7">
        <f t="shared" ca="1" si="7"/>
        <v>-1.0049873672428158</v>
      </c>
      <c r="N38" s="7">
        <f t="shared" ca="1" si="7"/>
        <v>-0.54181558364024862</v>
      </c>
      <c r="O38" s="7">
        <f t="shared" ca="1" si="7"/>
        <v>-1.0514243310650411</v>
      </c>
      <c r="P38" s="7">
        <f t="shared" ca="1" si="7"/>
        <v>-1.2084158158128993</v>
      </c>
      <c r="Q38" s="7">
        <f t="shared" ca="1" si="7"/>
        <v>1</v>
      </c>
      <c r="R38" s="7">
        <f t="shared" ca="1" si="7"/>
        <v>1</v>
      </c>
      <c r="S38" s="7">
        <f t="shared" ca="1" si="7"/>
        <v>1</v>
      </c>
      <c r="T38" s="7">
        <f t="shared" ca="1" si="7"/>
        <v>1</v>
      </c>
      <c r="U38" s="7">
        <f t="shared" ca="1" si="7"/>
        <v>1</v>
      </c>
      <c r="V38" s="7">
        <f t="shared" ca="1" si="7"/>
        <v>1</v>
      </c>
      <c r="W38" s="7">
        <f t="shared" ca="1" si="7"/>
        <v>0.15012046836947454</v>
      </c>
      <c r="X38" s="7">
        <f t="shared" ca="1" si="7"/>
        <v>0.53710599378417245</v>
      </c>
      <c r="Y38" s="7">
        <f t="shared" ca="1" si="7"/>
        <v>0.18682295907099325</v>
      </c>
      <c r="Z38" s="7">
        <f t="shared" ca="1" si="7"/>
        <v>0.91371776276075467</v>
      </c>
      <c r="AA38" s="7">
        <f t="shared" ca="1" si="7"/>
        <v>0.79287189471146313</v>
      </c>
      <c r="AB38" s="7">
        <f t="shared" ca="1" si="7"/>
        <v>0.82853697752819</v>
      </c>
      <c r="AC38" s="7">
        <f t="shared" ca="1" si="7"/>
        <v>2.3920787743898714E-3</v>
      </c>
      <c r="AD38" s="7">
        <f t="shared" ca="1" si="7"/>
        <v>2.7138222363135593E-3</v>
      </c>
      <c r="AE38" s="7">
        <f t="shared" ca="1" si="7"/>
        <v>2.339333455232297E-3</v>
      </c>
      <c r="AF38" s="7">
        <f t="shared" ca="1" si="7"/>
        <v>2.5262403152595059E-3</v>
      </c>
      <c r="AG38" s="7">
        <f t="shared" ca="1" si="7"/>
        <v>2.060764968357864E-3</v>
      </c>
      <c r="AH38" s="7">
        <f t="shared" ca="1" si="7"/>
        <v>2.4638251955765621E-3</v>
      </c>
      <c r="AI38" s="7">
        <f t="shared" ca="1" si="7"/>
        <v>2.1135049710160475E-3</v>
      </c>
      <c r="AJ38" s="7">
        <f t="shared" ca="1" si="7"/>
        <v>2.7014833193820791E-3</v>
      </c>
      <c r="AK38" s="7">
        <f t="shared" ca="1" si="7"/>
        <v>1.7990070303980257E-3</v>
      </c>
      <c r="AL38" s="7">
        <f t="shared" ca="1" si="7"/>
        <v>2.6974800890399134E-3</v>
      </c>
      <c r="AM38" s="7">
        <f t="shared" ca="1" si="7"/>
        <v>1.5727267149368155E-3</v>
      </c>
      <c r="AN38" s="7">
        <f t="shared" ca="1" si="7"/>
        <v>2.8300835895128332E-3</v>
      </c>
      <c r="AO38" s="7">
        <f t="shared" ca="1" si="7"/>
        <v>3.4153166777296941E-2</v>
      </c>
      <c r="AP38" s="7">
        <f t="shared" ca="1" si="7"/>
        <v>3.9195779358534445E-2</v>
      </c>
      <c r="AQ38" s="7">
        <f t="shared" ca="1" si="7"/>
        <v>8.8803131680232045E-2</v>
      </c>
      <c r="AR38" s="7">
        <f t="shared" ca="1" si="7"/>
        <v>9.6583285181594647E-2</v>
      </c>
      <c r="AS38" s="7">
        <f t="shared" ca="1" si="7"/>
        <v>1.8971519961289103E-2</v>
      </c>
      <c r="AT38" s="7">
        <f t="shared" ca="1" si="7"/>
        <v>2.2808339523488416E-2</v>
      </c>
      <c r="AU38" s="7">
        <f t="shared" ca="1" si="7"/>
        <v>1.0178626791071449E-2</v>
      </c>
      <c r="AV38" s="7">
        <f t="shared" ca="1" si="7"/>
        <v>1.3053223326024569E-2</v>
      </c>
      <c r="AW38" s="7">
        <f t="shared" ca="1" si="7"/>
        <v>3.5990269006392576E-3</v>
      </c>
      <c r="AX38" s="7">
        <f t="shared" ca="1" si="7"/>
        <v>5.3939473382366206E-3</v>
      </c>
      <c r="AY38" s="7">
        <f t="shared" ca="1" si="7"/>
        <v>1.5727267149368155E-3</v>
      </c>
      <c r="AZ38" s="7">
        <f t="shared" ca="1" si="7"/>
        <v>2.8300835895128332E-3</v>
      </c>
      <c r="BA38" s="7">
        <f t="shared" ca="1" si="7"/>
        <v>266829</v>
      </c>
      <c r="BB38" s="7">
        <f t="shared" ca="1" si="7"/>
        <v>6432756</v>
      </c>
      <c r="BC38" s="7">
        <f t="shared" ca="1" si="7"/>
        <v>783</v>
      </c>
      <c r="BD38" s="7">
        <f t="shared" ca="1" si="7"/>
        <v>20567</v>
      </c>
      <c r="BE38" s="7">
        <f t="shared" ca="1" si="7"/>
        <v>641955</v>
      </c>
      <c r="BF38" s="7">
        <f t="shared" ca="1" si="7"/>
        <v>6057630</v>
      </c>
      <c r="BG38" s="7">
        <f t="shared" ca="1" si="7"/>
        <v>1979</v>
      </c>
      <c r="BH38" s="7">
        <f t="shared" ca="1" si="7"/>
        <v>19371</v>
      </c>
      <c r="BI38" s="7">
        <f t="shared" ca="1" si="7"/>
        <v>155247</v>
      </c>
      <c r="BJ38" s="7">
        <f t="shared" ca="1" si="7"/>
        <v>6544338</v>
      </c>
      <c r="BK38" s="7">
        <f t="shared" ca="1" si="7"/>
        <v>446</v>
      </c>
      <c r="BL38" s="7">
        <f t="shared" ca="1" si="7"/>
        <v>20904</v>
      </c>
      <c r="BM38" s="7">
        <f t="shared" ca="1" si="7"/>
        <v>80879</v>
      </c>
      <c r="BN38" s="7">
        <f t="shared" ca="1" si="7"/>
        <v>6618706</v>
      </c>
      <c r="BO38" s="7">
        <f t="shared" ca="1" si="7"/>
        <v>248</v>
      </c>
      <c r="BP38" s="7">
        <f t="shared" ref="BP38:CV38" ca="1" si="8">INDIRECT("CORPUS_TOTALS!R"&amp;($A34+$C34)&amp;"C"&amp;(COLUMN()-1),FALSE)</f>
        <v>21102</v>
      </c>
      <c r="BQ38" s="7">
        <f t="shared" ca="1" si="8"/>
        <v>33148</v>
      </c>
      <c r="BR38" s="7">
        <f t="shared" ca="1" si="8"/>
        <v>6666437</v>
      </c>
      <c r="BS38" s="7">
        <f t="shared" ca="1" si="8"/>
        <v>96</v>
      </c>
      <c r="BT38" s="7">
        <f t="shared" ca="1" si="8"/>
        <v>21254</v>
      </c>
      <c r="BU38" s="7">
        <f t="shared" ca="1" si="8"/>
        <v>16677</v>
      </c>
      <c r="BV38" s="7">
        <f t="shared" ca="1" si="8"/>
        <v>6682908</v>
      </c>
      <c r="BW38" s="7">
        <f t="shared" ca="1" si="8"/>
        <v>47</v>
      </c>
      <c r="BX38" s="7">
        <f t="shared" ca="1" si="8"/>
        <v>21303</v>
      </c>
      <c r="BY38" s="7">
        <f t="shared" ca="1" si="8"/>
        <v>266761.89265630452</v>
      </c>
      <c r="BZ38" s="7">
        <f t="shared" ca="1" si="8"/>
        <v>6432823.1073436951</v>
      </c>
      <c r="CA38" s="7">
        <f t="shared" ca="1" si="8"/>
        <v>850.10734369548288</v>
      </c>
      <c r="CB38" s="7">
        <f t="shared" ca="1" si="8"/>
        <v>20565.220987568631</v>
      </c>
      <c r="CC38" s="7">
        <f t="shared" ca="1" si="8"/>
        <v>641888.45263196272</v>
      </c>
      <c r="CD38" s="7">
        <f t="shared" ca="1" si="8"/>
        <v>6057696.5473680375</v>
      </c>
      <c r="CE38" s="7">
        <f t="shared" ca="1" si="8"/>
        <v>2045.5473680373341</v>
      </c>
      <c r="CF38" s="7">
        <f t="shared" ca="1" si="8"/>
        <v>19365.971377331582</v>
      </c>
      <c r="CG38" s="7">
        <f t="shared" ca="1" si="8"/>
        <v>155198.41917902793</v>
      </c>
      <c r="CH38" s="7">
        <f t="shared" ca="1" si="8"/>
        <v>6544386.5808209721</v>
      </c>
      <c r="CI38" s="7">
        <f t="shared" ca="1" si="8"/>
        <v>494.58082097208199</v>
      </c>
      <c r="CJ38" s="7">
        <f t="shared" ca="1" si="8"/>
        <v>20921.880489612417</v>
      </c>
      <c r="CK38" s="7">
        <f t="shared" ca="1" si="8"/>
        <v>80869.288617580736</v>
      </c>
      <c r="CL38" s="7">
        <f t="shared" ca="1" si="8"/>
        <v>6618715.7113824189</v>
      </c>
      <c r="CM38" s="7">
        <f t="shared" ca="1" si="8"/>
        <v>257.71138241926161</v>
      </c>
      <c r="CN38" s="7">
        <f t="shared" ca="1" si="8"/>
        <v>21159.504775295783</v>
      </c>
      <c r="CO38" s="7">
        <f t="shared" ca="1" si="8"/>
        <v>33138.395735117214</v>
      </c>
      <c r="CP38" s="7">
        <f t="shared" ca="1" si="8"/>
        <v>6666446.6042648824</v>
      </c>
      <c r="CQ38" s="7">
        <f t="shared" ca="1" si="8"/>
        <v>105.60426488278789</v>
      </c>
      <c r="CR38" s="7">
        <f t="shared" ca="1" si="8"/>
        <v>21312.096622402732</v>
      </c>
      <c r="CS38" s="7">
        <f t="shared" ca="1" si="8"/>
        <v>16670.873850141386</v>
      </c>
      <c r="CT38" s="7">
        <f t="shared" ca="1" si="8"/>
        <v>6682914.1261498583</v>
      </c>
      <c r="CU38" s="7">
        <f t="shared" ca="1" si="8"/>
        <v>53.126149858613424</v>
      </c>
      <c r="CV38" s="7">
        <f t="shared" ca="1" si="8"/>
        <v>21364.741972823689</v>
      </c>
    </row>
    <row r="39" spans="1:100">
      <c r="A39" s="18" t="s">
        <v>117</v>
      </c>
      <c r="B39" s="7" t="str">
        <f ca="1">INDIRECT("CORPUS_TOTALS!R"&amp;($B34+$C34)&amp;"C"&amp;(COLUMN()-1),FALSE)</f>
        <v>Reduced Reward</v>
      </c>
      <c r="C39" s="7">
        <f ca="1">INDIRECT("CORPUS_TOTALS!R"&amp;($B34+$C34)&amp;"C"&amp;(COLUMN()-1),FALSE)</f>
        <v>8713</v>
      </c>
      <c r="D39" s="7">
        <f t="shared" ref="D39:BO39" ca="1" si="9">INDIRECT("CORPUS_TOTALS!R"&amp;($B34+$C34)&amp;"C"&amp;(COLUMN()-1),FALSE)</f>
        <v>7770</v>
      </c>
      <c r="E39" s="7">
        <f t="shared" ca="1" si="9"/>
        <v>270</v>
      </c>
      <c r="F39" s="7">
        <f t="shared" ca="1" si="9"/>
        <v>721</v>
      </c>
      <c r="G39" s="7">
        <f t="shared" ca="1" si="9"/>
        <v>133</v>
      </c>
      <c r="H39" s="7">
        <f t="shared" ca="1" si="9"/>
        <v>73</v>
      </c>
      <c r="I39" s="7">
        <f t="shared" ca="1" si="9"/>
        <v>30</v>
      </c>
      <c r="J39" s="7">
        <f t="shared" ca="1" si="9"/>
        <v>21</v>
      </c>
      <c r="K39" s="7">
        <f t="shared" ca="1" si="9"/>
        <v>-1.2469885112539258</v>
      </c>
      <c r="L39" s="7">
        <f t="shared" ca="1" si="9"/>
        <v>-1.5010203834474058</v>
      </c>
      <c r="M39" s="7">
        <f t="shared" ca="1" si="9"/>
        <v>-1.8700526935532942</v>
      </c>
      <c r="N39" s="7">
        <f t="shared" ca="1" si="9"/>
        <v>-1.444630668762106</v>
      </c>
      <c r="O39" s="7">
        <f t="shared" ca="1" si="9"/>
        <v>-1.321959217763746</v>
      </c>
      <c r="P39" s="7">
        <f t="shared" ca="1" si="9"/>
        <v>0.19204788394534281</v>
      </c>
      <c r="Q39" s="7">
        <f t="shared" ca="1" si="9"/>
        <v>0.7204316758387922</v>
      </c>
      <c r="R39" s="7">
        <f t="shared" ca="1" si="9"/>
        <v>0.71786370865002491</v>
      </c>
      <c r="S39" s="7">
        <f t="shared" ca="1" si="9"/>
        <v>0.70314796296308646</v>
      </c>
      <c r="T39" s="7">
        <f t="shared" ca="1" si="9"/>
        <v>1</v>
      </c>
      <c r="U39" s="7">
        <f t="shared" ca="1" si="9"/>
        <v>1</v>
      </c>
      <c r="V39" s="7">
        <f t="shared" ca="1" si="9"/>
        <v>1</v>
      </c>
      <c r="W39" s="7">
        <f t="shared" ca="1" si="9"/>
        <v>2.7352607618668181E-5</v>
      </c>
      <c r="X39" s="7">
        <f t="shared" ca="1" si="9"/>
        <v>3.5098180661791137E-12</v>
      </c>
      <c r="Y39" s="7">
        <f t="shared" ca="1" si="9"/>
        <v>1.2007759260450911E-3</v>
      </c>
      <c r="Z39" s="7">
        <f t="shared" ca="1" si="9"/>
        <v>0.20079003613412819</v>
      </c>
      <c r="AA39" s="7">
        <f t="shared" ca="1" si="9"/>
        <v>0.60356179349147787</v>
      </c>
      <c r="AB39" s="7">
        <f t="shared" ca="1" si="9"/>
        <v>0.98403330218901008</v>
      </c>
      <c r="AC39" s="7">
        <f t="shared" ca="1" si="9"/>
        <v>1.7288225720567332E-3</v>
      </c>
      <c r="AD39" s="7">
        <f t="shared" ca="1" si="9"/>
        <v>2.1965935529624286E-3</v>
      </c>
      <c r="AE39" s="7">
        <f t="shared" ca="1" si="9"/>
        <v>1.720514877315659E-3</v>
      </c>
      <c r="AF39" s="7">
        <f t="shared" ca="1" si="9"/>
        <v>1.9911968343960525E-3</v>
      </c>
      <c r="AG39" s="7">
        <f t="shared" ca="1" si="9"/>
        <v>1.4210493077744754E-3</v>
      </c>
      <c r="AH39" s="7">
        <f t="shared" ca="1" si="9"/>
        <v>2.0023741156489482E-3</v>
      </c>
      <c r="AI39" s="7">
        <f t="shared" ca="1" si="9"/>
        <v>1.4483782069368736E-3</v>
      </c>
      <c r="AJ39" s="7">
        <f t="shared" ca="1" si="9"/>
        <v>2.3096655511068843E-3</v>
      </c>
      <c r="AK39" s="7">
        <f t="shared" ca="1" si="9"/>
        <v>1.2403478248073654E-3</v>
      </c>
      <c r="AL39" s="7">
        <f t="shared" ca="1" si="9"/>
        <v>2.6206560361964957E-3</v>
      </c>
      <c r="AM39" s="7">
        <f t="shared" ca="1" si="9"/>
        <v>1.5483008343646053E-3</v>
      </c>
      <c r="AN39" s="7">
        <f t="shared" ca="1" si="9"/>
        <v>3.8571045710408007E-3</v>
      </c>
      <c r="AO39" s="7">
        <f t="shared" ca="1" si="9"/>
        <v>2.5228932142475409E-2</v>
      </c>
      <c r="AP39" s="7">
        <f t="shared" ca="1" si="9"/>
        <v>3.2686125772582508E-2</v>
      </c>
      <c r="AQ39" s="7">
        <f t="shared" ca="1" si="9"/>
        <v>6.4958541963671679E-2</v>
      </c>
      <c r="AR39" s="7">
        <f t="shared" ca="1" si="9"/>
        <v>7.6354199349069646E-2</v>
      </c>
      <c r="AS39" s="7">
        <f t="shared" ca="1" si="9"/>
        <v>1.3525505711027133E-2</v>
      </c>
      <c r="AT39" s="7">
        <f t="shared" ca="1" si="9"/>
        <v>1.916432697880556E-2</v>
      </c>
      <c r="AU39" s="7">
        <f t="shared" ca="1" si="9"/>
        <v>7.2500134768372759E-3</v>
      </c>
      <c r="AV39" s="7">
        <f t="shared" ca="1" si="9"/>
        <v>1.1540205313381515E-2</v>
      </c>
      <c r="AW39" s="7">
        <f t="shared" ca="1" si="9"/>
        <v>2.4820312166535449E-3</v>
      </c>
      <c r="AX39" s="7">
        <f t="shared" ca="1" si="9"/>
        <v>5.2399765053541773E-3</v>
      </c>
      <c r="AY39" s="7">
        <f t="shared" ca="1" si="9"/>
        <v>1.5483008343646053E-3</v>
      </c>
      <c r="AZ39" s="7">
        <f t="shared" ca="1" si="9"/>
        <v>3.8571045710408007E-3</v>
      </c>
      <c r="BA39" s="7">
        <f t="shared" ca="1" si="9"/>
        <v>267387</v>
      </c>
      <c r="BB39" s="7">
        <f t="shared" ca="1" si="9"/>
        <v>6445778</v>
      </c>
      <c r="BC39" s="7">
        <f t="shared" ca="1" si="9"/>
        <v>225</v>
      </c>
      <c r="BD39" s="7">
        <f t="shared" ca="1" si="9"/>
        <v>7545</v>
      </c>
      <c r="BE39" s="7">
        <f t="shared" ca="1" si="9"/>
        <v>643385</v>
      </c>
      <c r="BF39" s="7">
        <f t="shared" ca="1" si="9"/>
        <v>6069780</v>
      </c>
      <c r="BG39" s="7">
        <f t="shared" ca="1" si="9"/>
        <v>549</v>
      </c>
      <c r="BH39" s="7">
        <f t="shared" ca="1" si="9"/>
        <v>7221</v>
      </c>
      <c r="BI39" s="7">
        <f t="shared" ca="1" si="9"/>
        <v>155566</v>
      </c>
      <c r="BJ39" s="7">
        <f t="shared" ca="1" si="9"/>
        <v>6557599</v>
      </c>
      <c r="BK39" s="7">
        <f t="shared" ca="1" si="9"/>
        <v>127</v>
      </c>
      <c r="BL39" s="7">
        <f t="shared" ca="1" si="9"/>
        <v>7643</v>
      </c>
      <c r="BM39" s="7">
        <f t="shared" ca="1" si="9"/>
        <v>81054</v>
      </c>
      <c r="BN39" s="7">
        <f t="shared" ca="1" si="9"/>
        <v>6632111</v>
      </c>
      <c r="BO39" s="7">
        <f t="shared" ca="1" si="9"/>
        <v>73</v>
      </c>
      <c r="BP39" s="7">
        <f t="shared" ref="BP39:CV39" ca="1" si="10">INDIRECT("CORPUS_TOTALS!R"&amp;($B34+$C34)&amp;"C"&amp;(COLUMN()-1),FALSE)</f>
        <v>7697</v>
      </c>
      <c r="BQ39" s="7">
        <f t="shared" ca="1" si="10"/>
        <v>33214</v>
      </c>
      <c r="BR39" s="7">
        <f t="shared" ca="1" si="10"/>
        <v>6679951</v>
      </c>
      <c r="BS39" s="7">
        <f t="shared" ca="1" si="10"/>
        <v>30</v>
      </c>
      <c r="BT39" s="7">
        <f t="shared" ca="1" si="10"/>
        <v>7740</v>
      </c>
      <c r="BU39" s="7">
        <f t="shared" ca="1" si="10"/>
        <v>16703</v>
      </c>
      <c r="BV39" s="7">
        <f t="shared" ca="1" si="10"/>
        <v>6696462</v>
      </c>
      <c r="BW39" s="7">
        <f t="shared" ca="1" si="10"/>
        <v>21</v>
      </c>
      <c r="BX39" s="7">
        <f t="shared" ca="1" si="10"/>
        <v>7749</v>
      </c>
      <c r="BY39" s="7">
        <f t="shared" ca="1" si="10"/>
        <v>267302.61667163868</v>
      </c>
      <c r="BZ39" s="7">
        <f t="shared" ca="1" si="10"/>
        <v>6445862.3833283614</v>
      </c>
      <c r="CA39" s="7">
        <f t="shared" ca="1" si="10"/>
        <v>309.38332836130689</v>
      </c>
      <c r="CB39" s="7">
        <f t="shared" ca="1" si="10"/>
        <v>7469.2517925598431</v>
      </c>
      <c r="CC39" s="7">
        <f t="shared" ca="1" si="10"/>
        <v>643189.55489228806</v>
      </c>
      <c r="CD39" s="7">
        <f t="shared" ca="1" si="10"/>
        <v>6069975.4451077124</v>
      </c>
      <c r="CE39" s="7">
        <f t="shared" ca="1" si="10"/>
        <v>744.4451077119478</v>
      </c>
      <c r="CF39" s="7">
        <f t="shared" ca="1" si="10"/>
        <v>7033.6864608571368</v>
      </c>
      <c r="CG39" s="7">
        <f t="shared" ca="1" si="10"/>
        <v>155513.00501269542</v>
      </c>
      <c r="CH39" s="7">
        <f t="shared" ca="1" si="10"/>
        <v>6557651.9949873043</v>
      </c>
      <c r="CI39" s="7">
        <f t="shared" ca="1" si="10"/>
        <v>179.99498730459379</v>
      </c>
      <c r="CJ39" s="7">
        <f t="shared" ca="1" si="10"/>
        <v>7598.7898912063092</v>
      </c>
      <c r="CK39" s="7">
        <f t="shared" ca="1" si="10"/>
        <v>81033.209955906437</v>
      </c>
      <c r="CL39" s="7">
        <f t="shared" ca="1" si="10"/>
        <v>6632131.7900440935</v>
      </c>
      <c r="CM39" s="7">
        <f t="shared" ca="1" si="10"/>
        <v>93.790044093567332</v>
      </c>
      <c r="CN39" s="7">
        <f t="shared" ca="1" si="10"/>
        <v>7685.0946103663473</v>
      </c>
      <c r="CO39" s="7">
        <f t="shared" ca="1" si="10"/>
        <v>33205.566972452492</v>
      </c>
      <c r="CP39" s="7">
        <f t="shared" ca="1" si="10"/>
        <v>6679959.4330275478</v>
      </c>
      <c r="CQ39" s="7">
        <f t="shared" ca="1" si="10"/>
        <v>38.433027547506413</v>
      </c>
      <c r="CR39" s="7">
        <f t="shared" ca="1" si="10"/>
        <v>7740.5156986309739</v>
      </c>
      <c r="CS39" s="7">
        <f t="shared" ca="1" si="10"/>
        <v>16704.665565133422</v>
      </c>
      <c r="CT39" s="7">
        <f t="shared" ca="1" si="10"/>
        <v>6696460.3344348669</v>
      </c>
      <c r="CU39" s="7">
        <f t="shared" ca="1" si="10"/>
        <v>19.334434866577343</v>
      </c>
      <c r="CV39" s="7">
        <f t="shared" ca="1" si="10"/>
        <v>7759.6363965432101</v>
      </c>
    </row>
    <row r="41" spans="1:100">
      <c r="A41" s="18" t="s">
        <v>114</v>
      </c>
      <c r="B41" t="s">
        <v>119</v>
      </c>
      <c r="C41" t="s">
        <v>120</v>
      </c>
      <c r="D41" t="s">
        <v>121</v>
      </c>
      <c r="E41" t="s">
        <v>122</v>
      </c>
      <c r="F41" t="s">
        <v>123</v>
      </c>
      <c r="G41" t="s">
        <v>124</v>
      </c>
      <c r="H41" t="s">
        <v>125</v>
      </c>
      <c r="I41" t="s">
        <v>126</v>
      </c>
      <c r="J41" t="s">
        <v>127</v>
      </c>
      <c r="K41" t="s">
        <v>128</v>
      </c>
      <c r="L41" t="s">
        <v>129</v>
      </c>
      <c r="M41" t="s">
        <v>130</v>
      </c>
      <c r="N41" t="s">
        <v>131</v>
      </c>
      <c r="O41" t="s">
        <v>132</v>
      </c>
      <c r="P41" t="s">
        <v>133</v>
      </c>
      <c r="Q41" t="s">
        <v>134</v>
      </c>
      <c r="R41" t="s">
        <v>135</v>
      </c>
      <c r="S41" t="s">
        <v>136</v>
      </c>
      <c r="T41" t="s">
        <v>138</v>
      </c>
      <c r="U41" t="s">
        <v>139</v>
      </c>
      <c r="V41" t="s">
        <v>140</v>
      </c>
      <c r="W41" t="s">
        <v>141</v>
      </c>
      <c r="X41" t="s">
        <v>142</v>
      </c>
      <c r="Y41" t="s">
        <v>143</v>
      </c>
      <c r="Z41" t="s">
        <v>144</v>
      </c>
      <c r="AA41" t="s">
        <v>145</v>
      </c>
      <c r="AB41" t="s">
        <v>146</v>
      </c>
      <c r="AC41" t="s">
        <v>147</v>
      </c>
      <c r="AD41" t="s">
        <v>148</v>
      </c>
      <c r="AE41" t="s">
        <v>149</v>
      </c>
      <c r="AF41" t="s">
        <v>137</v>
      </c>
    </row>
    <row r="42" spans="1:100">
      <c r="A42" s="18" t="s">
        <v>150</v>
      </c>
      <c r="B42" s="10" t="e">
        <f ca="1">1-NORMSDIST(H42)</f>
        <v>#REF!</v>
      </c>
      <c r="C42" s="10">
        <f t="shared" ref="C42" ca="1" si="11">1-NORMSDIST(I42)</f>
        <v>5.4554694095543255E-11</v>
      </c>
      <c r="D42" s="10">
        <f t="shared" ref="D42" ca="1" si="12">1-NORMSDIST(J42)</f>
        <v>2.1267543840935987E-3</v>
      </c>
      <c r="E42" s="10">
        <f t="shared" ref="E42" ca="1" si="13">1-NORMSDIST(K42)</f>
        <v>3.0429148671782369E-2</v>
      </c>
      <c r="F42" s="10">
        <f t="shared" ref="F42" ca="1" si="14">1-NORMSDIST(L42)</f>
        <v>0.23282840996966558</v>
      </c>
      <c r="G42" s="10">
        <f t="shared" ref="G42" ca="1" si="15">1-NORMSDIST(M42)</f>
        <v>0.7833148286099042</v>
      </c>
      <c r="H42" t="e">
        <f ca="1">(E38/T42-E39/Z42)/(SQRT(N42*(1-N42)*(1/T42+1/Z42)))</f>
        <v>#REF!</v>
      </c>
      <c r="I42">
        <f t="shared" ref="I42" ca="1" si="16">(F38/U42-F39/AA42)/(SQRT(O42*(1-O42)*(1/U42+1/AA42)))</f>
        <v>6.453758702801184</v>
      </c>
      <c r="J42">
        <f t="shared" ref="J42" ca="1" si="17">(G38/V42-G39/AB42)/(SQRT(P42*(1-P42)*(1/V42+1/AB42)))</f>
        <v>2.8587223653086591</v>
      </c>
      <c r="K42">
        <f t="shared" ref="K42" ca="1" si="18">(H38/W42-H39/AC42)/(SQRT(Q42*(1-Q42)*(1/W42+1/AC42)))</f>
        <v>1.874523563894313</v>
      </c>
      <c r="L42">
        <f t="shared" ref="L42" ca="1" si="19">(I38/X42-I39/AD42)/(SQRT(R42*(1-R42)*(1/X42+1/AD42)))</f>
        <v>0.72956385963188608</v>
      </c>
      <c r="M42">
        <f t="shared" ref="M42" ca="1" si="20">(J38/Y42-J39/AE42)/(SQRT(S42*(1-S42)*(1/Y42+1/AE42)))</f>
        <v>-0.78343732865492977</v>
      </c>
      <c r="N42" t="e">
        <f ca="1">(E38+E39)/(T42+Z42)</f>
        <v>#REF!</v>
      </c>
      <c r="O42">
        <f t="shared" ref="O42" ca="1" si="21">(F38+F39)/(U42+AA42)</f>
        <v>1.1394230769230769E-3</v>
      </c>
      <c r="P42">
        <f t="shared" ref="P42" ca="1" si="22">(G38+G39)/(V42+AB42)</f>
        <v>1.0576923076923077E-3</v>
      </c>
      <c r="Q42">
        <f t="shared" ref="Q42" ca="1" si="23">(H38+H39)/(W42+AC42)</f>
        <v>1.1332417582417583E-3</v>
      </c>
      <c r="R42">
        <f t="shared" ref="R42" ca="1" si="24">(I38+I39)/(X42+AD42)</f>
        <v>1.0817307692307693E-3</v>
      </c>
      <c r="S42">
        <f t="shared" ref="S42" ca="1" si="25">(J38+J39)/(Y42+AE42)</f>
        <v>1.1675824175824176E-3</v>
      </c>
      <c r="T42" t="e">
        <f ca="1">_xlfn.FLOOR.MATH(($F$1-1)*$D38)</f>
        <v>#REF!</v>
      </c>
      <c r="U42">
        <f ca="1">2*50*$D38</f>
        <v>2135000</v>
      </c>
      <c r="V42">
        <f ca="1">2*10*$D38</f>
        <v>427000</v>
      </c>
      <c r="W42">
        <f ca="1">2*5*$D38</f>
        <v>213500</v>
      </c>
      <c r="X42">
        <f ca="1">2*2*$D38</f>
        <v>85400</v>
      </c>
      <c r="Y42">
        <f ca="1">2*1*$D38</f>
        <v>42700</v>
      </c>
      <c r="Z42" t="e">
        <f ca="1">_xlfn.FLOOR.MATH(($F$1-1)*$D39)</f>
        <v>#REF!</v>
      </c>
      <c r="AA42">
        <f ca="1">2*50*$D39</f>
        <v>777000</v>
      </c>
      <c r="AB42">
        <f ca="1">2*10*$D39</f>
        <v>155400</v>
      </c>
      <c r="AC42">
        <f ca="1">2*5*$D39</f>
        <v>77700</v>
      </c>
      <c r="AD42">
        <f ca="1">2*2*$D39</f>
        <v>31080</v>
      </c>
      <c r="AE42">
        <f ca="1">2*1*$D39</f>
        <v>15540</v>
      </c>
    </row>
    <row r="44" spans="1:100">
      <c r="A44" s="18" t="s">
        <v>151</v>
      </c>
      <c r="B44" t="s">
        <v>152</v>
      </c>
      <c r="C44" t="s">
        <v>153</v>
      </c>
      <c r="D44" t="s">
        <v>154</v>
      </c>
      <c r="E44">
        <v>50</v>
      </c>
      <c r="F44" t="s">
        <v>153</v>
      </c>
      <c r="G44" t="s">
        <v>154</v>
      </c>
      <c r="H44">
        <v>10</v>
      </c>
      <c r="I44" t="s">
        <v>153</v>
      </c>
      <c r="J44" t="s">
        <v>154</v>
      </c>
      <c r="K44">
        <v>5</v>
      </c>
      <c r="L44" t="s">
        <v>153</v>
      </c>
      <c r="M44" t="s">
        <v>154</v>
      </c>
      <c r="N44">
        <v>2</v>
      </c>
      <c r="O44" t="s">
        <v>153</v>
      </c>
      <c r="P44" t="s">
        <v>154</v>
      </c>
      <c r="Q44">
        <v>1</v>
      </c>
      <c r="R44" t="s">
        <v>153</v>
      </c>
      <c r="S44" t="s">
        <v>154</v>
      </c>
    </row>
    <row r="45" spans="1:100">
      <c r="A45" s="18" t="s">
        <v>159</v>
      </c>
      <c r="B45" t="s">
        <v>116</v>
      </c>
      <c r="C45">
        <f ca="1">BC38</f>
        <v>783</v>
      </c>
      <c r="D45">
        <f ca="1">BD38</f>
        <v>20567</v>
      </c>
      <c r="E45" t="s">
        <v>116</v>
      </c>
      <c r="F45">
        <f ca="1">BG38</f>
        <v>1979</v>
      </c>
      <c r="G45">
        <f ca="1">BH38</f>
        <v>19371</v>
      </c>
      <c r="H45" t="s">
        <v>116</v>
      </c>
      <c r="I45">
        <f ca="1">BK38</f>
        <v>446</v>
      </c>
      <c r="J45">
        <f ca="1">BL38</f>
        <v>20904</v>
      </c>
      <c r="K45" t="s">
        <v>116</v>
      </c>
      <c r="L45">
        <f ca="1">BO38</f>
        <v>248</v>
      </c>
      <c r="M45">
        <f ca="1">BP38</f>
        <v>21102</v>
      </c>
      <c r="N45" t="s">
        <v>116</v>
      </c>
      <c r="O45">
        <f ca="1">BS38</f>
        <v>96</v>
      </c>
      <c r="P45">
        <f ca="1">BT38</f>
        <v>21254</v>
      </c>
      <c r="Q45" t="s">
        <v>116</v>
      </c>
      <c r="R45">
        <f ca="1">BW38</f>
        <v>47</v>
      </c>
      <c r="S45">
        <f ca="1">BX38</f>
        <v>21303</v>
      </c>
    </row>
    <row r="46" spans="1:100">
      <c r="A46" s="18"/>
      <c r="B46" t="s">
        <v>117</v>
      </c>
      <c r="C46">
        <f ca="1">BC39</f>
        <v>225</v>
      </c>
      <c r="D46">
        <f ca="1">BD39</f>
        <v>7545</v>
      </c>
      <c r="E46" t="s">
        <v>117</v>
      </c>
      <c r="F46">
        <f ca="1">BG39</f>
        <v>549</v>
      </c>
      <c r="G46">
        <f ca="1">BH39</f>
        <v>7221</v>
      </c>
      <c r="H46" t="s">
        <v>117</v>
      </c>
      <c r="I46">
        <f ca="1">BK39</f>
        <v>127</v>
      </c>
      <c r="J46">
        <f ca="1">BL39</f>
        <v>7643</v>
      </c>
      <c r="K46" t="s">
        <v>117</v>
      </c>
      <c r="L46">
        <f ca="1">BO39</f>
        <v>73</v>
      </c>
      <c r="M46">
        <f ca="1">BP39</f>
        <v>7697</v>
      </c>
      <c r="N46" t="s">
        <v>117</v>
      </c>
      <c r="O46">
        <f ca="1">BS39</f>
        <v>30</v>
      </c>
      <c r="P46">
        <f ca="1">BT39</f>
        <v>7740</v>
      </c>
      <c r="Q46" t="s">
        <v>117</v>
      </c>
      <c r="R46">
        <f ca="1">BW39</f>
        <v>21</v>
      </c>
      <c r="S46">
        <f ca="1">BX39</f>
        <v>7749</v>
      </c>
    </row>
    <row r="47" spans="1:100">
      <c r="A47" s="18" t="s">
        <v>155</v>
      </c>
      <c r="C47">
        <f ca="1">(C45+C46)*(C45+D45)/SUM(C45:D46)</f>
        <v>739.03846153846155</v>
      </c>
      <c r="D47">
        <f ca="1">(C45+D45)*(D45+D46)/SUM(C45:D46)</f>
        <v>20610.961538461539</v>
      </c>
      <c r="F47">
        <f ca="1">(F45+F46)*(F45+G45)/SUM(F45:G46)</f>
        <v>1853.4615384615386</v>
      </c>
      <c r="G47">
        <f ca="1">(F45+G45)*(G45+G46)/SUM(F45:G46)</f>
        <v>19496.538461538461</v>
      </c>
      <c r="I47">
        <f ca="1">(I45+I46)*(I45+J45)/SUM(I45:J46)</f>
        <v>420.10817307692309</v>
      </c>
      <c r="J47">
        <f ca="1">(I45+J45)*(J45+J46)/SUM(I45:J46)</f>
        <v>20929.891826923078</v>
      </c>
      <c r="L47">
        <f ca="1">(L45+L46)*(L45+M45)/SUM(L45:M46)</f>
        <v>235.34855769230768</v>
      </c>
      <c r="M47">
        <f ca="1">(L45+M45)*(M45+M46)/SUM(L45:M46)</f>
        <v>21114.651442307691</v>
      </c>
      <c r="O47">
        <f ca="1">(O45+O46)*(O45+P45)/SUM(O45:P46)</f>
        <v>92.379807692307693</v>
      </c>
      <c r="P47">
        <f ca="1">(O45+P45)*(P45+P46)/SUM(O45:P46)</f>
        <v>21257.620192307691</v>
      </c>
      <c r="R47">
        <f ca="1">(R45+R46)*(R45+S45)/SUM(R45:S46)</f>
        <v>49.855769230769234</v>
      </c>
      <c r="S47">
        <f ca="1">(R45+S45)*(S45+S46)/SUM(R45:S46)</f>
        <v>21300.14423076923</v>
      </c>
    </row>
    <row r="48" spans="1:100">
      <c r="C48">
        <f ca="1">(C45+C46)*(C46+D46)/SUM(C45:D46)</f>
        <v>268.96153846153845</v>
      </c>
      <c r="D48">
        <f ca="1">(C46+D46)*(D45+D46)/SUM(C45:D46)</f>
        <v>7501.0384615384619</v>
      </c>
      <c r="F48">
        <f ca="1">(F45+F46)*(F46+G46)/SUM(F45:G46)</f>
        <v>674.53846153846155</v>
      </c>
      <c r="G48">
        <f ca="1">(F46+G46)*(G45+G46)/SUM(F45:G46)</f>
        <v>7095.4615384615381</v>
      </c>
      <c r="I48">
        <f ca="1">(I45+I46)*(I46+J46)/SUM(I45:J46)</f>
        <v>152.89182692307693</v>
      </c>
      <c r="J48">
        <f ca="1">(I46+J46)*(J45+J46)/SUM(I45:J46)</f>
        <v>7617.1081730769229</v>
      </c>
      <c r="L48">
        <f ca="1">(L45+L46)*(L46+M46)/SUM(L45:M46)</f>
        <v>85.651442307692307</v>
      </c>
      <c r="M48">
        <f ca="1">(L46+M46)*(M45+M46)/SUM(L45:M46)</f>
        <v>7684.3485576923076</v>
      </c>
      <c r="O48">
        <f ca="1">(O45+O46)*(O46+P46)/SUM(O45:P46)</f>
        <v>33.620192307692307</v>
      </c>
      <c r="P48">
        <f ca="1">(O46+P46)*(P45+P46)/SUM(O45:P46)</f>
        <v>7736.3798076923076</v>
      </c>
      <c r="R48">
        <f ca="1">(R45+R46)*(R46+S46)/SUM(R45:S46)</f>
        <v>18.14423076923077</v>
      </c>
      <c r="S48">
        <f ca="1">(R46+S46)*(S45+S46)/SUM(R45:S46)</f>
        <v>7751.8557692307695</v>
      </c>
    </row>
    <row r="50" spans="1:100">
      <c r="A50" s="18" t="s">
        <v>151</v>
      </c>
      <c r="B50" s="18" t="s">
        <v>0</v>
      </c>
      <c r="C50" s="18">
        <v>50</v>
      </c>
      <c r="D50" s="18">
        <v>10</v>
      </c>
      <c r="E50" s="18">
        <v>5</v>
      </c>
      <c r="F50" s="18">
        <v>2</v>
      </c>
      <c r="G50" s="18">
        <v>1</v>
      </c>
    </row>
    <row r="51" spans="1:100">
      <c r="A51" s="18" t="s">
        <v>118</v>
      </c>
      <c r="B51" s="10">
        <f ca="1">_xlfn.CHISQ.TEST(C45:D46,C47:D48)</f>
        <v>1.4415008802615536E-3</v>
      </c>
      <c r="C51" s="10">
        <f ca="1">_xlfn.CHISQ.TEST(F45:G46,F47:G48)</f>
        <v>3.477214850047984E-9</v>
      </c>
      <c r="D51" s="10">
        <f ca="1">_xlfn.CHISQ.TEST(I45:J46,I47:J48)</f>
        <v>1.3514355720869701E-2</v>
      </c>
      <c r="E51" s="10">
        <f ca="1">_xlfn.CHISQ.TEST(L45:M46,L47:M48)</f>
        <v>0.1084113592083899</v>
      </c>
      <c r="F51" s="10">
        <f ca="1">_xlfn.CHISQ.TEST(O45:P46,O47:P48)</f>
        <v>0.46493075446333232</v>
      </c>
      <c r="G51" s="10">
        <f ca="1">_xlfn.CHISQ.TEST(R45:S46,R47:S48)</f>
        <v>0.43310135479754436</v>
      </c>
    </row>
    <row r="52" spans="1:100">
      <c r="A52" s="18" t="s">
        <v>156</v>
      </c>
      <c r="B52">
        <f ca="1">(C45*D46)/(D45*C46)</f>
        <v>1.2766373316477853</v>
      </c>
      <c r="C52">
        <f ca="1">(F45*G46)/(G45*F46)</f>
        <v>1.3437508551033839</v>
      </c>
      <c r="D52">
        <f ca="1">(I45*J46)/(J45*I46)</f>
        <v>1.2840017055847353</v>
      </c>
      <c r="E52">
        <f ca="1">(L45*M46)/(M45*L46)</f>
        <v>1.2391580100827941</v>
      </c>
      <c r="F52">
        <f ca="1">(O45*P46)/(P45*O46)</f>
        <v>1.1653335842664909</v>
      </c>
      <c r="G52">
        <f ca="1">(R45*S46)/(S45*R46)</f>
        <v>0.81411068863540348</v>
      </c>
    </row>
    <row r="53" spans="1:100"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1:100"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1:100">
      <c r="A55">
        <v>1</v>
      </c>
      <c r="B55">
        <v>2</v>
      </c>
      <c r="C55">
        <v>3</v>
      </c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1:100" ht="18.75">
      <c r="A56" s="19" t="str">
        <f ca="1">INDIRECT("R5C"&amp;A55,FALSE)</f>
        <v>reduced_gods</v>
      </c>
      <c r="B56" s="19" t="str">
        <f ca="1">INDIRECT("R5C"&amp;B55,FALSE)</f>
        <v>reduced_deities</v>
      </c>
      <c r="C56" s="19" t="str">
        <f ca="1">INDIRECT("R3C"&amp;C55,FALSE)</f>
        <v>punishment</v>
      </c>
      <c r="D56" s="20"/>
    </row>
    <row r="57" spans="1:100" ht="18.75">
      <c r="A57" s="19">
        <f ca="1">INDIRECT("R6C"&amp;A55,FALSE)</f>
        <v>201</v>
      </c>
      <c r="B57" s="19">
        <f ca="1">INDIRECT("R6C"&amp;B55,FALSE)</f>
        <v>188</v>
      </c>
      <c r="C57" s="19">
        <f ca="1">INDIRECT("R4C"&amp;C55,FALSE)</f>
        <v>6</v>
      </c>
    </row>
    <row r="58" spans="1:100">
      <c r="A58" s="18"/>
    </row>
    <row r="59" spans="1:100">
      <c r="A59" s="18" t="s">
        <v>115</v>
      </c>
    </row>
    <row r="60" spans="1:100" ht="15.75">
      <c r="C60" t="s">
        <v>36</v>
      </c>
      <c r="D60" t="s">
        <v>37</v>
      </c>
      <c r="E60" s="2" t="s">
        <v>43</v>
      </c>
      <c r="F60" s="2" t="s">
        <v>38</v>
      </c>
      <c r="G60" s="2" t="s">
        <v>39</v>
      </c>
      <c r="H60" s="2" t="s">
        <v>40</v>
      </c>
      <c r="I60" s="2" t="s">
        <v>41</v>
      </c>
      <c r="J60" s="2" t="s">
        <v>42</v>
      </c>
      <c r="K60" s="3" t="s">
        <v>44</v>
      </c>
      <c r="L60" s="3" t="s">
        <v>45</v>
      </c>
      <c r="M60" s="3" t="s">
        <v>46</v>
      </c>
      <c r="N60" s="3" t="s">
        <v>47</v>
      </c>
      <c r="O60" s="3" t="s">
        <v>48</v>
      </c>
      <c r="P60" s="3" t="s">
        <v>49</v>
      </c>
      <c r="Q60" s="3" t="s">
        <v>108</v>
      </c>
      <c r="R60" s="3" t="s">
        <v>109</v>
      </c>
      <c r="S60" s="3" t="s">
        <v>110</v>
      </c>
      <c r="T60" s="3" t="s">
        <v>111</v>
      </c>
      <c r="U60" s="3" t="s">
        <v>112</v>
      </c>
      <c r="V60" s="3" t="s">
        <v>113</v>
      </c>
      <c r="W60" s="3" t="s">
        <v>81</v>
      </c>
      <c r="X60" s="3" t="s">
        <v>82</v>
      </c>
      <c r="Y60" s="3" t="s">
        <v>83</v>
      </c>
      <c r="Z60" s="3" t="s">
        <v>84</v>
      </c>
      <c r="AA60" s="3" t="s">
        <v>85</v>
      </c>
      <c r="AB60" s="3" t="s">
        <v>86</v>
      </c>
      <c r="AC60" s="13" t="s">
        <v>96</v>
      </c>
      <c r="AD60" s="13" t="s">
        <v>97</v>
      </c>
      <c r="AE60" s="13" t="s">
        <v>98</v>
      </c>
      <c r="AF60" s="13" t="s">
        <v>99</v>
      </c>
      <c r="AG60" s="13" t="s">
        <v>100</v>
      </c>
      <c r="AH60" s="13" t="s">
        <v>101</v>
      </c>
      <c r="AI60" s="13" t="s">
        <v>102</v>
      </c>
      <c r="AJ60" s="13" t="s">
        <v>103</v>
      </c>
      <c r="AK60" s="13" t="s">
        <v>104</v>
      </c>
      <c r="AL60" s="13" t="s">
        <v>105</v>
      </c>
      <c r="AM60" s="13" t="s">
        <v>106</v>
      </c>
      <c r="AN60" s="13" t="s">
        <v>107</v>
      </c>
      <c r="AO60" s="13" t="s">
        <v>96</v>
      </c>
      <c r="AP60" s="13" t="s">
        <v>97</v>
      </c>
      <c r="AQ60" s="13" t="s">
        <v>98</v>
      </c>
      <c r="AR60" s="13" t="s">
        <v>99</v>
      </c>
      <c r="AS60" s="13" t="s">
        <v>100</v>
      </c>
      <c r="AT60" s="13" t="s">
        <v>101</v>
      </c>
      <c r="AU60" s="13" t="s">
        <v>102</v>
      </c>
      <c r="AV60" s="13" t="s">
        <v>103</v>
      </c>
      <c r="AW60" s="13" t="s">
        <v>104</v>
      </c>
      <c r="AX60" s="13" t="s">
        <v>105</v>
      </c>
      <c r="AY60" s="13" t="s">
        <v>106</v>
      </c>
      <c r="AZ60" s="13" t="s">
        <v>107</v>
      </c>
      <c r="BA60" t="s">
        <v>1</v>
      </c>
      <c r="BB60" t="s">
        <v>2</v>
      </c>
      <c r="BC60" t="s">
        <v>3</v>
      </c>
      <c r="BD60" t="s">
        <v>4</v>
      </c>
      <c r="BE60" t="s">
        <v>5</v>
      </c>
      <c r="BF60" t="s">
        <v>6</v>
      </c>
      <c r="BG60" t="s">
        <v>7</v>
      </c>
      <c r="BH60" t="s">
        <v>8</v>
      </c>
      <c r="BI60" t="s">
        <v>9</v>
      </c>
      <c r="BJ60" t="s">
        <v>10</v>
      </c>
      <c r="BK60" t="s">
        <v>11</v>
      </c>
      <c r="BL60" t="s">
        <v>12</v>
      </c>
      <c r="BM60" t="s">
        <v>13</v>
      </c>
      <c r="BN60" t="s">
        <v>14</v>
      </c>
      <c r="BO60" t="s">
        <v>15</v>
      </c>
      <c r="BP60" t="s">
        <v>16</v>
      </c>
      <c r="BQ60" t="s">
        <v>17</v>
      </c>
      <c r="BR60" t="s">
        <v>18</v>
      </c>
      <c r="BS60" t="s">
        <v>19</v>
      </c>
      <c r="BT60" t="s">
        <v>20</v>
      </c>
      <c r="BU60" t="s">
        <v>21</v>
      </c>
      <c r="BV60" t="s">
        <v>22</v>
      </c>
      <c r="BW60" t="s">
        <v>23</v>
      </c>
      <c r="BX60" t="s">
        <v>24</v>
      </c>
      <c r="BY60" t="s">
        <v>1</v>
      </c>
      <c r="BZ60" t="s">
        <v>2</v>
      </c>
      <c r="CA60" t="s">
        <v>3</v>
      </c>
      <c r="CB60" t="s">
        <v>4</v>
      </c>
      <c r="CC60" t="s">
        <v>5</v>
      </c>
      <c r="CD60" t="s">
        <v>6</v>
      </c>
      <c r="CE60" t="s">
        <v>7</v>
      </c>
      <c r="CF60" t="s">
        <v>8</v>
      </c>
      <c r="CG60" t="s">
        <v>9</v>
      </c>
      <c r="CH60" t="s">
        <v>10</v>
      </c>
      <c r="CI60" t="s">
        <v>11</v>
      </c>
      <c r="CJ60" t="s">
        <v>12</v>
      </c>
      <c r="CK60" t="s">
        <v>13</v>
      </c>
      <c r="CL60" t="s">
        <v>14</v>
      </c>
      <c r="CM60" t="s">
        <v>15</v>
      </c>
      <c r="CN60" t="s">
        <v>16</v>
      </c>
      <c r="CO60" t="s">
        <v>17</v>
      </c>
      <c r="CP60" t="s">
        <v>18</v>
      </c>
      <c r="CQ60" t="s">
        <v>19</v>
      </c>
      <c r="CR60" t="s">
        <v>20</v>
      </c>
      <c r="CS60" t="s">
        <v>21</v>
      </c>
      <c r="CT60" t="s">
        <v>22</v>
      </c>
      <c r="CU60" t="s">
        <v>23</v>
      </c>
      <c r="CV60" t="s">
        <v>24</v>
      </c>
    </row>
    <row r="61" spans="1:100">
      <c r="A61" s="18" t="str">
        <f ca="1">INDIRECT("CORPUS_TOTALS!R"&amp;$A57&amp;"C"&amp;COLUMN(),FALSE)</f>
        <v>Reduced Gods</v>
      </c>
      <c r="B61" s="7" t="str">
        <f ca="1">INDIRECT("CORPUS_TOTALS!R"&amp;($A57+$C57)&amp;"C"&amp;(COLUMN()-1),FALSE)</f>
        <v>Punishment</v>
      </c>
      <c r="C61" s="7">
        <f ca="1">INDIRECT("CORPUS_TOTALS!R"&amp;($A57+$C57)&amp;"C"&amp;(COLUMN()-1),FALSE)</f>
        <v>31717</v>
      </c>
      <c r="D61" s="7">
        <f t="shared" ref="D61:BO61" ca="1" si="26">INDIRECT("CORPUS_TOTALS!R"&amp;($A57+$C57)&amp;"C"&amp;(COLUMN()-1),FALSE)</f>
        <v>21350</v>
      </c>
      <c r="E61" s="7">
        <f t="shared" ca="1" si="26"/>
        <v>3036</v>
      </c>
      <c r="F61" s="7">
        <f t="shared" ca="1" si="26"/>
        <v>9651</v>
      </c>
      <c r="G61" s="7">
        <f t="shared" ca="1" si="26"/>
        <v>1926</v>
      </c>
      <c r="H61" s="7">
        <f t="shared" ca="1" si="26"/>
        <v>1005</v>
      </c>
      <c r="I61" s="7">
        <f t="shared" ca="1" si="26"/>
        <v>417</v>
      </c>
      <c r="J61" s="7">
        <f t="shared" ca="1" si="26"/>
        <v>225</v>
      </c>
      <c r="K61" s="7">
        <f t="shared" ca="1" si="26"/>
        <v>-2.2730469366434289</v>
      </c>
      <c r="L61" s="7">
        <f t="shared" ca="1" si="26"/>
        <v>-0.59210215100966412</v>
      </c>
      <c r="M61" s="7">
        <f t="shared" ca="1" si="26"/>
        <v>-0.62301103276076719</v>
      </c>
      <c r="N61" s="7">
        <f t="shared" ca="1" si="26"/>
        <v>-1.7363645545850487E-2</v>
      </c>
      <c r="O61" s="7">
        <f t="shared" ca="1" si="26"/>
        <v>0.50235903112704283</v>
      </c>
      <c r="P61" s="7">
        <f t="shared" ca="1" si="26"/>
        <v>1.5835885225101416</v>
      </c>
      <c r="Q61" s="7">
        <f t="shared" ca="1" si="26"/>
        <v>0.91537696872261709</v>
      </c>
      <c r="R61" s="7">
        <f t="shared" ca="1" si="26"/>
        <v>1</v>
      </c>
      <c r="S61" s="7">
        <f t="shared" ca="1" si="26"/>
        <v>1</v>
      </c>
      <c r="T61" s="7">
        <f t="shared" ca="1" si="26"/>
        <v>1</v>
      </c>
      <c r="U61" s="7">
        <f t="shared" ca="1" si="26"/>
        <v>1</v>
      </c>
      <c r="V61" s="7">
        <f t="shared" ca="1" si="26"/>
        <v>1</v>
      </c>
      <c r="W61" s="7">
        <f t="shared" ca="1" si="26"/>
        <v>1.8038116912602944E-3</v>
      </c>
      <c r="X61" s="7">
        <f t="shared" ca="1" si="26"/>
        <v>0.89353944717447653</v>
      </c>
      <c r="Y61" s="7">
        <f t="shared" ca="1" si="26"/>
        <v>0.94831407781677213</v>
      </c>
      <c r="Z61" s="7">
        <f t="shared" ca="1" si="26"/>
        <v>0.78879113721446203</v>
      </c>
      <c r="AA61" s="7">
        <f t="shared" ca="1" si="26"/>
        <v>0.50139415321729497</v>
      </c>
      <c r="AB61" s="7">
        <f t="shared" ca="1" si="26"/>
        <v>0.14386909591140803</v>
      </c>
      <c r="AC61" s="7">
        <f t="shared" ca="1" si="26"/>
        <v>7.7473152368917209E-3</v>
      </c>
      <c r="AD61" s="7">
        <f t="shared" ca="1" si="26"/>
        <v>8.3164313625856013E-3</v>
      </c>
      <c r="AE61" s="7">
        <f t="shared" ca="1" si="26"/>
        <v>8.8611924546841674E-3</v>
      </c>
      <c r="AF61" s="7">
        <f t="shared" ca="1" si="26"/>
        <v>9.2203063743556465E-3</v>
      </c>
      <c r="AG61" s="7">
        <f t="shared" ca="1" si="26"/>
        <v>8.6200087940872024E-3</v>
      </c>
      <c r="AH61" s="7">
        <f t="shared" ca="1" si="26"/>
        <v>9.4221457726575298E-3</v>
      </c>
      <c r="AI61" s="7">
        <f t="shared" ca="1" si="26"/>
        <v>8.8352016731782744E-3</v>
      </c>
      <c r="AJ61" s="7">
        <f t="shared" ca="1" si="26"/>
        <v>9.9938381394680947E-3</v>
      </c>
      <c r="AK61" s="7">
        <f t="shared" ca="1" si="26"/>
        <v>8.8330581232602748E-3</v>
      </c>
      <c r="AL61" s="7">
        <f t="shared" ca="1" si="26"/>
        <v>1.0698557801798275E-2</v>
      </c>
      <c r="AM61" s="7">
        <f t="shared" ca="1" si="26"/>
        <v>9.1688678386030349E-3</v>
      </c>
      <c r="AN61" s="7">
        <f t="shared" ca="1" si="26"/>
        <v>1.1908415533762304E-2</v>
      </c>
      <c r="AO61" s="7">
        <f t="shared" ca="1" si="26"/>
        <v>0.10315513087920715</v>
      </c>
      <c r="AP61" s="7">
        <f t="shared" ca="1" si="26"/>
        <v>0.11145845225896615</v>
      </c>
      <c r="AQ61" s="7">
        <f t="shared" ca="1" si="26"/>
        <v>0.27295349255539003</v>
      </c>
      <c r="AR61" s="7">
        <f t="shared" ca="1" si="26"/>
        <v>0.28498561751486762</v>
      </c>
      <c r="AS61" s="7">
        <f t="shared" ca="1" si="26"/>
        <v>7.3380402703994083E-2</v>
      </c>
      <c r="AT61" s="7">
        <f t="shared" ca="1" si="26"/>
        <v>8.0530604321767049E-2</v>
      </c>
      <c r="AU61" s="7">
        <f t="shared" ca="1" si="26"/>
        <v>4.0503736852044427E-2</v>
      </c>
      <c r="AV61" s="7">
        <f t="shared" ca="1" si="26"/>
        <v>4.5959963382147605E-2</v>
      </c>
      <c r="AW61" s="7">
        <f t="shared" ca="1" si="26"/>
        <v>1.7139656766338295E-2</v>
      </c>
      <c r="AX61" s="7">
        <f t="shared" ca="1" si="26"/>
        <v>2.0799453303919316E-2</v>
      </c>
      <c r="AY61" s="7">
        <f t="shared" ca="1" si="26"/>
        <v>9.0374184777974129E-3</v>
      </c>
      <c r="AZ61" s="7">
        <f t="shared" ca="1" si="26"/>
        <v>1.1758834449603057E-2</v>
      </c>
      <c r="BA61" s="7">
        <f t="shared" ca="1" si="26"/>
        <v>775118</v>
      </c>
      <c r="BB61" s="7">
        <f t="shared" ca="1" si="26"/>
        <v>5901463</v>
      </c>
      <c r="BC61" s="7">
        <f t="shared" ca="1" si="26"/>
        <v>2291</v>
      </c>
      <c r="BD61" s="7">
        <f t="shared" ca="1" si="26"/>
        <v>19059</v>
      </c>
      <c r="BE61" s="7">
        <f t="shared" ca="1" si="26"/>
        <v>1852355</v>
      </c>
      <c r="BF61" s="7">
        <f t="shared" ca="1" si="26"/>
        <v>4824226</v>
      </c>
      <c r="BG61" s="7">
        <f t="shared" ca="1" si="26"/>
        <v>5956</v>
      </c>
      <c r="BH61" s="7">
        <f t="shared" ca="1" si="26"/>
        <v>15394</v>
      </c>
      <c r="BI61" s="7">
        <f t="shared" ca="1" si="26"/>
        <v>520466</v>
      </c>
      <c r="BJ61" s="7">
        <f t="shared" ca="1" si="26"/>
        <v>6156115</v>
      </c>
      <c r="BK61" s="7">
        <f t="shared" ca="1" si="26"/>
        <v>1643</v>
      </c>
      <c r="BL61" s="7">
        <f t="shared" ca="1" si="26"/>
        <v>19707</v>
      </c>
      <c r="BM61" s="7">
        <f t="shared" ca="1" si="26"/>
        <v>281017</v>
      </c>
      <c r="BN61" s="7">
        <f t="shared" ca="1" si="26"/>
        <v>6395564</v>
      </c>
      <c r="BO61" s="7">
        <f t="shared" ca="1" si="26"/>
        <v>923</v>
      </c>
      <c r="BP61" s="7">
        <f t="shared" ref="BP61:CV61" ca="1" si="27">INDIRECT("CORPUS_TOTALS!R"&amp;($A57+$C57)&amp;"C"&amp;(COLUMN()-1),FALSE)</f>
        <v>20427</v>
      </c>
      <c r="BQ61" s="7">
        <f t="shared" ca="1" si="27"/>
        <v>118175</v>
      </c>
      <c r="BR61" s="7">
        <f t="shared" ca="1" si="27"/>
        <v>6558406</v>
      </c>
      <c r="BS61" s="7">
        <f t="shared" ca="1" si="27"/>
        <v>405</v>
      </c>
      <c r="BT61" s="7">
        <f t="shared" ca="1" si="27"/>
        <v>20945</v>
      </c>
      <c r="BU61" s="7">
        <f t="shared" ca="1" si="27"/>
        <v>59779</v>
      </c>
      <c r="BV61" s="7">
        <f t="shared" ca="1" si="27"/>
        <v>6616802</v>
      </c>
      <c r="BW61" s="7">
        <f t="shared" ca="1" si="27"/>
        <v>222</v>
      </c>
      <c r="BX61" s="7">
        <f t="shared" ca="1" si="27"/>
        <v>21128</v>
      </c>
      <c r="BY61" s="7">
        <f t="shared" ca="1" si="27"/>
        <v>774930.96877662675</v>
      </c>
      <c r="BZ61" s="7">
        <f t="shared" ca="1" si="27"/>
        <v>5901650.0312233735</v>
      </c>
      <c r="CA61" s="7">
        <f t="shared" ca="1" si="27"/>
        <v>2478.0312233733075</v>
      </c>
      <c r="CB61" s="7">
        <f t="shared" ca="1" si="27"/>
        <v>18932.316510501409</v>
      </c>
      <c r="CC61" s="7">
        <f t="shared" ca="1" si="27"/>
        <v>1852387.5379861332</v>
      </c>
      <c r="CD61" s="7">
        <f t="shared" ca="1" si="27"/>
        <v>4824193.4620138668</v>
      </c>
      <c r="CE61" s="7">
        <f t="shared" ca="1" si="27"/>
        <v>5923.4620138666705</v>
      </c>
      <c r="CF61" s="7">
        <f t="shared" ca="1" si="27"/>
        <v>15475.868112736145</v>
      </c>
      <c r="CG61" s="7">
        <f t="shared" ca="1" si="27"/>
        <v>520444.75067435001</v>
      </c>
      <c r="CH61" s="7">
        <f t="shared" ca="1" si="27"/>
        <v>6156136.2493256498</v>
      </c>
      <c r="CI61" s="7">
        <f t="shared" ca="1" si="27"/>
        <v>1664.2493256499656</v>
      </c>
      <c r="CJ61" s="7">
        <f t="shared" ca="1" si="27"/>
        <v>19748.700674791486</v>
      </c>
      <c r="CK61" s="7">
        <f t="shared" ca="1" si="27"/>
        <v>281041.30173034029</v>
      </c>
      <c r="CL61" s="7">
        <f t="shared" ca="1" si="27"/>
        <v>6395539.6982696597</v>
      </c>
      <c r="CM61" s="7">
        <f t="shared" ca="1" si="27"/>
        <v>898.69826965969048</v>
      </c>
      <c r="CN61" s="7">
        <f t="shared" ca="1" si="27"/>
        <v>20516.699767440852</v>
      </c>
      <c r="CO61" s="7">
        <f t="shared" ca="1" si="27"/>
        <v>118202.02014323528</v>
      </c>
      <c r="CP61" s="7">
        <f t="shared" ca="1" si="27"/>
        <v>6558378.9798567649</v>
      </c>
      <c r="CQ61" s="7">
        <f t="shared" ca="1" si="27"/>
        <v>377.97985676472331</v>
      </c>
      <c r="CR61" s="7">
        <f t="shared" ca="1" si="27"/>
        <v>21039.08330476332</v>
      </c>
      <c r="CS61" s="7">
        <f t="shared" ca="1" si="27"/>
        <v>59809.743722501771</v>
      </c>
      <c r="CT61" s="7">
        <f t="shared" ca="1" si="27"/>
        <v>6616771.2562774979</v>
      </c>
      <c r="CU61" s="7">
        <f t="shared" ca="1" si="27"/>
        <v>191.25627749823042</v>
      </c>
      <c r="CV61" s="7">
        <f t="shared" ca="1" si="27"/>
        <v>21226.403978323637</v>
      </c>
    </row>
    <row r="62" spans="1:100">
      <c r="A62" s="18" t="s">
        <v>117</v>
      </c>
      <c r="B62" s="7" t="str">
        <f ca="1">INDIRECT("CORPUS_TOTALS!R"&amp;($B57+$C57)&amp;"C"&amp;(COLUMN()-1),FALSE)</f>
        <v>Punishment</v>
      </c>
      <c r="C62" s="7">
        <f ca="1">INDIRECT("CORPUS_TOTALS!R"&amp;($B57+$C57)&amp;"C"&amp;(COLUMN()-1),FALSE)</f>
        <v>31719</v>
      </c>
      <c r="D62" s="7">
        <f t="shared" ref="D62:BO62" ca="1" si="28">INDIRECT("CORPUS_TOTALS!R"&amp;($B57+$C57)&amp;"C"&amp;(COLUMN()-1),FALSE)</f>
        <v>7770</v>
      </c>
      <c r="E62" s="7">
        <f t="shared" ca="1" si="28"/>
        <v>1195</v>
      </c>
      <c r="F62" s="7">
        <f t="shared" ca="1" si="28"/>
        <v>3284</v>
      </c>
      <c r="G62" s="7">
        <f t="shared" ca="1" si="28"/>
        <v>542</v>
      </c>
      <c r="H62" s="7">
        <f t="shared" ca="1" si="28"/>
        <v>257</v>
      </c>
      <c r="I62" s="7">
        <f t="shared" ca="1" si="28"/>
        <v>75</v>
      </c>
      <c r="J62" s="7">
        <f t="shared" ca="1" si="28"/>
        <v>35</v>
      </c>
      <c r="K62" s="7">
        <f t="shared" ca="1" si="28"/>
        <v>-0.69971438577156309</v>
      </c>
      <c r="L62" s="7">
        <f t="shared" ca="1" si="28"/>
        <v>-0.93345631952561003</v>
      </c>
      <c r="M62" s="7">
        <f t="shared" ca="1" si="28"/>
        <v>-2.5869139640992072</v>
      </c>
      <c r="N62" s="7">
        <f t="shared" ca="1" si="28"/>
        <v>-3.0469902003824081</v>
      </c>
      <c r="O62" s="7">
        <f t="shared" ca="1" si="28"/>
        <v>-5.8371387218818187</v>
      </c>
      <c r="P62" s="7">
        <f t="shared" ca="1" si="28"/>
        <v>-6.4645897229756955</v>
      </c>
      <c r="Q62" s="7">
        <f t="shared" ca="1" si="28"/>
        <v>1</v>
      </c>
      <c r="R62" s="7">
        <f t="shared" ca="1" si="28"/>
        <v>1</v>
      </c>
      <c r="S62" s="7">
        <f t="shared" ca="1" si="28"/>
        <v>0.78971787594858089</v>
      </c>
      <c r="T62" s="7">
        <f t="shared" ca="1" si="28"/>
        <v>0.72648241434809968</v>
      </c>
      <c r="U62" s="7">
        <f t="shared" ca="1" si="28"/>
        <v>0.54402202033280356</v>
      </c>
      <c r="V62" s="7">
        <f t="shared" ca="1" si="28"/>
        <v>0.50737403013896776</v>
      </c>
      <c r="W62" s="7">
        <f t="shared" ca="1" si="28"/>
        <v>0.21026561474947536</v>
      </c>
      <c r="X62" s="7">
        <f t="shared" ca="1" si="28"/>
        <v>0.18184160653262382</v>
      </c>
      <c r="Y62" s="7">
        <f t="shared" ca="1" si="28"/>
        <v>1.2587814024636197E-5</v>
      </c>
      <c r="Z62" s="7">
        <f t="shared" ca="1" si="28"/>
        <v>2.447444823440088E-5</v>
      </c>
      <c r="AA62" s="7">
        <f t="shared" ca="1" si="28"/>
        <v>2.3861712112513316E-6</v>
      </c>
      <c r="AB62" s="7">
        <f t="shared" ca="1" si="28"/>
        <v>6.0927724417691358E-4</v>
      </c>
      <c r="AC62" s="7">
        <f t="shared" ca="1" si="28"/>
        <v>8.1964152353741996E-3</v>
      </c>
      <c r="AD62" s="7">
        <f t="shared" ca="1" si="28"/>
        <v>9.177185762395795E-3</v>
      </c>
      <c r="AE62" s="7">
        <f t="shared" ca="1" si="28"/>
        <v>8.1651366473051261E-3</v>
      </c>
      <c r="AF62" s="7">
        <f t="shared" ca="1" si="28"/>
        <v>8.7409122587437799E-3</v>
      </c>
      <c r="AG62" s="7">
        <f t="shared" ca="1" si="28"/>
        <v>6.3903330291835616E-3</v>
      </c>
      <c r="AH62" s="7">
        <f t="shared" ca="1" si="28"/>
        <v>7.5607609219103897E-3</v>
      </c>
      <c r="AI62" s="7">
        <f t="shared" ca="1" si="28"/>
        <v>5.8090839295796195E-3</v>
      </c>
      <c r="AJ62" s="7">
        <f t="shared" ca="1" si="28"/>
        <v>7.4212893007936116E-3</v>
      </c>
      <c r="AK62" s="7">
        <f t="shared" ca="1" si="28"/>
        <v>3.736609542347712E-3</v>
      </c>
      <c r="AL62" s="7">
        <f t="shared" ca="1" si="28"/>
        <v>5.9159001101619403E-3</v>
      </c>
      <c r="AM62" s="7">
        <f t="shared" ca="1" si="28"/>
        <v>3.0155249844740113E-3</v>
      </c>
      <c r="AN62" s="7">
        <f t="shared" ca="1" si="28"/>
        <v>5.9934840245349976E-3</v>
      </c>
      <c r="AO62" s="7">
        <f t="shared" ca="1" si="28"/>
        <v>0.10132872086595962</v>
      </c>
      <c r="AP62" s="7">
        <f t="shared" ca="1" si="28"/>
        <v>0.11514489560765687</v>
      </c>
      <c r="AQ62" s="7">
        <f t="shared" ca="1" si="28"/>
        <v>0.25619785137401724</v>
      </c>
      <c r="AR62" s="7">
        <f t="shared" ca="1" si="28"/>
        <v>0.27584848067231477</v>
      </c>
      <c r="AS62" s="7">
        <f t="shared" ca="1" si="28"/>
        <v>5.7163982426457656E-2</v>
      </c>
      <c r="AT62" s="7">
        <f t="shared" ca="1" si="28"/>
        <v>6.7932542670067458E-2</v>
      </c>
      <c r="AU62" s="7">
        <f t="shared" ca="1" si="28"/>
        <v>2.7040982471385307E-2</v>
      </c>
      <c r="AV62" s="7">
        <f t="shared" ca="1" si="28"/>
        <v>3.4735079304676467E-2</v>
      </c>
      <c r="AW62" s="7">
        <f t="shared" ca="1" si="28"/>
        <v>7.4785099168948842E-3</v>
      </c>
      <c r="AX62" s="7">
        <f t="shared" ca="1" si="28"/>
        <v>1.182650938812442E-2</v>
      </c>
      <c r="AY62" s="7">
        <f t="shared" ca="1" si="28"/>
        <v>3.0155249844740113E-3</v>
      </c>
      <c r="AZ62" s="7">
        <f t="shared" ca="1" si="28"/>
        <v>5.9934840245349976E-3</v>
      </c>
      <c r="BA62" s="7">
        <f t="shared" ca="1" si="28"/>
        <v>776606</v>
      </c>
      <c r="BB62" s="7">
        <f t="shared" ca="1" si="28"/>
        <v>5913553</v>
      </c>
      <c r="BC62" s="7">
        <f t="shared" ca="1" si="28"/>
        <v>841</v>
      </c>
      <c r="BD62" s="7">
        <f t="shared" ca="1" si="28"/>
        <v>6929</v>
      </c>
      <c r="BE62" s="7">
        <f t="shared" ca="1" si="28"/>
        <v>1856272</v>
      </c>
      <c r="BF62" s="7">
        <f t="shared" ca="1" si="28"/>
        <v>4833887</v>
      </c>
      <c r="BG62" s="7">
        <f t="shared" ca="1" si="28"/>
        <v>2067</v>
      </c>
      <c r="BH62" s="7">
        <f t="shared" ca="1" si="28"/>
        <v>5703</v>
      </c>
      <c r="BI62" s="7">
        <f t="shared" ca="1" si="28"/>
        <v>521663</v>
      </c>
      <c r="BJ62" s="7">
        <f t="shared" ca="1" si="28"/>
        <v>6168496</v>
      </c>
      <c r="BK62" s="7">
        <f t="shared" ca="1" si="28"/>
        <v>486</v>
      </c>
      <c r="BL62" s="7">
        <f t="shared" ca="1" si="28"/>
        <v>7284</v>
      </c>
      <c r="BM62" s="7">
        <f t="shared" ca="1" si="28"/>
        <v>281720</v>
      </c>
      <c r="BN62" s="7">
        <f t="shared" ca="1" si="28"/>
        <v>6408439</v>
      </c>
      <c r="BO62" s="7">
        <f t="shared" ca="1" si="28"/>
        <v>240</v>
      </c>
      <c r="BP62" s="7">
        <f t="shared" ref="BP62:CV62" ca="1" si="29">INDIRECT("CORPUS_TOTALS!R"&amp;($B57+$C57)&amp;"C"&amp;(COLUMN()-1),FALSE)</f>
        <v>7530</v>
      </c>
      <c r="BQ62" s="7">
        <f t="shared" ca="1" si="29"/>
        <v>118513</v>
      </c>
      <c r="BR62" s="7">
        <f t="shared" ca="1" si="29"/>
        <v>6571646</v>
      </c>
      <c r="BS62" s="7">
        <f t="shared" ca="1" si="29"/>
        <v>75</v>
      </c>
      <c r="BT62" s="7">
        <f t="shared" ca="1" si="29"/>
        <v>7695</v>
      </c>
      <c r="BU62" s="7">
        <f t="shared" ca="1" si="29"/>
        <v>59970</v>
      </c>
      <c r="BV62" s="7">
        <f t="shared" ca="1" si="29"/>
        <v>6630189</v>
      </c>
      <c r="BW62" s="7">
        <f t="shared" ca="1" si="29"/>
        <v>35</v>
      </c>
      <c r="BX62" s="7">
        <f t="shared" ca="1" si="29"/>
        <v>7735</v>
      </c>
      <c r="BY62" s="7">
        <f t="shared" ca="1" si="29"/>
        <v>776545.11477697059</v>
      </c>
      <c r="BZ62" s="7">
        <f t="shared" ca="1" si="29"/>
        <v>5913613.8852230292</v>
      </c>
      <c r="CA62" s="7">
        <f t="shared" ca="1" si="29"/>
        <v>901.88522302938713</v>
      </c>
      <c r="CB62" s="7">
        <f t="shared" ca="1" si="29"/>
        <v>6876.0914561223435</v>
      </c>
      <c r="CC62" s="7">
        <f t="shared" ca="1" si="29"/>
        <v>1856183.2151253021</v>
      </c>
      <c r="CD62" s="7">
        <f t="shared" ca="1" si="29"/>
        <v>4833975.7848746981</v>
      </c>
      <c r="CE62" s="7">
        <f t="shared" ca="1" si="29"/>
        <v>2155.7848746978357</v>
      </c>
      <c r="CF62" s="7">
        <f t="shared" ca="1" si="29"/>
        <v>5620.7355161514097</v>
      </c>
      <c r="CG62" s="7">
        <f t="shared" ca="1" si="29"/>
        <v>521543.27579330862</v>
      </c>
      <c r="CH62" s="7">
        <f t="shared" ca="1" si="29"/>
        <v>6168615.7242066916</v>
      </c>
      <c r="CI62" s="7">
        <f t="shared" ca="1" si="29"/>
        <v>605.72420669135192</v>
      </c>
      <c r="CJ62" s="7">
        <f t="shared" ca="1" si="29"/>
        <v>7172.5964360488297</v>
      </c>
      <c r="CK62" s="7">
        <f t="shared" ca="1" si="29"/>
        <v>281632.90946201433</v>
      </c>
      <c r="CL62" s="7">
        <f t="shared" ca="1" si="29"/>
        <v>6408526.0905379858</v>
      </c>
      <c r="CM62" s="7">
        <f t="shared" ca="1" si="29"/>
        <v>327.09053798569676</v>
      </c>
      <c r="CN62" s="7">
        <f t="shared" ca="1" si="29"/>
        <v>7451.5537119521377</v>
      </c>
      <c r="CO62" s="7">
        <f t="shared" ca="1" si="29"/>
        <v>118450.43079614609</v>
      </c>
      <c r="CP62" s="7">
        <f t="shared" ca="1" si="29"/>
        <v>6571708.5692038536</v>
      </c>
      <c r="CQ62" s="7">
        <f t="shared" ca="1" si="29"/>
        <v>137.56920385390768</v>
      </c>
      <c r="CR62" s="7">
        <f t="shared" ca="1" si="29"/>
        <v>7641.2951575590359</v>
      </c>
      <c r="CS62" s="7">
        <f t="shared" ca="1" si="29"/>
        <v>59935.390595361641</v>
      </c>
      <c r="CT62" s="7">
        <f t="shared" ca="1" si="29"/>
        <v>6630223.6094046384</v>
      </c>
      <c r="CU62" s="7">
        <f t="shared" ca="1" si="29"/>
        <v>69.609404638359109</v>
      </c>
      <c r="CV62" s="7">
        <f t="shared" ca="1" si="29"/>
        <v>7709.333885786571</v>
      </c>
    </row>
    <row r="64" spans="1:100">
      <c r="A64" s="18" t="s">
        <v>114</v>
      </c>
      <c r="B64" t="s">
        <v>119</v>
      </c>
      <c r="C64" t="s">
        <v>120</v>
      </c>
      <c r="D64" t="s">
        <v>121</v>
      </c>
      <c r="E64" t="s">
        <v>122</v>
      </c>
      <c r="F64" t="s">
        <v>123</v>
      </c>
      <c r="G64" t="s">
        <v>124</v>
      </c>
      <c r="H64" t="s">
        <v>125</v>
      </c>
      <c r="I64" t="s">
        <v>126</v>
      </c>
      <c r="J64" t="s">
        <v>127</v>
      </c>
      <c r="K64" t="s">
        <v>128</v>
      </c>
      <c r="L64" t="s">
        <v>129</v>
      </c>
      <c r="M64" t="s">
        <v>130</v>
      </c>
      <c r="N64" t="s">
        <v>131</v>
      </c>
      <c r="O64" t="s">
        <v>132</v>
      </c>
      <c r="P64" t="s">
        <v>133</v>
      </c>
      <c r="Q64" t="s">
        <v>134</v>
      </c>
      <c r="R64" t="s">
        <v>135</v>
      </c>
      <c r="S64" t="s">
        <v>136</v>
      </c>
      <c r="T64" t="s">
        <v>138</v>
      </c>
      <c r="U64" t="s">
        <v>139</v>
      </c>
      <c r="V64" t="s">
        <v>140</v>
      </c>
      <c r="W64" t="s">
        <v>141</v>
      </c>
      <c r="X64" t="s">
        <v>142</v>
      </c>
      <c r="Y64" t="s">
        <v>143</v>
      </c>
      <c r="Z64" t="s">
        <v>144</v>
      </c>
      <c r="AA64" t="s">
        <v>145</v>
      </c>
      <c r="AB64" t="s">
        <v>146</v>
      </c>
      <c r="AC64" t="s">
        <v>147</v>
      </c>
      <c r="AD64" t="s">
        <v>148</v>
      </c>
      <c r="AE64" t="s">
        <v>149</v>
      </c>
      <c r="AF64" t="s">
        <v>137</v>
      </c>
    </row>
    <row r="65" spans="1:51">
      <c r="A65" s="18" t="s">
        <v>150</v>
      </c>
      <c r="B65" s="10" t="e">
        <f ca="1">1-NORMSDIST(H65)</f>
        <v>#REF!</v>
      </c>
      <c r="C65" s="10">
        <f t="shared" ref="C65" ca="1" si="30">1-NORMSDIST(I65)</f>
        <v>4.2601147244614168E-4</v>
      </c>
      <c r="D65" s="10">
        <f t="shared" ref="D65" ca="1" si="31">1-NORMSDIST(J65)</f>
        <v>5.3466218008502153E-8</v>
      </c>
      <c r="E65" s="10">
        <f t="shared" ref="E65" ca="1" si="32">1-NORMSDIST(K65)</f>
        <v>1.8317289762759259E-7</v>
      </c>
      <c r="F65" s="10">
        <f t="shared" ref="F65" ca="1" si="33">1-NORMSDIST(L65)</f>
        <v>4.4987020775266728E-9</v>
      </c>
      <c r="G65" s="10">
        <f t="shared" ref="G65" ca="1" si="34">1-NORMSDIST(M65)</f>
        <v>6.80289705012882E-7</v>
      </c>
      <c r="H65" t="e">
        <f ca="1">(E61/T65-E62/Z65)/(SQRT(N65*(1-N65)*(1/T65+1/Z65)))</f>
        <v>#REF!</v>
      </c>
      <c r="I65">
        <f t="shared" ref="I65" ca="1" si="35">(F61/U65-F62/AA65)/(SQRT(O65*(1-O65)*(1/U65+1/AA65)))</f>
        <v>3.3353167308706761</v>
      </c>
      <c r="J65">
        <f t="shared" ref="J65" ca="1" si="36">(G61/V65-G62/AB65)/(SQRT(P65*(1-P65)*(1/V65+1/AB65)))</f>
        <v>5.3145309008338621</v>
      </c>
      <c r="K65">
        <f t="shared" ref="K65" ca="1" si="37">(H61/W65-H62/AC65)/(SQRT(Q65*(1-Q65)*(1/W65+1/AC65)))</f>
        <v>5.0856620927163538</v>
      </c>
      <c r="L65">
        <f t="shared" ref="L65" ca="1" si="38">(I61/X65-I62/AD65)/(SQRT(R65*(1-R65)*(1/X65+1/AD65)))</f>
        <v>5.748621383606439</v>
      </c>
      <c r="M65">
        <f t="shared" ref="M65" ca="1" si="39">(J61/Y65-J62/AE65)/(SQRT(S65*(1-S65)*(1/Y65+1/AE65)))</f>
        <v>4.8306940450939404</v>
      </c>
      <c r="N65" t="e">
        <f ca="1">(E61+E62)/(T65+Z65)</f>
        <v>#REF!</v>
      </c>
      <c r="O65">
        <f t="shared" ref="O65" ca="1" si="40">(F61+F62)/(U65+AA65)</f>
        <v>4.4419642857142861E-3</v>
      </c>
      <c r="P65">
        <f t="shared" ref="P65" ca="1" si="41">(G61+G62)/(V65+AB65)</f>
        <v>4.2376373626373627E-3</v>
      </c>
      <c r="Q65">
        <f t="shared" ref="Q65" ca="1" si="42">(H61+H62)/(W65+AC65)</f>
        <v>4.3337912087912092E-3</v>
      </c>
      <c r="R65">
        <f t="shared" ref="R65" ca="1" si="43">(I61+I62)/(X65+AD65)</f>
        <v>4.2239010989010986E-3</v>
      </c>
      <c r="S65">
        <f t="shared" ref="S65" ca="1" si="44">(J61+J62)/(Y65+AE65)</f>
        <v>4.464285714285714E-3</v>
      </c>
      <c r="T65" t="e">
        <f ca="1">_xlfn.FLOOR.MATH(($F$1-1)*$D61)</f>
        <v>#REF!</v>
      </c>
      <c r="U65">
        <f ca="1">2*50*$D61</f>
        <v>2135000</v>
      </c>
      <c r="V65">
        <f ca="1">2*10*$D61</f>
        <v>427000</v>
      </c>
      <c r="W65">
        <f ca="1">2*5*$D61</f>
        <v>213500</v>
      </c>
      <c r="X65">
        <f ca="1">2*2*$D61</f>
        <v>85400</v>
      </c>
      <c r="Y65">
        <f ca="1">2*1*$D61</f>
        <v>42700</v>
      </c>
      <c r="Z65" t="e">
        <f ca="1">_xlfn.FLOOR.MATH(($F$1-1)*$D62)</f>
        <v>#REF!</v>
      </c>
      <c r="AA65">
        <f ca="1">2*50*$D62</f>
        <v>777000</v>
      </c>
      <c r="AB65">
        <f ca="1">2*10*$D62</f>
        <v>155400</v>
      </c>
      <c r="AC65">
        <f ca="1">2*5*$D62</f>
        <v>77700</v>
      </c>
      <c r="AD65">
        <f ca="1">2*2*$D62</f>
        <v>31080</v>
      </c>
      <c r="AE65">
        <f ca="1">2*1*$D62</f>
        <v>15540</v>
      </c>
    </row>
    <row r="67" spans="1:51">
      <c r="A67" s="18" t="s">
        <v>151</v>
      </c>
      <c r="B67" t="s">
        <v>152</v>
      </c>
      <c r="C67" t="s">
        <v>153</v>
      </c>
      <c r="D67" t="s">
        <v>154</v>
      </c>
      <c r="E67">
        <v>50</v>
      </c>
      <c r="F67" t="s">
        <v>153</v>
      </c>
      <c r="G67" t="s">
        <v>154</v>
      </c>
      <c r="H67">
        <v>10</v>
      </c>
      <c r="I67" t="s">
        <v>153</v>
      </c>
      <c r="J67" t="s">
        <v>154</v>
      </c>
      <c r="K67">
        <v>5</v>
      </c>
      <c r="L67" t="s">
        <v>153</v>
      </c>
      <c r="M67" t="s">
        <v>154</v>
      </c>
      <c r="N67">
        <v>2</v>
      </c>
      <c r="O67" t="s">
        <v>153</v>
      </c>
      <c r="P67" t="s">
        <v>154</v>
      </c>
      <c r="Q67">
        <v>1</v>
      </c>
      <c r="R67" t="s">
        <v>153</v>
      </c>
      <c r="S67" t="s">
        <v>154</v>
      </c>
    </row>
    <row r="68" spans="1:51">
      <c r="A68" s="18" t="s">
        <v>159</v>
      </c>
      <c r="B68" t="s">
        <v>116</v>
      </c>
      <c r="C68">
        <f ca="1">BC61</f>
        <v>2291</v>
      </c>
      <c r="D68">
        <f ca="1">BD61</f>
        <v>19059</v>
      </c>
      <c r="E68" t="s">
        <v>116</v>
      </c>
      <c r="F68">
        <f ca="1">BG61</f>
        <v>5956</v>
      </c>
      <c r="G68">
        <f ca="1">BH61</f>
        <v>15394</v>
      </c>
      <c r="H68" t="s">
        <v>116</v>
      </c>
      <c r="I68">
        <f ca="1">BK61</f>
        <v>1643</v>
      </c>
      <c r="J68">
        <f ca="1">BL61</f>
        <v>19707</v>
      </c>
      <c r="K68" t="s">
        <v>116</v>
      </c>
      <c r="L68">
        <f ca="1">BO61</f>
        <v>923</v>
      </c>
      <c r="M68">
        <f ca="1">BP61</f>
        <v>20427</v>
      </c>
      <c r="N68" t="s">
        <v>116</v>
      </c>
      <c r="O68">
        <f ca="1">BS61</f>
        <v>405</v>
      </c>
      <c r="P68">
        <f ca="1">BT61</f>
        <v>20945</v>
      </c>
      <c r="Q68" t="s">
        <v>116</v>
      </c>
      <c r="R68">
        <f ca="1">BW61</f>
        <v>222</v>
      </c>
      <c r="S68">
        <f ca="1">BX61</f>
        <v>21128</v>
      </c>
    </row>
    <row r="69" spans="1:51">
      <c r="A69" s="18"/>
      <c r="B69" t="s">
        <v>117</v>
      </c>
      <c r="C69">
        <f ca="1">BC62</f>
        <v>841</v>
      </c>
      <c r="D69">
        <f ca="1">BD62</f>
        <v>6929</v>
      </c>
      <c r="E69" t="s">
        <v>117</v>
      </c>
      <c r="F69">
        <f ca="1">BG62</f>
        <v>2067</v>
      </c>
      <c r="G69">
        <f ca="1">BH62</f>
        <v>5703</v>
      </c>
      <c r="H69" t="s">
        <v>117</v>
      </c>
      <c r="I69">
        <f ca="1">BK62</f>
        <v>486</v>
      </c>
      <c r="J69">
        <f ca="1">BL62</f>
        <v>7284</v>
      </c>
      <c r="K69" t="s">
        <v>117</v>
      </c>
      <c r="L69">
        <f ca="1">BO62</f>
        <v>240</v>
      </c>
      <c r="M69">
        <f ca="1">BP62</f>
        <v>7530</v>
      </c>
      <c r="N69" t="s">
        <v>117</v>
      </c>
      <c r="O69">
        <f ca="1">BS62</f>
        <v>75</v>
      </c>
      <c r="P69">
        <f ca="1">BT62</f>
        <v>7695</v>
      </c>
      <c r="Q69" t="s">
        <v>117</v>
      </c>
      <c r="R69">
        <f ca="1">BW62</f>
        <v>35</v>
      </c>
      <c r="S69">
        <f ca="1">BX62</f>
        <v>7735</v>
      </c>
    </row>
    <row r="70" spans="1:51">
      <c r="A70" s="18" t="s">
        <v>155</v>
      </c>
      <c r="C70">
        <f ca="1">(C68+C69)*(C68+D68)/SUM(C68:D69)</f>
        <v>2296.2980769230771</v>
      </c>
      <c r="D70">
        <f ca="1">(C68+D68)*(D68+D69)/SUM(C68:D69)</f>
        <v>19053.701923076922</v>
      </c>
      <c r="F70">
        <f ca="1">(F68+F69)*(F68+G68)/SUM(F68:G69)</f>
        <v>5882.2475961538457</v>
      </c>
      <c r="G70">
        <f ca="1">(F68+G68)*(G68+G69)/SUM(F68:G69)</f>
        <v>15467.752403846154</v>
      </c>
      <c r="I70">
        <f ca="1">(I68+I69)*(I68+J68)/SUM(I68:J69)</f>
        <v>1560.9254807692307</v>
      </c>
      <c r="J70">
        <f ca="1">(I68+J68)*(J68+J69)/SUM(I68:J69)</f>
        <v>19789.07451923077</v>
      </c>
      <c r="L70">
        <f ca="1">(L68+L69)*(L68+M68)/SUM(L68:M69)</f>
        <v>852.68028846153845</v>
      </c>
      <c r="M70">
        <f ca="1">(L68+M68)*(M68+M69)/SUM(L68:M69)</f>
        <v>20497.319711538461</v>
      </c>
      <c r="O70">
        <f ca="1">(O68+O69)*(O68+P68)/SUM(O68:P69)</f>
        <v>351.92307692307691</v>
      </c>
      <c r="P70">
        <f ca="1">(O68+P68)*(P68+P69)/SUM(O68:P69)</f>
        <v>20998.076923076922</v>
      </c>
      <c r="R70">
        <f ca="1">(R68+R69)*(R68+S68)/SUM(R68:S69)</f>
        <v>188.42548076923077</v>
      </c>
      <c r="S70">
        <f ca="1">(R68+S68)*(S68+S69)/SUM(R68:S69)</f>
        <v>21161.57451923077</v>
      </c>
    </row>
    <row r="71" spans="1:51">
      <c r="C71">
        <f ca="1">(C68+C69)*(C69+D69)/SUM(C68:D69)</f>
        <v>835.70192307692309</v>
      </c>
      <c r="D71">
        <f ca="1">(C69+D69)*(D68+D69)/SUM(C68:D69)</f>
        <v>6934.2980769230771</v>
      </c>
      <c r="F71">
        <f ca="1">(F68+F69)*(F69+G69)/SUM(F68:G69)</f>
        <v>2140.7524038461538</v>
      </c>
      <c r="G71">
        <f ca="1">(F69+G69)*(G68+G69)/SUM(F68:G69)</f>
        <v>5629.2475961538457</v>
      </c>
      <c r="I71">
        <f ca="1">(I68+I69)*(I69+J69)/SUM(I68:J69)</f>
        <v>568.07451923076928</v>
      </c>
      <c r="J71">
        <f ca="1">(I69+J69)*(J68+J69)/SUM(I68:J69)</f>
        <v>7201.9254807692305</v>
      </c>
      <c r="L71">
        <f ca="1">(L68+L69)*(L69+M69)/SUM(L68:M69)</f>
        <v>310.31971153846155</v>
      </c>
      <c r="M71">
        <f ca="1">(L69+M69)*(M68+M69)/SUM(L68:M69)</f>
        <v>7459.6802884615381</v>
      </c>
      <c r="O71">
        <f ca="1">(O68+O69)*(O69+P69)/SUM(O68:P69)</f>
        <v>128.07692307692307</v>
      </c>
      <c r="P71">
        <f ca="1">(O69+P69)*(P68+P69)/SUM(O68:P69)</f>
        <v>7641.9230769230771</v>
      </c>
      <c r="R71">
        <f ca="1">(R68+R69)*(R69+S69)/SUM(R68:S69)</f>
        <v>68.574519230769226</v>
      </c>
      <c r="S71">
        <f ca="1">(R69+S69)*(S68+S69)/SUM(R68:S69)</f>
        <v>7701.4254807692305</v>
      </c>
    </row>
    <row r="73" spans="1:51">
      <c r="A73" s="18" t="s">
        <v>151</v>
      </c>
      <c r="B73" s="18" t="s">
        <v>0</v>
      </c>
      <c r="C73" s="18">
        <v>50</v>
      </c>
      <c r="D73" s="18">
        <v>10</v>
      </c>
      <c r="E73" s="18">
        <v>5</v>
      </c>
      <c r="F73" s="18">
        <v>2</v>
      </c>
      <c r="G73" s="18">
        <v>1</v>
      </c>
    </row>
    <row r="74" spans="1:51">
      <c r="A74" s="18" t="s">
        <v>118</v>
      </c>
      <c r="B74" s="10">
        <f ca="1">_xlfn.CHISQ.TEST(C68:D69,C70:D71)</f>
        <v>0.82075968170017666</v>
      </c>
      <c r="C74" s="10">
        <f ca="1">_xlfn.CHISQ.TEST(F68:G69,F70:G71)</f>
        <v>2.8732872811726675E-2</v>
      </c>
      <c r="D74" s="10">
        <f ca="1">_xlfn.CHISQ.TEST(I68:J69,I70:J71)</f>
        <v>2.9507752212929163E-5</v>
      </c>
      <c r="E74" s="10">
        <f ca="1">_xlfn.CHISQ.TEST(L68:M69,L70:M71)</f>
        <v>1.9557239301815306E-6</v>
      </c>
      <c r="F74" s="10">
        <f ca="1">_xlfn.CHISQ.TEST(O68:P69,O70:P71)</f>
        <v>3.3323134473095677E-8</v>
      </c>
      <c r="G74" s="10">
        <f ca="1">_xlfn.CHISQ.TEST(R68:S69,R70:S71)</f>
        <v>1.9737797902234297E-6</v>
      </c>
    </row>
    <row r="75" spans="1:51">
      <c r="A75" s="18" t="s">
        <v>156</v>
      </c>
      <c r="B75">
        <f ca="1">(C68*D69)/(D68*C69)</f>
        <v>0.99037471662405852</v>
      </c>
      <c r="C75">
        <f ca="1">(F68*G69)/(G68*F69)</f>
        <v>1.0674956201245542</v>
      </c>
      <c r="D75">
        <f ca="1">(I68*J69)/(J68*I69)</f>
        <v>1.2495415867145032</v>
      </c>
      <c r="E75">
        <f ca="1">(L68*M69)/(M68*L69)</f>
        <v>1.4176885984236549</v>
      </c>
      <c r="F75">
        <f ca="1">(O68*P69)/(P68*O69)</f>
        <v>1.983910241107663</v>
      </c>
      <c r="G75">
        <f ca="1">(R68*S69)/(S68*R69)</f>
        <v>2.3221317682695948</v>
      </c>
    </row>
    <row r="78" spans="1:51">
      <c r="A78">
        <v>1</v>
      </c>
      <c r="B78">
        <v>2</v>
      </c>
      <c r="C78">
        <v>4</v>
      </c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1:51" ht="18.75">
      <c r="A79" s="19" t="str">
        <f ca="1">INDIRECT("R5C"&amp;A78,FALSE)</f>
        <v>reduced_gods</v>
      </c>
      <c r="B79" s="19" t="str">
        <f ca="1">INDIRECT("R5C"&amp;B78,FALSE)</f>
        <v>reduced_deities</v>
      </c>
      <c r="C79" s="19" t="str">
        <f ca="1">INDIRECT("R3C"&amp;C78,FALSE)</f>
        <v>reward</v>
      </c>
      <c r="D79" s="20"/>
    </row>
    <row r="80" spans="1:51" ht="18.75">
      <c r="A80" s="19">
        <f ca="1">INDIRECT("R6C"&amp;A78,FALSE)</f>
        <v>201</v>
      </c>
      <c r="B80" s="19">
        <f ca="1">INDIRECT("R6C"&amp;B78,FALSE)</f>
        <v>188</v>
      </c>
      <c r="C80" s="19">
        <f ca="1">INDIRECT("R4C"&amp;C78,FALSE)</f>
        <v>10</v>
      </c>
    </row>
    <row r="81" spans="1:100">
      <c r="A81" s="18"/>
    </row>
    <row r="82" spans="1:100">
      <c r="A82" s="18" t="s">
        <v>115</v>
      </c>
    </row>
    <row r="83" spans="1:100" ht="15.75">
      <c r="C83" t="s">
        <v>36</v>
      </c>
      <c r="D83" t="s">
        <v>37</v>
      </c>
      <c r="E83" s="2" t="s">
        <v>43</v>
      </c>
      <c r="F83" s="2" t="s">
        <v>38</v>
      </c>
      <c r="G83" s="2" t="s">
        <v>39</v>
      </c>
      <c r="H83" s="2" t="s">
        <v>40</v>
      </c>
      <c r="I83" s="2" t="s">
        <v>41</v>
      </c>
      <c r="J83" s="2" t="s">
        <v>42</v>
      </c>
      <c r="K83" s="3" t="s">
        <v>44</v>
      </c>
      <c r="L83" s="3" t="s">
        <v>45</v>
      </c>
      <c r="M83" s="3" t="s">
        <v>46</v>
      </c>
      <c r="N83" s="3" t="s">
        <v>47</v>
      </c>
      <c r="O83" s="3" t="s">
        <v>48</v>
      </c>
      <c r="P83" s="3" t="s">
        <v>49</v>
      </c>
      <c r="Q83" s="3" t="s">
        <v>108</v>
      </c>
      <c r="R83" s="3" t="s">
        <v>109</v>
      </c>
      <c r="S83" s="3" t="s">
        <v>110</v>
      </c>
      <c r="T83" s="3" t="s">
        <v>111</v>
      </c>
      <c r="U83" s="3" t="s">
        <v>112</v>
      </c>
      <c r="V83" s="3" t="s">
        <v>113</v>
      </c>
      <c r="W83" s="3" t="s">
        <v>81</v>
      </c>
      <c r="X83" s="3" t="s">
        <v>82</v>
      </c>
      <c r="Y83" s="3" t="s">
        <v>83</v>
      </c>
      <c r="Z83" s="3" t="s">
        <v>84</v>
      </c>
      <c r="AA83" s="3" t="s">
        <v>85</v>
      </c>
      <c r="AB83" s="3" t="s">
        <v>86</v>
      </c>
      <c r="AC83" s="13" t="s">
        <v>96</v>
      </c>
      <c r="AD83" s="13" t="s">
        <v>97</v>
      </c>
      <c r="AE83" s="13" t="s">
        <v>98</v>
      </c>
      <c r="AF83" s="13" t="s">
        <v>99</v>
      </c>
      <c r="AG83" s="13" t="s">
        <v>100</v>
      </c>
      <c r="AH83" s="13" t="s">
        <v>101</v>
      </c>
      <c r="AI83" s="13" t="s">
        <v>102</v>
      </c>
      <c r="AJ83" s="13" t="s">
        <v>103</v>
      </c>
      <c r="AK83" s="13" t="s">
        <v>104</v>
      </c>
      <c r="AL83" s="13" t="s">
        <v>105</v>
      </c>
      <c r="AM83" s="13" t="s">
        <v>106</v>
      </c>
      <c r="AN83" s="13" t="s">
        <v>107</v>
      </c>
      <c r="AO83" s="13" t="s">
        <v>96</v>
      </c>
      <c r="AP83" s="13" t="s">
        <v>97</v>
      </c>
      <c r="AQ83" s="13" t="s">
        <v>98</v>
      </c>
      <c r="AR83" s="13" t="s">
        <v>99</v>
      </c>
      <c r="AS83" s="13" t="s">
        <v>100</v>
      </c>
      <c r="AT83" s="13" t="s">
        <v>101</v>
      </c>
      <c r="AU83" s="13" t="s">
        <v>102</v>
      </c>
      <c r="AV83" s="13" t="s">
        <v>103</v>
      </c>
      <c r="AW83" s="13" t="s">
        <v>104</v>
      </c>
      <c r="AX83" s="13" t="s">
        <v>105</v>
      </c>
      <c r="AY83" s="13" t="s">
        <v>106</v>
      </c>
      <c r="AZ83" s="13" t="s">
        <v>107</v>
      </c>
      <c r="BA83" t="s">
        <v>1</v>
      </c>
      <c r="BB83" t="s">
        <v>2</v>
      </c>
      <c r="BC83" t="s">
        <v>3</v>
      </c>
      <c r="BD83" t="s">
        <v>4</v>
      </c>
      <c r="BE83" t="s">
        <v>5</v>
      </c>
      <c r="BF83" t="s">
        <v>6</v>
      </c>
      <c r="BG83" t="s">
        <v>7</v>
      </c>
      <c r="BH83" t="s">
        <v>8</v>
      </c>
      <c r="BI83" t="s">
        <v>9</v>
      </c>
      <c r="BJ83" t="s">
        <v>10</v>
      </c>
      <c r="BK83" t="s">
        <v>11</v>
      </c>
      <c r="BL83" t="s">
        <v>12</v>
      </c>
      <c r="BM83" t="s">
        <v>13</v>
      </c>
      <c r="BN83" t="s">
        <v>14</v>
      </c>
      <c r="BO83" t="s">
        <v>15</v>
      </c>
      <c r="BP83" t="s">
        <v>16</v>
      </c>
      <c r="BQ83" t="s">
        <v>17</v>
      </c>
      <c r="BR83" t="s">
        <v>18</v>
      </c>
      <c r="BS83" t="s">
        <v>19</v>
      </c>
      <c r="BT83" t="s">
        <v>20</v>
      </c>
      <c r="BU83" t="s">
        <v>21</v>
      </c>
      <c r="BV83" t="s">
        <v>22</v>
      </c>
      <c r="BW83" t="s">
        <v>23</v>
      </c>
      <c r="BX83" t="s">
        <v>24</v>
      </c>
      <c r="BY83" t="s">
        <v>1</v>
      </c>
      <c r="BZ83" t="s">
        <v>2</v>
      </c>
      <c r="CA83" t="s">
        <v>3</v>
      </c>
      <c r="CB83" t="s">
        <v>4</v>
      </c>
      <c r="CC83" t="s">
        <v>5</v>
      </c>
      <c r="CD83" t="s">
        <v>6</v>
      </c>
      <c r="CE83" t="s">
        <v>7</v>
      </c>
      <c r="CF83" t="s">
        <v>8</v>
      </c>
      <c r="CG83" t="s">
        <v>9</v>
      </c>
      <c r="CH83" t="s">
        <v>10</v>
      </c>
      <c r="CI83" t="s">
        <v>11</v>
      </c>
      <c r="CJ83" t="s">
        <v>12</v>
      </c>
      <c r="CK83" t="s">
        <v>13</v>
      </c>
      <c r="CL83" t="s">
        <v>14</v>
      </c>
      <c r="CM83" t="s">
        <v>15</v>
      </c>
      <c r="CN83" t="s">
        <v>16</v>
      </c>
      <c r="CO83" t="s">
        <v>17</v>
      </c>
      <c r="CP83" t="s">
        <v>18</v>
      </c>
      <c r="CQ83" t="s">
        <v>19</v>
      </c>
      <c r="CR83" t="s">
        <v>20</v>
      </c>
      <c r="CS83" t="s">
        <v>21</v>
      </c>
      <c r="CT83" t="s">
        <v>22</v>
      </c>
      <c r="CU83" t="s">
        <v>23</v>
      </c>
      <c r="CV83" t="s">
        <v>24</v>
      </c>
    </row>
    <row r="84" spans="1:100">
      <c r="A84" s="18" t="str">
        <f ca="1">INDIRECT("CORPUS_TOTALS!R"&amp;$A80&amp;"C"&amp;COLUMN(),FALSE)</f>
        <v>Reduced Gods</v>
      </c>
      <c r="B84" s="7" t="str">
        <f ca="1">INDIRECT("CORPUS_TOTALS!R"&amp;($A80+$C80)&amp;"C"&amp;(COLUMN()-1),FALSE)</f>
        <v>Reward</v>
      </c>
      <c r="C84" s="7">
        <f ca="1">INDIRECT("CORPUS_TOTALS!R"&amp;($A80+$C80)&amp;"C"&amp;(COLUMN()-1),FALSE)</f>
        <v>8807</v>
      </c>
      <c r="D84" s="7">
        <f t="shared" ref="D84:BO84" ca="1" si="45">INDIRECT("CORPUS_TOTALS!R"&amp;($A80+$C80)&amp;"C"&amp;(COLUMN()-1),FALSE)</f>
        <v>21350</v>
      </c>
      <c r="E84" s="7">
        <f t="shared" ca="1" si="45"/>
        <v>972</v>
      </c>
      <c r="F84" s="7">
        <f t="shared" ca="1" si="45"/>
        <v>2641</v>
      </c>
      <c r="G84" s="7">
        <f t="shared" ca="1" si="45"/>
        <v>488</v>
      </c>
      <c r="H84" s="7">
        <f t="shared" ca="1" si="45"/>
        <v>257</v>
      </c>
      <c r="I84" s="7">
        <f t="shared" ca="1" si="45"/>
        <v>96</v>
      </c>
      <c r="J84" s="7">
        <f t="shared" ca="1" si="45"/>
        <v>47</v>
      </c>
      <c r="K84" s="7">
        <f t="shared" ca="1" si="45"/>
        <v>-0.13226874614451872</v>
      </c>
      <c r="L84" s="7">
        <f t="shared" ca="1" si="45"/>
        <v>-0.4211650524347697</v>
      </c>
      <c r="M84" s="7">
        <f t="shared" ca="1" si="45"/>
        <v>-1.0136302916718376</v>
      </c>
      <c r="N84" s="7">
        <f t="shared" ca="1" si="45"/>
        <v>-0.62500763253616631</v>
      </c>
      <c r="O84" s="7">
        <f t="shared" ca="1" si="45"/>
        <v>-1.1375123593866303</v>
      </c>
      <c r="P84" s="7">
        <f t="shared" ca="1" si="45"/>
        <v>-1.2954148539311257</v>
      </c>
      <c r="Q84" s="7">
        <f t="shared" ca="1" si="45"/>
        <v>1</v>
      </c>
      <c r="R84" s="7">
        <f t="shared" ca="1" si="45"/>
        <v>1</v>
      </c>
      <c r="S84" s="7">
        <f t="shared" ca="1" si="45"/>
        <v>1</v>
      </c>
      <c r="T84" s="7">
        <f t="shared" ca="1" si="45"/>
        <v>1</v>
      </c>
      <c r="U84" s="7">
        <f t="shared" ca="1" si="45"/>
        <v>1</v>
      </c>
      <c r="V84" s="7">
        <f t="shared" ca="1" si="45"/>
        <v>1</v>
      </c>
      <c r="W84" s="7">
        <f t="shared" ca="1" si="45"/>
        <v>0.15295647216707506</v>
      </c>
      <c r="X84" s="7">
        <f t="shared" ca="1" si="45"/>
        <v>0.54273882746151003</v>
      </c>
      <c r="Y84" s="7">
        <f t="shared" ca="1" si="45"/>
        <v>0.19482780477193551</v>
      </c>
      <c r="Z84" s="7">
        <f t="shared" ca="1" si="45"/>
        <v>0.92187636554458074</v>
      </c>
      <c r="AA84" s="7">
        <f t="shared" ca="1" si="45"/>
        <v>0.81552363102113823</v>
      </c>
      <c r="AB84" s="7">
        <f t="shared" ca="1" si="45"/>
        <v>0.85658392877884837</v>
      </c>
      <c r="AC84" s="7">
        <f t="shared" ca="1" si="45"/>
        <v>2.4100166668398052E-3</v>
      </c>
      <c r="AD84" s="7">
        <f t="shared" ca="1" si="45"/>
        <v>2.7329219677754636E-3</v>
      </c>
      <c r="AE84" s="7">
        <f t="shared" ca="1" si="45"/>
        <v>2.379764852688343E-3</v>
      </c>
      <c r="AF84" s="7">
        <f t="shared" ca="1" si="45"/>
        <v>2.5682445149931557E-3</v>
      </c>
      <c r="AG84" s="7">
        <f t="shared" ca="1" si="45"/>
        <v>2.0831461186813535E-3</v>
      </c>
      <c r="AH84" s="7">
        <f t="shared" ca="1" si="45"/>
        <v>2.4882824527472183E-3</v>
      </c>
      <c r="AI84" s="7">
        <f t="shared" ca="1" si="45"/>
        <v>2.1135049710160475E-3</v>
      </c>
      <c r="AJ84" s="7">
        <f t="shared" ca="1" si="45"/>
        <v>2.7014833193820791E-3</v>
      </c>
      <c r="AK84" s="7">
        <f t="shared" ca="1" si="45"/>
        <v>1.7990070303980257E-3</v>
      </c>
      <c r="AL84" s="7">
        <f t="shared" ca="1" si="45"/>
        <v>2.6974800890399134E-3</v>
      </c>
      <c r="AM84" s="7">
        <f t="shared" ca="1" si="45"/>
        <v>1.5727267149368155E-3</v>
      </c>
      <c r="AN84" s="7">
        <f t="shared" ca="1" si="45"/>
        <v>2.8300835895128332E-3</v>
      </c>
      <c r="AO84" s="7">
        <f t="shared" ca="1" si="45"/>
        <v>3.4153166777296941E-2</v>
      </c>
      <c r="AP84" s="7">
        <f t="shared" ca="1" si="45"/>
        <v>3.9195779358534445E-2</v>
      </c>
      <c r="AQ84" s="7">
        <f t="shared" ca="1" si="45"/>
        <v>8.8803131680232045E-2</v>
      </c>
      <c r="AR84" s="7">
        <f t="shared" ca="1" si="45"/>
        <v>9.6583285181594647E-2</v>
      </c>
      <c r="AS84" s="7">
        <f t="shared" ca="1" si="45"/>
        <v>1.8971519961289103E-2</v>
      </c>
      <c r="AT84" s="7">
        <f t="shared" ca="1" si="45"/>
        <v>2.2808339523488416E-2</v>
      </c>
      <c r="AU84" s="7">
        <f t="shared" ca="1" si="45"/>
        <v>1.0178626791071449E-2</v>
      </c>
      <c r="AV84" s="7">
        <f t="shared" ca="1" si="45"/>
        <v>1.3053223326024569E-2</v>
      </c>
      <c r="AW84" s="7">
        <f t="shared" ca="1" si="45"/>
        <v>3.5990269006392576E-3</v>
      </c>
      <c r="AX84" s="7">
        <f t="shared" ca="1" si="45"/>
        <v>5.3939473382366206E-3</v>
      </c>
      <c r="AY84" s="7">
        <f t="shared" ca="1" si="45"/>
        <v>1.5727267149368155E-3</v>
      </c>
      <c r="AZ84" s="7">
        <f t="shared" ca="1" si="45"/>
        <v>2.8300835895128332E-3</v>
      </c>
      <c r="BA84" s="7">
        <f t="shared" ca="1" si="45"/>
        <v>266735</v>
      </c>
      <c r="BB84" s="7">
        <f t="shared" ca="1" si="45"/>
        <v>6432756</v>
      </c>
      <c r="BC84" s="7">
        <f t="shared" ca="1" si="45"/>
        <v>783</v>
      </c>
      <c r="BD84" s="7">
        <f t="shared" ca="1" si="45"/>
        <v>20567</v>
      </c>
      <c r="BE84" s="7">
        <f t="shared" ca="1" si="45"/>
        <v>641808</v>
      </c>
      <c r="BF84" s="7">
        <f t="shared" ca="1" si="45"/>
        <v>6057683</v>
      </c>
      <c r="BG84" s="7">
        <f t="shared" ca="1" si="45"/>
        <v>1979</v>
      </c>
      <c r="BH84" s="7">
        <f t="shared" ca="1" si="45"/>
        <v>19371</v>
      </c>
      <c r="BI84" s="7">
        <f t="shared" ca="1" si="45"/>
        <v>155076</v>
      </c>
      <c r="BJ84" s="7">
        <f t="shared" ca="1" si="45"/>
        <v>6544415</v>
      </c>
      <c r="BK84" s="7">
        <f t="shared" ca="1" si="45"/>
        <v>446</v>
      </c>
      <c r="BL84" s="7">
        <f t="shared" ca="1" si="45"/>
        <v>20904</v>
      </c>
      <c r="BM84" s="7">
        <f t="shared" ca="1" si="45"/>
        <v>80703</v>
      </c>
      <c r="BN84" s="7">
        <f t="shared" ca="1" si="45"/>
        <v>6618788</v>
      </c>
      <c r="BO84" s="7">
        <f t="shared" ca="1" si="45"/>
        <v>248</v>
      </c>
      <c r="BP84" s="7">
        <f t="shared" ref="BP84:CV84" ca="1" si="46">INDIRECT("CORPUS_TOTALS!R"&amp;($A80+$C80)&amp;"C"&amp;(COLUMN()-1),FALSE)</f>
        <v>21102</v>
      </c>
      <c r="BQ84" s="7">
        <f t="shared" ca="1" si="46"/>
        <v>32968</v>
      </c>
      <c r="BR84" s="7">
        <f t="shared" ca="1" si="46"/>
        <v>6666523</v>
      </c>
      <c r="BS84" s="7">
        <f t="shared" ca="1" si="46"/>
        <v>96</v>
      </c>
      <c r="BT84" s="7">
        <f t="shared" ca="1" si="46"/>
        <v>21254</v>
      </c>
      <c r="BU84" s="7">
        <f t="shared" ca="1" si="46"/>
        <v>16496</v>
      </c>
      <c r="BV84" s="7">
        <f t="shared" ca="1" si="46"/>
        <v>6682995</v>
      </c>
      <c r="BW84" s="7">
        <f t="shared" ca="1" si="46"/>
        <v>47</v>
      </c>
      <c r="BX84" s="7">
        <f t="shared" ca="1" si="46"/>
        <v>21303</v>
      </c>
      <c r="BY84" s="7">
        <f t="shared" ca="1" si="46"/>
        <v>266668.17937487288</v>
      </c>
      <c r="BZ84" s="7">
        <f t="shared" ca="1" si="46"/>
        <v>6432822.8206251273</v>
      </c>
      <c r="CA84" s="7">
        <f t="shared" ca="1" si="46"/>
        <v>849.82062512712321</v>
      </c>
      <c r="CB84" s="7">
        <f t="shared" ca="1" si="46"/>
        <v>20565.509536470756</v>
      </c>
      <c r="CC84" s="7">
        <f t="shared" ca="1" si="46"/>
        <v>641741.89099504065</v>
      </c>
      <c r="CD84" s="7">
        <f t="shared" ca="1" si="46"/>
        <v>6057749.1090049595</v>
      </c>
      <c r="CE84" s="7">
        <f t="shared" ca="1" si="46"/>
        <v>2045.1090049593495</v>
      </c>
      <c r="CF84" s="7">
        <f t="shared" ca="1" si="46"/>
        <v>19366.412000553475</v>
      </c>
      <c r="CG84" s="7">
        <f t="shared" ca="1" si="46"/>
        <v>155027.95547491749</v>
      </c>
      <c r="CH84" s="7">
        <f t="shared" ca="1" si="46"/>
        <v>6544463.0445250822</v>
      </c>
      <c r="CI84" s="7">
        <f t="shared" ca="1" si="46"/>
        <v>494.04452508250085</v>
      </c>
      <c r="CJ84" s="7">
        <f t="shared" ca="1" si="46"/>
        <v>20922.419427087818</v>
      </c>
      <c r="CK84" s="7">
        <f t="shared" ca="1" si="46"/>
        <v>80693.844109836849</v>
      </c>
      <c r="CL84" s="7">
        <f t="shared" ca="1" si="46"/>
        <v>6618797.155890163</v>
      </c>
      <c r="CM84" s="7">
        <f t="shared" ca="1" si="46"/>
        <v>257.15589016315073</v>
      </c>
      <c r="CN84" s="7">
        <f t="shared" ca="1" si="46"/>
        <v>21160.062980904073</v>
      </c>
      <c r="CO84" s="7">
        <f t="shared" ca="1" si="46"/>
        <v>32958.966061539024</v>
      </c>
      <c r="CP84" s="7">
        <f t="shared" ca="1" si="46"/>
        <v>6666532.033938461</v>
      </c>
      <c r="CQ84" s="7">
        <f t="shared" ca="1" si="46"/>
        <v>105.03393846097535</v>
      </c>
      <c r="CR84" s="7">
        <f t="shared" ca="1" si="46"/>
        <v>21312.669716251577</v>
      </c>
      <c r="CS84" s="7">
        <f t="shared" ca="1" si="46"/>
        <v>16490.448087225988</v>
      </c>
      <c r="CT84" s="7">
        <f t="shared" ca="1" si="46"/>
        <v>6683000.5519127743</v>
      </c>
      <c r="CU84" s="7">
        <f t="shared" ca="1" si="46"/>
        <v>52.55191277401147</v>
      </c>
      <c r="CV84" s="7">
        <f t="shared" ca="1" si="46"/>
        <v>21365.31899214433</v>
      </c>
    </row>
    <row r="85" spans="1:100">
      <c r="A85" s="18" t="s">
        <v>117</v>
      </c>
      <c r="B85" s="7" t="str">
        <f ca="1">INDIRECT("CORPUS_TOTALS!R"&amp;($B80+$C80)&amp;"C"&amp;(COLUMN()-1),FALSE)</f>
        <v>Reward</v>
      </c>
      <c r="C85" s="7">
        <f ca="1">INDIRECT("CORPUS_TOTALS!R"&amp;($B80+$C80)&amp;"C"&amp;(COLUMN()-1),FALSE)</f>
        <v>8807</v>
      </c>
      <c r="D85" s="7">
        <f t="shared" ref="D85:BO85" ca="1" si="47">INDIRECT("CORPUS_TOTALS!R"&amp;($B80+$C80)&amp;"C"&amp;(COLUMN()-1),FALSE)</f>
        <v>7770</v>
      </c>
      <c r="E85" s="7">
        <f t="shared" ca="1" si="47"/>
        <v>272</v>
      </c>
      <c r="F85" s="7">
        <f t="shared" ca="1" si="47"/>
        <v>728</v>
      </c>
      <c r="G85" s="7">
        <f t="shared" ca="1" si="47"/>
        <v>133</v>
      </c>
      <c r="H85" s="7">
        <f t="shared" ca="1" si="47"/>
        <v>73</v>
      </c>
      <c r="I85" s="7">
        <f t="shared" ca="1" si="47"/>
        <v>30</v>
      </c>
      <c r="J85" s="7">
        <f t="shared" ca="1" si="47"/>
        <v>21</v>
      </c>
      <c r="K85" s="7">
        <f t="shared" ca="1" si="47"/>
        <v>-1.268954062959921</v>
      </c>
      <c r="L85" s="7">
        <f t="shared" ca="1" si="47"/>
        <v>-1.5139825958556838</v>
      </c>
      <c r="M85" s="7">
        <f t="shared" ca="1" si="47"/>
        <v>-1.9295723888058649</v>
      </c>
      <c r="N85" s="7">
        <f t="shared" ca="1" si="47"/>
        <v>-1.5014387461803367</v>
      </c>
      <c r="O85" s="7">
        <f t="shared" ca="1" si="47"/>
        <v>-1.3780047360712508</v>
      </c>
      <c r="P85" s="7">
        <f t="shared" ca="1" si="47"/>
        <v>0.14468077568929</v>
      </c>
      <c r="Q85" s="7">
        <f t="shared" ca="1" si="47"/>
        <v>0.72068503245812199</v>
      </c>
      <c r="R85" s="7">
        <f t="shared" ca="1" si="47"/>
        <v>0.7180340324926987</v>
      </c>
      <c r="S85" s="7">
        <f t="shared" ca="1" si="47"/>
        <v>0.70392998513452154</v>
      </c>
      <c r="T85" s="7">
        <f t="shared" ca="1" si="47"/>
        <v>1</v>
      </c>
      <c r="U85" s="7">
        <f t="shared" ca="1" si="47"/>
        <v>1</v>
      </c>
      <c r="V85" s="7">
        <f t="shared" ca="1" si="47"/>
        <v>1</v>
      </c>
      <c r="W85" s="7">
        <f t="shared" ca="1" si="47"/>
        <v>2.803569342976359E-5</v>
      </c>
      <c r="X85" s="7">
        <f t="shared" ca="1" si="47"/>
        <v>3.6531881785742033E-12</v>
      </c>
      <c r="Y85" s="7">
        <f t="shared" ca="1" si="47"/>
        <v>1.2589631479519082E-3</v>
      </c>
      <c r="Z85" s="7">
        <f t="shared" ca="1" si="47"/>
        <v>0.20768631502506008</v>
      </c>
      <c r="AA85" s="7">
        <f t="shared" ca="1" si="47"/>
        <v>0.62102371915538157</v>
      </c>
      <c r="AB85" s="7">
        <f t="shared" ca="1" si="47"/>
        <v>0.9777339807607438</v>
      </c>
      <c r="AC85" s="7">
        <f t="shared" ca="1" si="47"/>
        <v>1.7424982158079632E-3</v>
      </c>
      <c r="AD85" s="7">
        <f t="shared" ca="1" si="47"/>
        <v>2.2119950656928223E-3</v>
      </c>
      <c r="AE85" s="7">
        <f t="shared" ca="1" si="47"/>
        <v>1.7378787147222441E-3</v>
      </c>
      <c r="AF85" s="7">
        <f t="shared" ca="1" si="47"/>
        <v>2.0098690330255038E-3</v>
      </c>
      <c r="AG85" s="7">
        <f t="shared" ca="1" si="47"/>
        <v>1.4210493077744754E-3</v>
      </c>
      <c r="AH85" s="7">
        <f t="shared" ca="1" si="47"/>
        <v>2.0023741156489482E-3</v>
      </c>
      <c r="AI85" s="7">
        <f t="shared" ca="1" si="47"/>
        <v>1.4483782069368736E-3</v>
      </c>
      <c r="AJ85" s="7">
        <f t="shared" ca="1" si="47"/>
        <v>2.3096655511068843E-3</v>
      </c>
      <c r="AK85" s="7">
        <f t="shared" ca="1" si="47"/>
        <v>1.2403478248073654E-3</v>
      </c>
      <c r="AL85" s="7">
        <f t="shared" ca="1" si="47"/>
        <v>2.6206560361964957E-3</v>
      </c>
      <c r="AM85" s="7">
        <f t="shared" ca="1" si="47"/>
        <v>1.5483008343646053E-3</v>
      </c>
      <c r="AN85" s="7">
        <f t="shared" ca="1" si="47"/>
        <v>3.8571045710408007E-3</v>
      </c>
      <c r="AO85" s="7">
        <f t="shared" ca="1" si="47"/>
        <v>2.5228932142475409E-2</v>
      </c>
      <c r="AP85" s="7">
        <f t="shared" ca="1" si="47"/>
        <v>3.2686125772582508E-2</v>
      </c>
      <c r="AQ85" s="7">
        <f t="shared" ca="1" si="47"/>
        <v>6.4958541963671679E-2</v>
      </c>
      <c r="AR85" s="7">
        <f t="shared" ca="1" si="47"/>
        <v>7.6354199349069646E-2</v>
      </c>
      <c r="AS85" s="7">
        <f t="shared" ca="1" si="47"/>
        <v>1.3525505711027133E-2</v>
      </c>
      <c r="AT85" s="7">
        <f t="shared" ca="1" si="47"/>
        <v>1.916432697880556E-2</v>
      </c>
      <c r="AU85" s="7">
        <f t="shared" ca="1" si="47"/>
        <v>7.2500134768372759E-3</v>
      </c>
      <c r="AV85" s="7">
        <f t="shared" ca="1" si="47"/>
        <v>1.1540205313381515E-2</v>
      </c>
      <c r="AW85" s="7">
        <f t="shared" ca="1" si="47"/>
        <v>2.4820312166535449E-3</v>
      </c>
      <c r="AX85" s="7">
        <f t="shared" ca="1" si="47"/>
        <v>5.2399765053541773E-3</v>
      </c>
      <c r="AY85" s="7">
        <f t="shared" ca="1" si="47"/>
        <v>1.5483008343646053E-3</v>
      </c>
      <c r="AZ85" s="7">
        <f t="shared" ca="1" si="47"/>
        <v>3.8571045710408007E-3</v>
      </c>
      <c r="BA85" s="7">
        <f t="shared" ca="1" si="47"/>
        <v>267293</v>
      </c>
      <c r="BB85" s="7">
        <f t="shared" ca="1" si="47"/>
        <v>6445778</v>
      </c>
      <c r="BC85" s="7">
        <f t="shared" ca="1" si="47"/>
        <v>225</v>
      </c>
      <c r="BD85" s="7">
        <f t="shared" ca="1" si="47"/>
        <v>7545</v>
      </c>
      <c r="BE85" s="7">
        <f t="shared" ca="1" si="47"/>
        <v>643238</v>
      </c>
      <c r="BF85" s="7">
        <f t="shared" ca="1" si="47"/>
        <v>6069833</v>
      </c>
      <c r="BG85" s="7">
        <f t="shared" ca="1" si="47"/>
        <v>549</v>
      </c>
      <c r="BH85" s="7">
        <f t="shared" ca="1" si="47"/>
        <v>7221</v>
      </c>
      <c r="BI85" s="7">
        <f t="shared" ca="1" si="47"/>
        <v>155395</v>
      </c>
      <c r="BJ85" s="7">
        <f t="shared" ca="1" si="47"/>
        <v>6557676</v>
      </c>
      <c r="BK85" s="7">
        <f t="shared" ca="1" si="47"/>
        <v>127</v>
      </c>
      <c r="BL85" s="7">
        <f t="shared" ca="1" si="47"/>
        <v>7643</v>
      </c>
      <c r="BM85" s="7">
        <f t="shared" ca="1" si="47"/>
        <v>80878</v>
      </c>
      <c r="BN85" s="7">
        <f t="shared" ca="1" si="47"/>
        <v>6632193</v>
      </c>
      <c r="BO85" s="7">
        <f t="shared" ca="1" si="47"/>
        <v>73</v>
      </c>
      <c r="BP85" s="7">
        <f t="shared" ref="BP85:CV85" ca="1" si="48">INDIRECT("CORPUS_TOTALS!R"&amp;($B80+$C80)&amp;"C"&amp;(COLUMN()-1),FALSE)</f>
        <v>7697</v>
      </c>
      <c r="BQ85" s="7">
        <f t="shared" ca="1" si="48"/>
        <v>33034</v>
      </c>
      <c r="BR85" s="7">
        <f t="shared" ca="1" si="48"/>
        <v>6680037</v>
      </c>
      <c r="BS85" s="7">
        <f t="shared" ca="1" si="48"/>
        <v>30</v>
      </c>
      <c r="BT85" s="7">
        <f t="shared" ca="1" si="48"/>
        <v>7740</v>
      </c>
      <c r="BU85" s="7">
        <f t="shared" ca="1" si="48"/>
        <v>16522</v>
      </c>
      <c r="BV85" s="7">
        <f t="shared" ca="1" si="48"/>
        <v>6696549</v>
      </c>
      <c r="BW85" s="7">
        <f t="shared" ca="1" si="48"/>
        <v>21</v>
      </c>
      <c r="BX85" s="7">
        <f t="shared" ca="1" si="48"/>
        <v>7749</v>
      </c>
      <c r="BY85" s="7">
        <f t="shared" ca="1" si="48"/>
        <v>267208.72101839638</v>
      </c>
      <c r="BZ85" s="7">
        <f t="shared" ca="1" si="48"/>
        <v>6445862.2789816037</v>
      </c>
      <c r="CA85" s="7">
        <f t="shared" ca="1" si="48"/>
        <v>309.27898160364157</v>
      </c>
      <c r="CB85" s="7">
        <f t="shared" ca="1" si="48"/>
        <v>7469.3563810065471</v>
      </c>
      <c r="CC85" s="7">
        <f t="shared" ca="1" si="48"/>
        <v>643042.71442770329</v>
      </c>
      <c r="CD85" s="7">
        <f t="shared" ca="1" si="48"/>
        <v>6070028.2855722969</v>
      </c>
      <c r="CE85" s="7">
        <f t="shared" ca="1" si="48"/>
        <v>744.28557229668127</v>
      </c>
      <c r="CF85" s="7">
        <f t="shared" ca="1" si="48"/>
        <v>7033.8462947881826</v>
      </c>
      <c r="CG85" s="7">
        <f t="shared" ca="1" si="48"/>
        <v>155342.20018923227</v>
      </c>
      <c r="CH85" s="7">
        <f t="shared" ca="1" si="48"/>
        <v>6557728.7998107681</v>
      </c>
      <c r="CI85" s="7">
        <f t="shared" ca="1" si="48"/>
        <v>179.79981076772981</v>
      </c>
      <c r="CJ85" s="7">
        <f t="shared" ca="1" si="48"/>
        <v>7598.9854166595287</v>
      </c>
      <c r="CK85" s="7">
        <f t="shared" ca="1" si="48"/>
        <v>80857.41211866193</v>
      </c>
      <c r="CL85" s="7">
        <f t="shared" ca="1" si="48"/>
        <v>6632213.5878813379</v>
      </c>
      <c r="CM85" s="7">
        <f t="shared" ca="1" si="48"/>
        <v>93.58788133806469</v>
      </c>
      <c r="CN85" s="7">
        <f t="shared" ca="1" si="48"/>
        <v>7685.2971315214754</v>
      </c>
      <c r="CO85" s="7">
        <f t="shared" ca="1" si="48"/>
        <v>33025.774533871576</v>
      </c>
      <c r="CP85" s="7">
        <f t="shared" ca="1" si="48"/>
        <v>6680045.2254661284</v>
      </c>
      <c r="CQ85" s="7">
        <f t="shared" ca="1" si="48"/>
        <v>38.225466128420535</v>
      </c>
      <c r="CR85" s="7">
        <f t="shared" ca="1" si="48"/>
        <v>7740.7236255954986</v>
      </c>
      <c r="CS85" s="7">
        <f t="shared" ca="1" si="48"/>
        <v>16523.874549777327</v>
      </c>
      <c r="CT85" s="7">
        <f t="shared" ca="1" si="48"/>
        <v>6696547.1254502228</v>
      </c>
      <c r="CU85" s="7">
        <f t="shared" ca="1" si="48"/>
        <v>19.125450222673024</v>
      </c>
      <c r="CV85" s="7">
        <f t="shared" ca="1" si="48"/>
        <v>7759.8457486893849</v>
      </c>
    </row>
    <row r="87" spans="1:100">
      <c r="A87" s="18" t="s">
        <v>114</v>
      </c>
      <c r="B87" t="s">
        <v>119</v>
      </c>
      <c r="C87" t="s">
        <v>120</v>
      </c>
      <c r="D87" t="s">
        <v>121</v>
      </c>
      <c r="E87" t="s">
        <v>122</v>
      </c>
      <c r="F87" t="s">
        <v>123</v>
      </c>
      <c r="G87" t="s">
        <v>124</v>
      </c>
      <c r="H87" t="s">
        <v>125</v>
      </c>
      <c r="I87" t="s">
        <v>126</v>
      </c>
      <c r="J87" t="s">
        <v>127</v>
      </c>
      <c r="K87" t="s">
        <v>128</v>
      </c>
      <c r="L87" t="s">
        <v>129</v>
      </c>
      <c r="M87" t="s">
        <v>130</v>
      </c>
      <c r="N87" t="s">
        <v>131</v>
      </c>
      <c r="O87" t="s">
        <v>132</v>
      </c>
      <c r="P87" t="s">
        <v>133</v>
      </c>
      <c r="Q87" t="s">
        <v>134</v>
      </c>
      <c r="R87" t="s">
        <v>135</v>
      </c>
      <c r="S87" t="s">
        <v>136</v>
      </c>
      <c r="T87" t="s">
        <v>138</v>
      </c>
      <c r="U87" t="s">
        <v>139</v>
      </c>
      <c r="V87" t="s">
        <v>140</v>
      </c>
      <c r="W87" t="s">
        <v>141</v>
      </c>
      <c r="X87" t="s">
        <v>142</v>
      </c>
      <c r="Y87" t="s">
        <v>143</v>
      </c>
      <c r="Z87" t="s">
        <v>144</v>
      </c>
      <c r="AA87" t="s">
        <v>145</v>
      </c>
      <c r="AB87" t="s">
        <v>146</v>
      </c>
      <c r="AC87" t="s">
        <v>147</v>
      </c>
      <c r="AD87" t="s">
        <v>148</v>
      </c>
      <c r="AE87" t="s">
        <v>149</v>
      </c>
      <c r="AF87" t="s">
        <v>137</v>
      </c>
    </row>
    <row r="88" spans="1:100">
      <c r="A88" s="18" t="s">
        <v>150</v>
      </c>
      <c r="B88" s="10" t="e">
        <f ca="1">1-NORMSDIST(H88)</f>
        <v>#REF!</v>
      </c>
      <c r="C88" s="10">
        <f t="shared" ref="C88" ca="1" si="49">1-NORMSDIST(I88)</f>
        <v>1.347588707290015E-11</v>
      </c>
      <c r="D88" s="10">
        <f t="shared" ref="D88" ca="1" si="50">1-NORMSDIST(J88)</f>
        <v>1.4972142664876342E-3</v>
      </c>
      <c r="E88" s="10">
        <f t="shared" ref="E88" ca="1" si="51">1-NORMSDIST(K88)</f>
        <v>3.0429148671782369E-2</v>
      </c>
      <c r="F88" s="10">
        <f t="shared" ref="F88" ca="1" si="52">1-NORMSDIST(L88)</f>
        <v>0.23282840996966558</v>
      </c>
      <c r="G88" s="10">
        <f t="shared" ref="G88" ca="1" si="53">1-NORMSDIST(M88)</f>
        <v>0.7833148286099042</v>
      </c>
      <c r="H88" t="e">
        <f ca="1">(E84/T88-E85/Z88)/(SQRT(N88*(1-N88)*(1/T88+1/Z88)))</f>
        <v>#REF!</v>
      </c>
      <c r="I88">
        <f t="shared" ref="I88" ca="1" si="54">(F84/U88-F85/AA88)/(SQRT(O88*(1-O88)*(1/U88+1/AA88)))</f>
        <v>6.6623315650275723</v>
      </c>
      <c r="J88">
        <f t="shared" ref="J88" ca="1" si="55">(G84/V88-G85/AB88)/(SQRT(P88*(1-P88)*(1/V88+1/AB88)))</f>
        <v>2.9683092923311531</v>
      </c>
      <c r="K88">
        <f t="shared" ref="K88" ca="1" si="56">(H84/W88-H85/AC88)/(SQRT(Q88*(1-Q88)*(1/W88+1/AC88)))</f>
        <v>1.874523563894313</v>
      </c>
      <c r="L88">
        <f t="shared" ref="L88" ca="1" si="57">(I84/X88-I85/AD88)/(SQRT(R88*(1-R88)*(1/X88+1/AD88)))</f>
        <v>0.72956385963188608</v>
      </c>
      <c r="M88">
        <f t="shared" ref="M88" ca="1" si="58">(J84/Y88-J85/AE88)/(SQRT(S88*(1-S88)*(1/Y88+1/AE88)))</f>
        <v>-0.78343732865492977</v>
      </c>
      <c r="N88" t="e">
        <f ca="1">(E84+E85)/(T88+Z88)</f>
        <v>#REF!</v>
      </c>
      <c r="O88">
        <f t="shared" ref="O88" ca="1" si="59">(F84+F85)/(U88+AA88)</f>
        <v>1.1569368131868131E-3</v>
      </c>
      <c r="P88">
        <f t="shared" ref="P88" ca="1" si="60">(G84+G85)/(V88+AB88)</f>
        <v>1.0662774725274725E-3</v>
      </c>
      <c r="Q88">
        <f t="shared" ref="Q88" ca="1" si="61">(H84+H85)/(W88+AC88)</f>
        <v>1.1332417582417583E-3</v>
      </c>
      <c r="R88">
        <f t="shared" ref="R88" ca="1" si="62">(I84+I85)/(X88+AD88)</f>
        <v>1.0817307692307693E-3</v>
      </c>
      <c r="S88">
        <f t="shared" ref="S88" ca="1" si="63">(J84+J85)/(Y88+AE88)</f>
        <v>1.1675824175824176E-3</v>
      </c>
      <c r="T88" t="e">
        <f ca="1">_xlfn.FLOOR.MATH(($F$1-1)*$D84)</f>
        <v>#REF!</v>
      </c>
      <c r="U88">
        <f ca="1">2*50*$D84</f>
        <v>2135000</v>
      </c>
      <c r="V88">
        <f ca="1">2*10*$D84</f>
        <v>427000</v>
      </c>
      <c r="W88">
        <f ca="1">2*5*$D84</f>
        <v>213500</v>
      </c>
      <c r="X88">
        <f ca="1">2*2*$D84</f>
        <v>85400</v>
      </c>
      <c r="Y88">
        <f ca="1">2*1*$D84</f>
        <v>42700</v>
      </c>
      <c r="Z88" t="e">
        <f ca="1">_xlfn.FLOOR.MATH(($F$1-1)*$D85)</f>
        <v>#REF!</v>
      </c>
      <c r="AA88">
        <f ca="1">2*50*$D85</f>
        <v>777000</v>
      </c>
      <c r="AB88">
        <f ca="1">2*10*$D85</f>
        <v>155400</v>
      </c>
      <c r="AC88">
        <f ca="1">2*5*$D85</f>
        <v>77700</v>
      </c>
      <c r="AD88">
        <f ca="1">2*2*$D85</f>
        <v>31080</v>
      </c>
      <c r="AE88">
        <f ca="1">2*1*$D85</f>
        <v>15540</v>
      </c>
    </row>
    <row r="90" spans="1:100">
      <c r="A90" s="18" t="s">
        <v>151</v>
      </c>
      <c r="B90" t="s">
        <v>152</v>
      </c>
      <c r="C90" t="s">
        <v>153</v>
      </c>
      <c r="D90" t="s">
        <v>154</v>
      </c>
      <c r="E90">
        <v>50</v>
      </c>
      <c r="F90" t="s">
        <v>153</v>
      </c>
      <c r="G90" t="s">
        <v>154</v>
      </c>
      <c r="H90">
        <v>10</v>
      </c>
      <c r="I90" t="s">
        <v>153</v>
      </c>
      <c r="J90" t="s">
        <v>154</v>
      </c>
      <c r="K90">
        <v>5</v>
      </c>
      <c r="L90" t="s">
        <v>153</v>
      </c>
      <c r="M90" t="s">
        <v>154</v>
      </c>
      <c r="N90">
        <v>2</v>
      </c>
      <c r="O90" t="s">
        <v>153</v>
      </c>
      <c r="P90" t="s">
        <v>154</v>
      </c>
      <c r="Q90">
        <v>1</v>
      </c>
      <c r="R90" t="s">
        <v>153</v>
      </c>
      <c r="S90" t="s">
        <v>154</v>
      </c>
    </row>
    <row r="91" spans="1:100">
      <c r="A91" s="18" t="s">
        <v>159</v>
      </c>
      <c r="B91" t="s">
        <v>116</v>
      </c>
      <c r="C91">
        <f ca="1">BC84</f>
        <v>783</v>
      </c>
      <c r="D91">
        <f ca="1">BD84</f>
        <v>20567</v>
      </c>
      <c r="E91" t="s">
        <v>116</v>
      </c>
      <c r="F91">
        <f ca="1">BG84</f>
        <v>1979</v>
      </c>
      <c r="G91">
        <f ca="1">BH84</f>
        <v>19371</v>
      </c>
      <c r="H91" t="s">
        <v>116</v>
      </c>
      <c r="I91">
        <f ca="1">BK84</f>
        <v>446</v>
      </c>
      <c r="J91">
        <f ca="1">BL84</f>
        <v>20904</v>
      </c>
      <c r="K91" t="s">
        <v>116</v>
      </c>
      <c r="L91">
        <f ca="1">BO84</f>
        <v>248</v>
      </c>
      <c r="M91">
        <f ca="1">BP84</f>
        <v>21102</v>
      </c>
      <c r="N91" t="s">
        <v>116</v>
      </c>
      <c r="O91">
        <f ca="1">BS84</f>
        <v>96</v>
      </c>
      <c r="P91">
        <f ca="1">BT84</f>
        <v>21254</v>
      </c>
      <c r="Q91" t="s">
        <v>116</v>
      </c>
      <c r="R91">
        <f ca="1">BW84</f>
        <v>47</v>
      </c>
      <c r="S91">
        <f ca="1">BX84</f>
        <v>21303</v>
      </c>
    </row>
    <row r="92" spans="1:100">
      <c r="A92" s="18"/>
      <c r="B92" t="s">
        <v>117</v>
      </c>
      <c r="C92">
        <f ca="1">BC85</f>
        <v>225</v>
      </c>
      <c r="D92">
        <f ca="1">BD85</f>
        <v>7545</v>
      </c>
      <c r="E92" t="s">
        <v>117</v>
      </c>
      <c r="F92">
        <f ca="1">BG85</f>
        <v>549</v>
      </c>
      <c r="G92">
        <f ca="1">BH85</f>
        <v>7221</v>
      </c>
      <c r="H92" t="s">
        <v>117</v>
      </c>
      <c r="I92">
        <f ca="1">BK85</f>
        <v>127</v>
      </c>
      <c r="J92">
        <f ca="1">BL85</f>
        <v>7643</v>
      </c>
      <c r="K92" t="s">
        <v>117</v>
      </c>
      <c r="L92">
        <f ca="1">BO85</f>
        <v>73</v>
      </c>
      <c r="M92">
        <f ca="1">BP85</f>
        <v>7697</v>
      </c>
      <c r="N92" t="s">
        <v>117</v>
      </c>
      <c r="O92">
        <f ca="1">BS85</f>
        <v>30</v>
      </c>
      <c r="P92">
        <f ca="1">BT85</f>
        <v>7740</v>
      </c>
      <c r="Q92" t="s">
        <v>117</v>
      </c>
      <c r="R92">
        <f ca="1">BW85</f>
        <v>21</v>
      </c>
      <c r="S92">
        <f ca="1">BX85</f>
        <v>7749</v>
      </c>
    </row>
    <row r="93" spans="1:100">
      <c r="A93" s="18" t="s">
        <v>155</v>
      </c>
      <c r="C93">
        <f ca="1">(C91+C92)*(C91+D91)/SUM(C91:D92)</f>
        <v>739.03846153846155</v>
      </c>
      <c r="D93">
        <f ca="1">(C91+D91)*(D91+D92)/SUM(C91:D92)</f>
        <v>20610.961538461539</v>
      </c>
      <c r="F93">
        <f ca="1">(F91+F92)*(F91+G91)/SUM(F91:G92)</f>
        <v>1853.4615384615386</v>
      </c>
      <c r="G93">
        <f ca="1">(F91+G91)*(G91+G92)/SUM(F91:G92)</f>
        <v>19496.538461538461</v>
      </c>
      <c r="I93">
        <f ca="1">(I91+I92)*(I91+J91)/SUM(I91:J92)</f>
        <v>420.10817307692309</v>
      </c>
      <c r="J93">
        <f ca="1">(I91+J91)*(J91+J92)/SUM(I91:J92)</f>
        <v>20929.891826923078</v>
      </c>
      <c r="L93">
        <f ca="1">(L91+L92)*(L91+M91)/SUM(L91:M92)</f>
        <v>235.34855769230768</v>
      </c>
      <c r="M93">
        <f ca="1">(L91+M91)*(M91+M92)/SUM(L91:M92)</f>
        <v>21114.651442307691</v>
      </c>
      <c r="O93">
        <f ca="1">(O91+O92)*(O91+P91)/SUM(O91:P92)</f>
        <v>92.379807692307693</v>
      </c>
      <c r="P93">
        <f ca="1">(O91+P91)*(P91+P92)/SUM(O91:P92)</f>
        <v>21257.620192307691</v>
      </c>
      <c r="R93">
        <f ca="1">(R91+R92)*(R91+S91)/SUM(R91:S92)</f>
        <v>49.855769230769234</v>
      </c>
      <c r="S93">
        <f ca="1">(R91+S91)*(S91+S92)/SUM(R91:S92)</f>
        <v>21300.14423076923</v>
      </c>
    </row>
    <row r="94" spans="1:100">
      <c r="C94">
        <f ca="1">(C91+C92)*(C92+D92)/SUM(C91:D92)</f>
        <v>268.96153846153845</v>
      </c>
      <c r="D94">
        <f ca="1">(C92+D92)*(D91+D92)/SUM(C91:D92)</f>
        <v>7501.0384615384619</v>
      </c>
      <c r="F94">
        <f ca="1">(F91+F92)*(F92+G92)/SUM(F91:G92)</f>
        <v>674.53846153846155</v>
      </c>
      <c r="G94">
        <f ca="1">(F92+G92)*(G91+G92)/SUM(F91:G92)</f>
        <v>7095.4615384615381</v>
      </c>
      <c r="I94">
        <f ca="1">(I91+I92)*(I92+J92)/SUM(I91:J92)</f>
        <v>152.89182692307693</v>
      </c>
      <c r="J94">
        <f ca="1">(I92+J92)*(J91+J92)/SUM(I91:J92)</f>
        <v>7617.1081730769229</v>
      </c>
      <c r="L94">
        <f ca="1">(L91+L92)*(L92+M92)/SUM(L91:M92)</f>
        <v>85.651442307692307</v>
      </c>
      <c r="M94">
        <f ca="1">(L92+M92)*(M91+M92)/SUM(L91:M92)</f>
        <v>7684.3485576923076</v>
      </c>
      <c r="O94">
        <f ca="1">(O91+O92)*(O92+P92)/SUM(O91:P92)</f>
        <v>33.620192307692307</v>
      </c>
      <c r="P94">
        <f ca="1">(O92+P92)*(P91+P92)/SUM(O91:P92)</f>
        <v>7736.3798076923076</v>
      </c>
      <c r="R94">
        <f ca="1">(R91+R92)*(R92+S92)/SUM(R91:S92)</f>
        <v>18.14423076923077</v>
      </c>
      <c r="S94">
        <f ca="1">(R92+S92)*(S91+S92)/SUM(R91:S92)</f>
        <v>7751.8557692307695</v>
      </c>
    </row>
    <row r="96" spans="1:100">
      <c r="A96" s="18" t="s">
        <v>151</v>
      </c>
      <c r="B96" s="18" t="s">
        <v>0</v>
      </c>
      <c r="C96" s="18">
        <v>50</v>
      </c>
      <c r="D96" s="18">
        <v>10</v>
      </c>
      <c r="E96" s="18">
        <v>5</v>
      </c>
      <c r="F96" s="18">
        <v>2</v>
      </c>
      <c r="G96" s="18">
        <v>1</v>
      </c>
    </row>
    <row r="97" spans="1:100">
      <c r="A97" s="18" t="s">
        <v>118</v>
      </c>
      <c r="B97" s="10">
        <f ca="1">_xlfn.CHISQ.TEST(C91:D92,C93:D94)</f>
        <v>1.4415008802615536E-3</v>
      </c>
      <c r="C97" s="10">
        <f ca="1">_xlfn.CHISQ.TEST(F91:G92,F93:G94)</f>
        <v>3.477214850047984E-9</v>
      </c>
      <c r="D97" s="10">
        <f ca="1">_xlfn.CHISQ.TEST(I91:J92,I93:J94)</f>
        <v>1.3514355720869701E-2</v>
      </c>
      <c r="E97" s="10">
        <f ca="1">_xlfn.CHISQ.TEST(L91:M92,L93:M94)</f>
        <v>0.1084113592083899</v>
      </c>
      <c r="F97" s="10">
        <f ca="1">_xlfn.CHISQ.TEST(O91:P92,O93:P94)</f>
        <v>0.46493075446333232</v>
      </c>
      <c r="G97" s="10">
        <f ca="1">_xlfn.CHISQ.TEST(R91:S92,R93:S94)</f>
        <v>0.43310135479754436</v>
      </c>
    </row>
    <row r="98" spans="1:100">
      <c r="A98" s="18" t="s">
        <v>156</v>
      </c>
      <c r="B98">
        <f ca="1">(C91*D92)/(D91*C92)</f>
        <v>1.2766373316477853</v>
      </c>
      <c r="C98">
        <f ca="1">(F91*G92)/(G91*F92)</f>
        <v>1.3437508551033839</v>
      </c>
      <c r="D98">
        <f ca="1">(I91*J92)/(J91*I92)</f>
        <v>1.2840017055847353</v>
      </c>
      <c r="E98">
        <f ca="1">(L91*M92)/(M91*L92)</f>
        <v>1.2391580100827941</v>
      </c>
      <c r="F98">
        <f ca="1">(O91*P92)/(P91*O92)</f>
        <v>1.1653335842664909</v>
      </c>
      <c r="G98">
        <f ca="1">(R91*S92)/(S91*R92)</f>
        <v>0.81411068863540348</v>
      </c>
    </row>
    <row r="99" spans="1:100"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1:100"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1:100">
      <c r="A101">
        <v>1</v>
      </c>
      <c r="B101">
        <v>2</v>
      </c>
      <c r="C101">
        <v>5</v>
      </c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1:100" ht="18.75">
      <c r="A102" s="19" t="str">
        <f ca="1">INDIRECT("R5C"&amp;A101,FALSE)</f>
        <v>reduced_gods</v>
      </c>
      <c r="B102" s="19" t="str">
        <f ca="1">INDIRECT("R5C"&amp;B101,FALSE)</f>
        <v>reduced_deities</v>
      </c>
      <c r="C102" s="19" t="str">
        <f ca="1">INDIRECT("R3C"&amp;C101,FALSE)</f>
        <v>ubc_morality</v>
      </c>
      <c r="D102" s="20"/>
    </row>
    <row r="103" spans="1:100" ht="18.75">
      <c r="A103" s="19">
        <f ca="1">INDIRECT("R6C"&amp;A101,FALSE)</f>
        <v>201</v>
      </c>
      <c r="B103" s="19">
        <f ca="1">INDIRECT("R6C"&amp;B101,FALSE)</f>
        <v>188</v>
      </c>
      <c r="C103" s="19">
        <f ca="1">INDIRECT("R4C"&amp;C101,FALSE)</f>
        <v>3</v>
      </c>
    </row>
    <row r="104" spans="1:100">
      <c r="A104" s="18"/>
    </row>
    <row r="105" spans="1:100">
      <c r="A105" s="18" t="s">
        <v>115</v>
      </c>
    </row>
    <row r="106" spans="1:100" ht="15.75">
      <c r="C106" t="s">
        <v>36</v>
      </c>
      <c r="D106" t="s">
        <v>37</v>
      </c>
      <c r="E106" s="2" t="s">
        <v>43</v>
      </c>
      <c r="F106" s="2" t="s">
        <v>38</v>
      </c>
      <c r="G106" s="2" t="s">
        <v>39</v>
      </c>
      <c r="H106" s="2" t="s">
        <v>40</v>
      </c>
      <c r="I106" s="2" t="s">
        <v>41</v>
      </c>
      <c r="J106" s="2" t="s">
        <v>42</v>
      </c>
      <c r="K106" s="3" t="s">
        <v>44</v>
      </c>
      <c r="L106" s="3" t="s">
        <v>45</v>
      </c>
      <c r="M106" s="3" t="s">
        <v>46</v>
      </c>
      <c r="N106" s="3" t="s">
        <v>47</v>
      </c>
      <c r="O106" s="3" t="s">
        <v>48</v>
      </c>
      <c r="P106" s="3" t="s">
        <v>49</v>
      </c>
      <c r="Q106" s="3" t="s">
        <v>108</v>
      </c>
      <c r="R106" s="3" t="s">
        <v>109</v>
      </c>
      <c r="S106" s="3" t="s">
        <v>110</v>
      </c>
      <c r="T106" s="3" t="s">
        <v>111</v>
      </c>
      <c r="U106" s="3" t="s">
        <v>112</v>
      </c>
      <c r="V106" s="3" t="s">
        <v>113</v>
      </c>
      <c r="W106" s="3" t="s">
        <v>81</v>
      </c>
      <c r="X106" s="3" t="s">
        <v>82</v>
      </c>
      <c r="Y106" s="3" t="s">
        <v>83</v>
      </c>
      <c r="Z106" s="3" t="s">
        <v>84</v>
      </c>
      <c r="AA106" s="3" t="s">
        <v>85</v>
      </c>
      <c r="AB106" s="3" t="s">
        <v>86</v>
      </c>
      <c r="AC106" s="13" t="s">
        <v>96</v>
      </c>
      <c r="AD106" s="13" t="s">
        <v>97</v>
      </c>
      <c r="AE106" s="13" t="s">
        <v>98</v>
      </c>
      <c r="AF106" s="13" t="s">
        <v>99</v>
      </c>
      <c r="AG106" s="13" t="s">
        <v>100</v>
      </c>
      <c r="AH106" s="13" t="s">
        <v>101</v>
      </c>
      <c r="AI106" s="13" t="s">
        <v>102</v>
      </c>
      <c r="AJ106" s="13" t="s">
        <v>103</v>
      </c>
      <c r="AK106" s="13" t="s">
        <v>104</v>
      </c>
      <c r="AL106" s="13" t="s">
        <v>105</v>
      </c>
      <c r="AM106" s="13" t="s">
        <v>106</v>
      </c>
      <c r="AN106" s="13" t="s">
        <v>107</v>
      </c>
      <c r="AO106" s="13" t="s">
        <v>96</v>
      </c>
      <c r="AP106" s="13" t="s">
        <v>97</v>
      </c>
      <c r="AQ106" s="13" t="s">
        <v>98</v>
      </c>
      <c r="AR106" s="13" t="s">
        <v>99</v>
      </c>
      <c r="AS106" s="13" t="s">
        <v>100</v>
      </c>
      <c r="AT106" s="13" t="s">
        <v>101</v>
      </c>
      <c r="AU106" s="13" t="s">
        <v>102</v>
      </c>
      <c r="AV106" s="13" t="s">
        <v>103</v>
      </c>
      <c r="AW106" s="13" t="s">
        <v>104</v>
      </c>
      <c r="AX106" s="13" t="s">
        <v>105</v>
      </c>
      <c r="AY106" s="13" t="s">
        <v>106</v>
      </c>
      <c r="AZ106" s="13" t="s">
        <v>107</v>
      </c>
      <c r="BA106" t="s">
        <v>1</v>
      </c>
      <c r="BB106" t="s">
        <v>2</v>
      </c>
      <c r="BC106" t="s">
        <v>3</v>
      </c>
      <c r="BD106" t="s">
        <v>4</v>
      </c>
      <c r="BE106" t="s">
        <v>5</v>
      </c>
      <c r="BF106" t="s">
        <v>6</v>
      </c>
      <c r="BG106" t="s">
        <v>7</v>
      </c>
      <c r="BH106" t="s">
        <v>8</v>
      </c>
      <c r="BI106" t="s">
        <v>9</v>
      </c>
      <c r="BJ106" t="s">
        <v>10</v>
      </c>
      <c r="BK106" t="s">
        <v>11</v>
      </c>
      <c r="BL106" t="s">
        <v>12</v>
      </c>
      <c r="BM106" t="s">
        <v>13</v>
      </c>
      <c r="BN106" t="s">
        <v>14</v>
      </c>
      <c r="BO106" t="s">
        <v>15</v>
      </c>
      <c r="BP106" t="s">
        <v>16</v>
      </c>
      <c r="BQ106" t="s">
        <v>17</v>
      </c>
      <c r="BR106" t="s">
        <v>18</v>
      </c>
      <c r="BS106" t="s">
        <v>19</v>
      </c>
      <c r="BT106" t="s">
        <v>20</v>
      </c>
      <c r="BU106" t="s">
        <v>21</v>
      </c>
      <c r="BV106" t="s">
        <v>22</v>
      </c>
      <c r="BW106" t="s">
        <v>23</v>
      </c>
      <c r="BX106" t="s">
        <v>24</v>
      </c>
      <c r="BY106" t="s">
        <v>1</v>
      </c>
      <c r="BZ106" t="s">
        <v>2</v>
      </c>
      <c r="CA106" t="s">
        <v>3</v>
      </c>
      <c r="CB106" t="s">
        <v>4</v>
      </c>
      <c r="CC106" t="s">
        <v>5</v>
      </c>
      <c r="CD106" t="s">
        <v>6</v>
      </c>
      <c r="CE106" t="s">
        <v>7</v>
      </c>
      <c r="CF106" t="s">
        <v>8</v>
      </c>
      <c r="CG106" t="s">
        <v>9</v>
      </c>
      <c r="CH106" t="s">
        <v>10</v>
      </c>
      <c r="CI106" t="s">
        <v>11</v>
      </c>
      <c r="CJ106" t="s">
        <v>12</v>
      </c>
      <c r="CK106" t="s">
        <v>13</v>
      </c>
      <c r="CL106" t="s">
        <v>14</v>
      </c>
      <c r="CM106" t="s">
        <v>15</v>
      </c>
      <c r="CN106" t="s">
        <v>16</v>
      </c>
      <c r="CO106" t="s">
        <v>17</v>
      </c>
      <c r="CP106" t="s">
        <v>18</v>
      </c>
      <c r="CQ106" t="s">
        <v>19</v>
      </c>
      <c r="CR106" t="s">
        <v>20</v>
      </c>
      <c r="CS106" t="s">
        <v>21</v>
      </c>
      <c r="CT106" t="s">
        <v>22</v>
      </c>
      <c r="CU106" t="s">
        <v>23</v>
      </c>
      <c r="CV106" t="s">
        <v>24</v>
      </c>
    </row>
    <row r="107" spans="1:100">
      <c r="A107" s="18" t="str">
        <f ca="1">INDIRECT("CORPUS_TOTALS!R"&amp;$A103&amp;"C"&amp;COLUMN(),FALSE)</f>
        <v>Reduced Gods</v>
      </c>
      <c r="B107" s="7" t="str">
        <f ca="1">INDIRECT("CORPUS_TOTALS!R"&amp;($A103+$C103)&amp;"C"&amp;(COLUMN()-1),FALSE)</f>
        <v>Morality</v>
      </c>
      <c r="C107" s="7">
        <f ca="1">INDIRECT("CORPUS_TOTALS!R"&amp;($A103+$C103)&amp;"C"&amp;(COLUMN()-1),FALSE)</f>
        <v>146092</v>
      </c>
      <c r="D107" s="7">
        <f t="shared" ref="D107:BO107" ca="1" si="64">INDIRECT("CORPUS_TOTALS!R"&amp;($A103+$C103)&amp;"C"&amp;(COLUMN()-1),FALSE)</f>
        <v>21350</v>
      </c>
      <c r="E107" s="7">
        <f t="shared" ca="1" si="64"/>
        <v>17613</v>
      </c>
      <c r="F107" s="7">
        <f t="shared" ca="1" si="64"/>
        <v>49135</v>
      </c>
      <c r="G107" s="7">
        <f t="shared" ca="1" si="64"/>
        <v>10259</v>
      </c>
      <c r="H107" s="7">
        <f t="shared" ca="1" si="64"/>
        <v>5210</v>
      </c>
      <c r="I107" s="7">
        <f t="shared" ca="1" si="64"/>
        <v>1635</v>
      </c>
      <c r="J107" s="7">
        <f t="shared" ca="1" si="64"/>
        <v>604</v>
      </c>
      <c r="K107" s="7">
        <f t="shared" ca="1" si="64"/>
        <v>2.1515612600345144</v>
      </c>
      <c r="L107" s="7">
        <f t="shared" ca="1" si="64"/>
        <v>1.7780354051769724</v>
      </c>
      <c r="M107" s="7">
        <f t="shared" ca="1" si="64"/>
        <v>3.0889461069375939</v>
      </c>
      <c r="N107" s="7">
        <f t="shared" ca="1" si="64"/>
        <v>3.5637499284390195</v>
      </c>
      <c r="O107" s="7">
        <f t="shared" ca="1" si="64"/>
        <v>-3.8284215498031164</v>
      </c>
      <c r="P107" s="7">
        <f t="shared" ca="1" si="64"/>
        <v>-13.141140014761396</v>
      </c>
      <c r="Q107" s="7">
        <f t="shared" ca="1" si="64"/>
        <v>1.0609947570587941</v>
      </c>
      <c r="R107" s="7">
        <f t="shared" ca="1" si="64"/>
        <v>1.1766956682798262</v>
      </c>
      <c r="S107" s="7">
        <f t="shared" ca="1" si="64"/>
        <v>1.1729260142743103</v>
      </c>
      <c r="T107" s="7">
        <f t="shared" ca="1" si="64"/>
        <v>1.2073291561198725</v>
      </c>
      <c r="U107" s="7">
        <f t="shared" ca="1" si="64"/>
        <v>0.92551202008222344</v>
      </c>
      <c r="V107" s="7">
        <f t="shared" ca="1" si="64"/>
        <v>0.67735476730388577</v>
      </c>
      <c r="W107" s="7">
        <f t="shared" ca="1" si="64"/>
        <v>1.7211230023404784E-4</v>
      </c>
      <c r="X107" s="7">
        <f t="shared" ca="1" si="64"/>
        <v>8.7894509834721679E-22</v>
      </c>
      <c r="Y107" s="7">
        <f t="shared" ca="1" si="64"/>
        <v>2.7692414933056958E-27</v>
      </c>
      <c r="Z107" s="7">
        <f t="shared" ca="1" si="64"/>
        <v>1.2679121478922837E-27</v>
      </c>
      <c r="AA107" s="7">
        <f t="shared" ca="1" si="64"/>
        <v>4.1443852644697111E-2</v>
      </c>
      <c r="AB107" s="7">
        <f t="shared" ca="1" si="64"/>
        <v>4.2803319881757958E-19</v>
      </c>
      <c r="AC107" s="7">
        <f t="shared" ca="1" si="64"/>
        <v>4.5924042899330997E-2</v>
      </c>
      <c r="AD107" s="7">
        <f t="shared" ca="1" si="64"/>
        <v>4.7267909951984571E-2</v>
      </c>
      <c r="AE107" s="7">
        <f t="shared" ca="1" si="64"/>
        <v>4.563058993259056E-2</v>
      </c>
      <c r="AF107" s="7">
        <f t="shared" ca="1" si="64"/>
        <v>4.6425616156402408E-2</v>
      </c>
      <c r="AG107" s="7">
        <f t="shared" ca="1" si="64"/>
        <v>4.7144292194210791E-2</v>
      </c>
      <c r="AH107" s="7">
        <f t="shared" ca="1" si="64"/>
        <v>4.8958752302276323E-2</v>
      </c>
      <c r="AI107" s="7">
        <f t="shared" ca="1" si="64"/>
        <v>4.7513087469017175E-2</v>
      </c>
      <c r="AJ107" s="7">
        <f t="shared" ca="1" si="64"/>
        <v>5.0098153748781425E-2</v>
      </c>
      <c r="AK107" s="7">
        <f t="shared" ca="1" si="64"/>
        <v>3.6470240285463883E-2</v>
      </c>
      <c r="AL107" s="7">
        <f t="shared" ca="1" si="64"/>
        <v>4.0110555967463511E-2</v>
      </c>
      <c r="AM107" s="7">
        <f t="shared" ca="1" si="64"/>
        <v>2.6066346273712088E-2</v>
      </c>
      <c r="AN107" s="7">
        <f t="shared" ca="1" si="64"/>
        <v>3.0514449979215316E-2</v>
      </c>
      <c r="AO107" s="7">
        <f t="shared" ca="1" si="64"/>
        <v>0.39403576397460927</v>
      </c>
      <c r="AP107" s="7">
        <f t="shared" ca="1" si="64"/>
        <v>0.4071820346202385</v>
      </c>
      <c r="AQ107" s="7">
        <f t="shared" ca="1" si="64"/>
        <v>0.77354533510883094</v>
      </c>
      <c r="AR107" s="7">
        <f t="shared" ca="1" si="64"/>
        <v>0.78467480540639156</v>
      </c>
      <c r="AS107" s="7">
        <f t="shared" ca="1" si="64"/>
        <v>0.33471810847762806</v>
      </c>
      <c r="AT107" s="7">
        <f t="shared" ca="1" si="64"/>
        <v>0.34743645826710257</v>
      </c>
      <c r="AU107" s="7">
        <f t="shared" ca="1" si="64"/>
        <v>0.20140523413657593</v>
      </c>
      <c r="AV107" s="7">
        <f t="shared" ca="1" si="64"/>
        <v>0.21227158085171446</v>
      </c>
      <c r="AW107" s="7">
        <f t="shared" ca="1" si="64"/>
        <v>7.0264121516159392E-2</v>
      </c>
      <c r="AX107" s="7">
        <f t="shared" ca="1" si="64"/>
        <v>7.7276862090397982E-2</v>
      </c>
      <c r="AY107" s="7">
        <f t="shared" ca="1" si="64"/>
        <v>2.6021296174514704E-2</v>
      </c>
      <c r="AZ107" s="7">
        <f t="shared" ca="1" si="64"/>
        <v>3.0465823263424407E-2</v>
      </c>
      <c r="BA107" s="7">
        <f t="shared" ca="1" si="64"/>
        <v>2536187</v>
      </c>
      <c r="BB107" s="7">
        <f t="shared" ca="1" si="64"/>
        <v>4026019</v>
      </c>
      <c r="BC107" s="7">
        <f t="shared" ca="1" si="64"/>
        <v>8553</v>
      </c>
      <c r="BD107" s="7">
        <f t="shared" ca="1" si="64"/>
        <v>12797</v>
      </c>
      <c r="BE107" s="7">
        <f t="shared" ca="1" si="64"/>
        <v>4920534</v>
      </c>
      <c r="BF107" s="7">
        <f t="shared" ca="1" si="64"/>
        <v>1641672</v>
      </c>
      <c r="BG107" s="7">
        <f t="shared" ca="1" si="64"/>
        <v>16634</v>
      </c>
      <c r="BH107" s="7">
        <f t="shared" ca="1" si="64"/>
        <v>4716</v>
      </c>
      <c r="BI107" s="7">
        <f t="shared" ca="1" si="64"/>
        <v>2009319</v>
      </c>
      <c r="BJ107" s="7">
        <f t="shared" ca="1" si="64"/>
        <v>4552887</v>
      </c>
      <c r="BK107" s="7">
        <f t="shared" ca="1" si="64"/>
        <v>7282</v>
      </c>
      <c r="BL107" s="7">
        <f t="shared" ca="1" si="64"/>
        <v>14068</v>
      </c>
      <c r="BM107" s="7">
        <f t="shared" ca="1" si="64"/>
        <v>1165713</v>
      </c>
      <c r="BN107" s="7">
        <f t="shared" ca="1" si="64"/>
        <v>5396493</v>
      </c>
      <c r="BO107" s="7">
        <f t="shared" ca="1" si="64"/>
        <v>4416</v>
      </c>
      <c r="BP107" s="7">
        <f t="shared" ref="BP107:CV107" ca="1" si="65">INDIRECT("CORPUS_TOTALS!R"&amp;($A103+$C103)&amp;"C"&amp;(COLUMN()-1),FALSE)</f>
        <v>16934</v>
      </c>
      <c r="BQ107" s="7">
        <f t="shared" ca="1" si="65"/>
        <v>520111</v>
      </c>
      <c r="BR107" s="7">
        <f t="shared" ca="1" si="65"/>
        <v>6042095</v>
      </c>
      <c r="BS107" s="7">
        <f t="shared" ca="1" si="65"/>
        <v>1575</v>
      </c>
      <c r="BT107" s="7">
        <f t="shared" ca="1" si="65"/>
        <v>19775</v>
      </c>
      <c r="BU107" s="7">
        <f t="shared" ca="1" si="65"/>
        <v>270199</v>
      </c>
      <c r="BV107" s="7">
        <f t="shared" ca="1" si="65"/>
        <v>6292007</v>
      </c>
      <c r="BW107" s="7">
        <f t="shared" ca="1" si="65"/>
        <v>603</v>
      </c>
      <c r="BX107" s="7">
        <f t="shared" ca="1" si="65"/>
        <v>20747</v>
      </c>
      <c r="BY107" s="7">
        <f t="shared" ca="1" si="65"/>
        <v>2536487.5906637688</v>
      </c>
      <c r="BZ107" s="7">
        <f t="shared" ca="1" si="65"/>
        <v>4025718.4093362312</v>
      </c>
      <c r="CA107" s="7">
        <f t="shared" ca="1" si="65"/>
        <v>8252.4093362310578</v>
      </c>
      <c r="CB107" s="7">
        <f t="shared" ca="1" si="65"/>
        <v>13140.203401112371</v>
      </c>
      <c r="CC107" s="7">
        <f t="shared" ca="1" si="65"/>
        <v>4921157.1182212168</v>
      </c>
      <c r="CD107" s="7">
        <f t="shared" ca="1" si="65"/>
        <v>1641048.8817787834</v>
      </c>
      <c r="CE107" s="7">
        <f t="shared" ca="1" si="65"/>
        <v>16010.881778783381</v>
      </c>
      <c r="CF107" s="7">
        <f t="shared" ca="1" si="65"/>
        <v>5356.4889307040958</v>
      </c>
      <c r="CG107" s="7">
        <f t="shared" ca="1" si="65"/>
        <v>2010061.3075678251</v>
      </c>
      <c r="CH107" s="7">
        <f t="shared" ca="1" si="65"/>
        <v>4552144.6924321754</v>
      </c>
      <c r="CI107" s="7">
        <f t="shared" ca="1" si="65"/>
        <v>6539.692432174952</v>
      </c>
      <c r="CJ107" s="7">
        <f t="shared" ca="1" si="65"/>
        <v>14858.492593801535</v>
      </c>
      <c r="CK107" s="7">
        <f t="shared" ca="1" si="65"/>
        <v>1166334.3555631638</v>
      </c>
      <c r="CL107" s="7">
        <f t="shared" ca="1" si="65"/>
        <v>5395871.6444368362</v>
      </c>
      <c r="CM107" s="7">
        <f t="shared" ca="1" si="65"/>
        <v>3794.6444368362631</v>
      </c>
      <c r="CN107" s="7">
        <f t="shared" ca="1" si="65"/>
        <v>17612.471545391902</v>
      </c>
      <c r="CO107" s="7">
        <f t="shared" ca="1" si="65"/>
        <v>519994.20971219806</v>
      </c>
      <c r="CP107" s="7">
        <f t="shared" ca="1" si="65"/>
        <v>6042211.790287802</v>
      </c>
      <c r="CQ107" s="7">
        <f t="shared" ca="1" si="65"/>
        <v>1691.7902878019113</v>
      </c>
      <c r="CR107" s="7">
        <f t="shared" ca="1" si="65"/>
        <v>19722.167286427764</v>
      </c>
      <c r="CS107" s="7">
        <f t="shared" ca="1" si="65"/>
        <v>269923.80853326077</v>
      </c>
      <c r="CT107" s="7">
        <f t="shared" ca="1" si="65"/>
        <v>6292282.1914667394</v>
      </c>
      <c r="CU107" s="7">
        <f t="shared" ca="1" si="65"/>
        <v>878.19146673925161</v>
      </c>
      <c r="CV107" s="7">
        <f t="shared" ca="1" si="65"/>
        <v>20538.413134241746</v>
      </c>
    </row>
    <row r="108" spans="1:100">
      <c r="A108" s="18" t="s">
        <v>117</v>
      </c>
      <c r="B108" s="7" t="str">
        <f ca="1">INDIRECT("CORPUS_TOTALS!R"&amp;($B103+$C103)&amp;"C"&amp;(COLUMN()-1),FALSE)</f>
        <v>Morality</v>
      </c>
      <c r="C108" s="7">
        <f ca="1">INDIRECT("CORPUS_TOTALS!R"&amp;($B103+$C103)&amp;"C"&amp;(COLUMN()-1),FALSE)</f>
        <v>146234</v>
      </c>
      <c r="D108" s="7">
        <f t="shared" ref="D108:BO108" ca="1" si="66">INDIRECT("CORPUS_TOTALS!R"&amp;($B103+$C103)&amp;"C"&amp;(COLUMN()-1),FALSE)</f>
        <v>7770</v>
      </c>
      <c r="E108" s="7">
        <f t="shared" ca="1" si="66"/>
        <v>6785</v>
      </c>
      <c r="F108" s="7">
        <f t="shared" ca="1" si="66"/>
        <v>15861</v>
      </c>
      <c r="G108" s="7">
        <f t="shared" ca="1" si="66"/>
        <v>3124</v>
      </c>
      <c r="H108" s="7">
        <f t="shared" ca="1" si="66"/>
        <v>1498</v>
      </c>
      <c r="I108" s="7">
        <f t="shared" ca="1" si="66"/>
        <v>464</v>
      </c>
      <c r="J108" s="7">
        <f t="shared" ca="1" si="66"/>
        <v>182</v>
      </c>
      <c r="K108" s="7">
        <f t="shared" ca="1" si="66"/>
        <v>2.3268712597305705</v>
      </c>
      <c r="L108" s="7">
        <f t="shared" ca="1" si="66"/>
        <v>-1.1488231501792601</v>
      </c>
      <c r="M108" s="7">
        <f t="shared" ca="1" si="66"/>
        <v>-1.4303557975229835</v>
      </c>
      <c r="N108" s="7">
        <f t="shared" ca="1" si="66"/>
        <v>-2.2000927402137691</v>
      </c>
      <c r="O108" s="7">
        <f t="shared" ca="1" si="66"/>
        <v>-6.9383179913959347</v>
      </c>
      <c r="P108" s="7">
        <f t="shared" ca="1" si="66"/>
        <v>-11.539866548283248</v>
      </c>
      <c r="Q108" s="7">
        <f t="shared" ca="1" si="66"/>
        <v>1</v>
      </c>
      <c r="R108" s="7">
        <f t="shared" ca="1" si="66"/>
        <v>1</v>
      </c>
      <c r="S108" s="7">
        <f t="shared" ca="1" si="66"/>
        <v>1</v>
      </c>
      <c r="T108" s="7">
        <f t="shared" ca="1" si="66"/>
        <v>0.90948964446906833</v>
      </c>
      <c r="U108" s="7">
        <f t="shared" ca="1" si="66"/>
        <v>0.69923871884538413</v>
      </c>
      <c r="V108" s="7">
        <f t="shared" ca="1" si="66"/>
        <v>0.55369236982146708</v>
      </c>
      <c r="W108" s="7">
        <f t="shared" ca="1" si="66"/>
        <v>0.98923332430385669</v>
      </c>
      <c r="X108" s="7">
        <f t="shared" ca="1" si="66"/>
        <v>0.55072046208200942</v>
      </c>
      <c r="Y108" s="7">
        <f t="shared" ca="1" si="66"/>
        <v>0.72904668891189672</v>
      </c>
      <c r="Z108" s="7">
        <f t="shared" ca="1" si="66"/>
        <v>2.4145404508695085E-2</v>
      </c>
      <c r="AA108" s="7">
        <f t="shared" ca="1" si="66"/>
        <v>1.312590218779139E-11</v>
      </c>
      <c r="AB108" s="7">
        <f t="shared" ca="1" si="66"/>
        <v>1.057345671810899E-13</v>
      </c>
      <c r="AC108" s="7">
        <f t="shared" ca="1" si="66"/>
        <v>4.8177827380876455E-2</v>
      </c>
      <c r="AD108" s="7">
        <f t="shared" ca="1" si="66"/>
        <v>5.0466425983031006E-2</v>
      </c>
      <c r="AE108" s="7">
        <f t="shared" ca="1" si="66"/>
        <v>4.0203984671247361E-2</v>
      </c>
      <c r="AF108" s="7">
        <f t="shared" ca="1" si="66"/>
        <v>4.1448524981262294E-2</v>
      </c>
      <c r="AG108" s="7">
        <f t="shared" ca="1" si="66"/>
        <v>3.8824646964545483E-2</v>
      </c>
      <c r="AH108" s="7">
        <f t="shared" ca="1" si="66"/>
        <v>4.1587193447294925E-2</v>
      </c>
      <c r="AI108" s="7">
        <f t="shared" ca="1" si="66"/>
        <v>3.6643939517068569E-2</v>
      </c>
      <c r="AJ108" s="7">
        <f t="shared" ca="1" si="66"/>
        <v>4.0473177600048552E-2</v>
      </c>
      <c r="AK108" s="7">
        <f t="shared" ca="1" si="66"/>
        <v>2.7182457615409626E-2</v>
      </c>
      <c r="AL108" s="7">
        <f t="shared" ca="1" si="66"/>
        <v>3.2534402101450088E-2</v>
      </c>
      <c r="AM108" s="7">
        <f t="shared" ca="1" si="66"/>
        <v>2.0060446414528837E-2</v>
      </c>
      <c r="AN108" s="7">
        <f t="shared" ca="1" si="66"/>
        <v>2.678640043231801E-2</v>
      </c>
      <c r="AO108" s="7">
        <f t="shared" ca="1" si="66"/>
        <v>0.37745161187489323</v>
      </c>
      <c r="AP108" s="7">
        <f t="shared" ca="1" si="66"/>
        <v>0.39912496470168329</v>
      </c>
      <c r="AQ108" s="7">
        <f t="shared" ca="1" si="66"/>
        <v>0.74747767820178201</v>
      </c>
      <c r="AR108" s="7">
        <f t="shared" ca="1" si="66"/>
        <v>0.76655063582653193</v>
      </c>
      <c r="AS108" s="7">
        <f t="shared" ca="1" si="66"/>
        <v>0.29006534947119117</v>
      </c>
      <c r="AT108" s="7">
        <f t="shared" ca="1" si="66"/>
        <v>0.31044945104360938</v>
      </c>
      <c r="AU108" s="7">
        <f t="shared" ca="1" si="66"/>
        <v>0.15610977060917208</v>
      </c>
      <c r="AV108" s="7">
        <f t="shared" ca="1" si="66"/>
        <v>0.17259035809095663</v>
      </c>
      <c r="AW108" s="7">
        <f t="shared" ca="1" si="66"/>
        <v>5.1611983977667947E-2</v>
      </c>
      <c r="AX108" s="7">
        <f t="shared" ca="1" si="66"/>
        <v>6.1901529535845573E-2</v>
      </c>
      <c r="AY108" s="7">
        <f t="shared" ca="1" si="66"/>
        <v>1.9821134371235869E-2</v>
      </c>
      <c r="AZ108" s="7">
        <f t="shared" ca="1" si="66"/>
        <v>2.6510911960810461E-2</v>
      </c>
      <c r="BA108" s="7">
        <f t="shared" ca="1" si="66"/>
        <v>2542667</v>
      </c>
      <c r="BB108" s="7">
        <f t="shared" ca="1" si="66"/>
        <v>4032977</v>
      </c>
      <c r="BC108" s="7">
        <f t="shared" ca="1" si="66"/>
        <v>3017</v>
      </c>
      <c r="BD108" s="7">
        <f t="shared" ca="1" si="66"/>
        <v>4753</v>
      </c>
      <c r="BE108" s="7">
        <f t="shared" ca="1" si="66"/>
        <v>4932402</v>
      </c>
      <c r="BF108" s="7">
        <f t="shared" ca="1" si="66"/>
        <v>1643242</v>
      </c>
      <c r="BG108" s="7">
        <f t="shared" ca="1" si="66"/>
        <v>5882</v>
      </c>
      <c r="BH108" s="7">
        <f t="shared" ca="1" si="66"/>
        <v>1888</v>
      </c>
      <c r="BI108" s="7">
        <f t="shared" ca="1" si="66"/>
        <v>2015205</v>
      </c>
      <c r="BJ108" s="7">
        <f t="shared" ca="1" si="66"/>
        <v>4560439</v>
      </c>
      <c r="BK108" s="7">
        <f t="shared" ca="1" si="66"/>
        <v>2333</v>
      </c>
      <c r="BL108" s="7">
        <f t="shared" ca="1" si="66"/>
        <v>5437</v>
      </c>
      <c r="BM108" s="7">
        <f t="shared" ca="1" si="66"/>
        <v>1169437</v>
      </c>
      <c r="BN108" s="7">
        <f t="shared" ca="1" si="66"/>
        <v>5406207</v>
      </c>
      <c r="BO108" s="7">
        <f t="shared" ca="1" si="66"/>
        <v>1277</v>
      </c>
      <c r="BP108" s="7">
        <f t="shared" ref="BP108:CV108" ca="1" si="67">INDIRECT("CORPUS_TOTALS!R"&amp;($B103+$C103)&amp;"C"&amp;(COLUMN()-1),FALSE)</f>
        <v>6493</v>
      </c>
      <c r="BQ108" s="7">
        <f t="shared" ca="1" si="67"/>
        <v>521532</v>
      </c>
      <c r="BR108" s="7">
        <f t="shared" ca="1" si="67"/>
        <v>6054112</v>
      </c>
      <c r="BS108" s="7">
        <f t="shared" ca="1" si="67"/>
        <v>441</v>
      </c>
      <c r="BT108" s="7">
        <f t="shared" ca="1" si="67"/>
        <v>7329</v>
      </c>
      <c r="BU108" s="7">
        <f t="shared" ca="1" si="67"/>
        <v>270778</v>
      </c>
      <c r="BV108" s="7">
        <f t="shared" ca="1" si="67"/>
        <v>6304866</v>
      </c>
      <c r="BW108" s="7">
        <f t="shared" ca="1" si="67"/>
        <v>180</v>
      </c>
      <c r="BX108" s="7">
        <f t="shared" ca="1" si="67"/>
        <v>7590</v>
      </c>
      <c r="BY108" s="7">
        <f t="shared" ca="1" si="67"/>
        <v>2542679.4852178521</v>
      </c>
      <c r="BZ108" s="7">
        <f t="shared" ca="1" si="67"/>
        <v>4032964.5147821479</v>
      </c>
      <c r="CA108" s="7">
        <f t="shared" ca="1" si="67"/>
        <v>3004.5147821479859</v>
      </c>
      <c r="CB108" s="7">
        <f t="shared" ca="1" si="67"/>
        <v>4771.1162739345382</v>
      </c>
      <c r="CC108" s="7">
        <f t="shared" ca="1" si="67"/>
        <v>4932455.6460972987</v>
      </c>
      <c r="CD108" s="7">
        <f t="shared" ca="1" si="67"/>
        <v>1643188.3539027015</v>
      </c>
      <c r="CE108" s="7">
        <f t="shared" ca="1" si="67"/>
        <v>5828.3539027015468</v>
      </c>
      <c r="CF108" s="7">
        <f t="shared" ca="1" si="67"/>
        <v>1943.9404110076518</v>
      </c>
      <c r="CG108" s="7">
        <f t="shared" ca="1" si="67"/>
        <v>2015156.8235678328</v>
      </c>
      <c r="CH108" s="7">
        <f t="shared" ca="1" si="67"/>
        <v>4560487.1764321672</v>
      </c>
      <c r="CI108" s="7">
        <f t="shared" ca="1" si="67"/>
        <v>2381.1764321672617</v>
      </c>
      <c r="CJ108" s="7">
        <f t="shared" ca="1" si="67"/>
        <v>5395.191181274412</v>
      </c>
      <c r="CK108" s="7">
        <f t="shared" ca="1" si="67"/>
        <v>1169332.2780271755</v>
      </c>
      <c r="CL108" s="7">
        <f t="shared" ca="1" si="67"/>
        <v>5406311.7219728241</v>
      </c>
      <c r="CM108" s="7">
        <f t="shared" ca="1" si="67"/>
        <v>1381.7219728244343</v>
      </c>
      <c r="CN108" s="7">
        <f t="shared" ca="1" si="67"/>
        <v>6395.8266293004917</v>
      </c>
      <c r="CO108" s="7">
        <f t="shared" ca="1" si="67"/>
        <v>521356.94726353226</v>
      </c>
      <c r="CP108" s="7">
        <f t="shared" ca="1" si="67"/>
        <v>6054287.0527364677</v>
      </c>
      <c r="CQ108" s="7">
        <f t="shared" ca="1" si="67"/>
        <v>616.05273646773549</v>
      </c>
      <c r="CR108" s="7">
        <f t="shared" ca="1" si="67"/>
        <v>7162.4006059330459</v>
      </c>
      <c r="CS108" s="7">
        <f t="shared" ca="1" si="67"/>
        <v>270638.20488154021</v>
      </c>
      <c r="CT108" s="7">
        <f t="shared" ca="1" si="67"/>
        <v>6305005.7951184595</v>
      </c>
      <c r="CU108" s="7">
        <f t="shared" ca="1" si="67"/>
        <v>319.79511845981432</v>
      </c>
      <c r="CV108" s="7">
        <f t="shared" ca="1" si="67"/>
        <v>7459.0082918114176</v>
      </c>
    </row>
    <row r="110" spans="1:100">
      <c r="A110" s="18" t="s">
        <v>114</v>
      </c>
      <c r="B110" t="s">
        <v>119</v>
      </c>
      <c r="C110" t="s">
        <v>120</v>
      </c>
      <c r="D110" t="s">
        <v>121</v>
      </c>
      <c r="E110" t="s">
        <v>122</v>
      </c>
      <c r="F110" t="s">
        <v>123</v>
      </c>
      <c r="G110" t="s">
        <v>124</v>
      </c>
      <c r="H110" t="s">
        <v>125</v>
      </c>
      <c r="I110" t="s">
        <v>126</v>
      </c>
      <c r="J110" t="s">
        <v>127</v>
      </c>
      <c r="K110" t="s">
        <v>128</v>
      </c>
      <c r="L110" t="s">
        <v>129</v>
      </c>
      <c r="M110" t="s">
        <v>130</v>
      </c>
      <c r="N110" t="s">
        <v>131</v>
      </c>
      <c r="O110" t="s">
        <v>132</v>
      </c>
      <c r="P110" t="s">
        <v>133</v>
      </c>
      <c r="Q110" t="s">
        <v>134</v>
      </c>
      <c r="R110" t="s">
        <v>135</v>
      </c>
      <c r="S110" t="s">
        <v>136</v>
      </c>
      <c r="T110" t="s">
        <v>138</v>
      </c>
      <c r="U110" t="s">
        <v>139</v>
      </c>
      <c r="V110" t="s">
        <v>140</v>
      </c>
      <c r="W110" t="s">
        <v>141</v>
      </c>
      <c r="X110" t="s">
        <v>142</v>
      </c>
      <c r="Y110" t="s">
        <v>143</v>
      </c>
      <c r="Z110" t="s">
        <v>144</v>
      </c>
      <c r="AA110" t="s">
        <v>145</v>
      </c>
      <c r="AB110" t="s">
        <v>146</v>
      </c>
      <c r="AC110" t="s">
        <v>147</v>
      </c>
      <c r="AD110" t="s">
        <v>148</v>
      </c>
      <c r="AE110" t="s">
        <v>149</v>
      </c>
      <c r="AF110" t="s">
        <v>137</v>
      </c>
    </row>
    <row r="111" spans="1:100">
      <c r="A111" s="18" t="s">
        <v>150</v>
      </c>
      <c r="B111" s="10" t="e">
        <f ca="1">1-NORMSDIST(H111)</f>
        <v>#REF!</v>
      </c>
      <c r="C111" s="10">
        <f t="shared" ref="C111" ca="1" si="68">1-NORMSDIST(I111)</f>
        <v>0</v>
      </c>
      <c r="D111" s="10">
        <f t="shared" ref="D111" ca="1" si="69">1-NORMSDIST(J111)</f>
        <v>0</v>
      </c>
      <c r="E111" s="10">
        <f t="shared" ref="E111" ca="1" si="70">1-NORMSDIST(K111)</f>
        <v>0</v>
      </c>
      <c r="F111" s="10">
        <f t="shared" ref="F111" ca="1" si="71">1-NORMSDIST(L111)</f>
        <v>8.5827318618836301E-7</v>
      </c>
      <c r="G111" s="10">
        <f t="shared" ref="G111" ca="1" si="72">1-NORMSDIST(M111)</f>
        <v>1.2187464777802193E-2</v>
      </c>
      <c r="H111" t="e">
        <f ca="1">(E107/T111-E108/Z111)/(SQRT(N111*(1-N111)*(1/T111+1/Z111)))</f>
        <v>#REF!</v>
      </c>
      <c r="I111">
        <f t="shared" ref="I111" ca="1" si="73">(F107/U111-F108/AA111)/(SQRT(O111*(1-O111)*(1/U111+1/AA111)))</f>
        <v>13.289096683058531</v>
      </c>
      <c r="J111">
        <f t="shared" ref="J111" ca="1" si="74">(G107/V111-G108/AB111)/(SQRT(P111*(1-P111)*(1/V111+1/AB111)))</f>
        <v>8.8370446190991672</v>
      </c>
      <c r="K111">
        <f t="shared" ref="K111" ca="1" si="75">(H107/W111-H108/AC111)/(SQRT(Q111*(1-Q111)*(1/W111+1/AC111)))</f>
        <v>8.1516016513479563</v>
      </c>
      <c r="L111">
        <f t="shared" ref="L111" ca="1" si="76">(I107/X111-I108/AD111)/(SQRT(R111*(1-R111)*(1/X111+1/AD111)))</f>
        <v>4.7842176106797467</v>
      </c>
      <c r="M111">
        <f t="shared" ref="M111" ca="1" si="77">(J107/Y111-J108/AE111)/(SQRT(S111*(1-S111)*(1/Y111+1/AE111)))</f>
        <v>2.2511675148574803</v>
      </c>
      <c r="N111" t="e">
        <f ca="1">(E107+E108)/(T111+Z111)</f>
        <v>#REF!</v>
      </c>
      <c r="O111">
        <f t="shared" ref="O111" ca="1" si="78">(F107+F108)/(U111+AA111)</f>
        <v>2.2320054945054946E-2</v>
      </c>
      <c r="P111">
        <f t="shared" ref="P111" ca="1" si="79">(G107+G108)/(V111+AB111)</f>
        <v>2.2979052197802198E-2</v>
      </c>
      <c r="Q111">
        <f t="shared" ref="Q111" ca="1" si="80">(H107+H108)/(W111+AC111)</f>
        <v>2.3035714285714284E-2</v>
      </c>
      <c r="R111">
        <f t="shared" ref="R111" ca="1" si="81">(I107+I108)/(X111+AD111)</f>
        <v>1.8020260989010987E-2</v>
      </c>
      <c r="S111">
        <f t="shared" ref="S111" ca="1" si="82">(J107+J108)/(Y111+AE111)</f>
        <v>1.3495879120879122E-2</v>
      </c>
      <c r="T111" t="e">
        <f ca="1">_xlfn.FLOOR.MATH(($F$1-1)*$D107)</f>
        <v>#REF!</v>
      </c>
      <c r="U111">
        <f ca="1">2*50*$D107</f>
        <v>2135000</v>
      </c>
      <c r="V111">
        <f ca="1">2*10*$D107</f>
        <v>427000</v>
      </c>
      <c r="W111">
        <f ca="1">2*5*$D107</f>
        <v>213500</v>
      </c>
      <c r="X111">
        <f ca="1">2*2*$D107</f>
        <v>85400</v>
      </c>
      <c r="Y111">
        <f ca="1">2*1*$D107</f>
        <v>42700</v>
      </c>
      <c r="Z111" t="e">
        <f ca="1">_xlfn.FLOOR.MATH(($F$1-1)*$D108)</f>
        <v>#REF!</v>
      </c>
      <c r="AA111">
        <f ca="1">2*50*$D108</f>
        <v>777000</v>
      </c>
      <c r="AB111">
        <f ca="1">2*10*$D108</f>
        <v>155400</v>
      </c>
      <c r="AC111">
        <f ca="1">2*5*$D108</f>
        <v>77700</v>
      </c>
      <c r="AD111">
        <f ca="1">2*2*$D108</f>
        <v>31080</v>
      </c>
      <c r="AE111">
        <f ca="1">2*1*$D108</f>
        <v>15540</v>
      </c>
    </row>
    <row r="113" spans="1:51">
      <c r="A113" s="18" t="s">
        <v>151</v>
      </c>
      <c r="B113" t="s">
        <v>152</v>
      </c>
      <c r="C113" t="s">
        <v>153</v>
      </c>
      <c r="D113" t="s">
        <v>154</v>
      </c>
      <c r="E113">
        <v>50</v>
      </c>
      <c r="F113" t="s">
        <v>153</v>
      </c>
      <c r="G113" t="s">
        <v>154</v>
      </c>
      <c r="H113">
        <v>10</v>
      </c>
      <c r="I113" t="s">
        <v>153</v>
      </c>
      <c r="J113" t="s">
        <v>154</v>
      </c>
      <c r="K113">
        <v>5</v>
      </c>
      <c r="L113" t="s">
        <v>153</v>
      </c>
      <c r="M113" t="s">
        <v>154</v>
      </c>
      <c r="N113">
        <v>2</v>
      </c>
      <c r="O113" t="s">
        <v>153</v>
      </c>
      <c r="P113" t="s">
        <v>154</v>
      </c>
      <c r="Q113">
        <v>1</v>
      </c>
      <c r="R113" t="s">
        <v>153</v>
      </c>
      <c r="S113" t="s">
        <v>154</v>
      </c>
    </row>
    <row r="114" spans="1:51">
      <c r="A114" s="18" t="s">
        <v>159</v>
      </c>
      <c r="B114" t="s">
        <v>116</v>
      </c>
      <c r="C114">
        <f ca="1">BC107</f>
        <v>8553</v>
      </c>
      <c r="D114">
        <f ca="1">BD107</f>
        <v>12797</v>
      </c>
      <c r="E114" t="s">
        <v>116</v>
      </c>
      <c r="F114">
        <f ca="1">BG107</f>
        <v>16634</v>
      </c>
      <c r="G114">
        <f ca="1">BH107</f>
        <v>4716</v>
      </c>
      <c r="H114" t="s">
        <v>116</v>
      </c>
      <c r="I114">
        <f ca="1">BK107</f>
        <v>7282</v>
      </c>
      <c r="J114">
        <f ca="1">BL107</f>
        <v>14068</v>
      </c>
      <c r="K114" t="s">
        <v>116</v>
      </c>
      <c r="L114">
        <f ca="1">BO107</f>
        <v>4416</v>
      </c>
      <c r="M114">
        <f ca="1">BP107</f>
        <v>16934</v>
      </c>
      <c r="N114" t="s">
        <v>116</v>
      </c>
      <c r="O114">
        <f ca="1">BS107</f>
        <v>1575</v>
      </c>
      <c r="P114">
        <f ca="1">BT107</f>
        <v>19775</v>
      </c>
      <c r="Q114" t="s">
        <v>116</v>
      </c>
      <c r="R114">
        <f ca="1">BW107</f>
        <v>603</v>
      </c>
      <c r="S114">
        <f ca="1">BX107</f>
        <v>20747</v>
      </c>
    </row>
    <row r="115" spans="1:51">
      <c r="A115" s="18"/>
      <c r="B115" t="s">
        <v>117</v>
      </c>
      <c r="C115">
        <f ca="1">BC108</f>
        <v>3017</v>
      </c>
      <c r="D115">
        <f ca="1">BD108</f>
        <v>4753</v>
      </c>
      <c r="E115" t="s">
        <v>117</v>
      </c>
      <c r="F115">
        <f ca="1">BG108</f>
        <v>5882</v>
      </c>
      <c r="G115">
        <f ca="1">BH108</f>
        <v>1888</v>
      </c>
      <c r="H115" t="s">
        <v>117</v>
      </c>
      <c r="I115">
        <f ca="1">BK108</f>
        <v>2333</v>
      </c>
      <c r="J115">
        <f ca="1">BL108</f>
        <v>5437</v>
      </c>
      <c r="K115" t="s">
        <v>117</v>
      </c>
      <c r="L115">
        <f ca="1">BO108</f>
        <v>1277</v>
      </c>
      <c r="M115">
        <f ca="1">BP108</f>
        <v>6493</v>
      </c>
      <c r="N115" t="s">
        <v>117</v>
      </c>
      <c r="O115">
        <f ca="1">BS108</f>
        <v>441</v>
      </c>
      <c r="P115">
        <f ca="1">BT108</f>
        <v>7329</v>
      </c>
      <c r="Q115" t="s">
        <v>117</v>
      </c>
      <c r="R115">
        <f ca="1">BW108</f>
        <v>180</v>
      </c>
      <c r="S115">
        <f ca="1">BX108</f>
        <v>7590</v>
      </c>
    </row>
    <row r="116" spans="1:51">
      <c r="A116" s="18" t="s">
        <v>155</v>
      </c>
      <c r="C116">
        <f ca="1">(C114+C115)*(C114+D114)/SUM(C114:D115)</f>
        <v>8482.8125</v>
      </c>
      <c r="D116">
        <f ca="1">(C114+D114)*(D114+D115)/SUM(C114:D115)</f>
        <v>12867.1875</v>
      </c>
      <c r="F116">
        <f ca="1">(F114+F115)*(F114+G114)/SUM(F114:G115)</f>
        <v>16508.125</v>
      </c>
      <c r="G116">
        <f ca="1">(F114+G114)*(G114+G115)/SUM(F114:G115)</f>
        <v>4841.875</v>
      </c>
      <c r="I116">
        <f ca="1">(I114+I115)*(I114+J114)/SUM(I114:J115)</f>
        <v>7049.4591346153848</v>
      </c>
      <c r="J116">
        <f ca="1">(I114+J114)*(J114+J115)/SUM(I114:J115)</f>
        <v>14300.540865384615</v>
      </c>
      <c r="L116">
        <f ca="1">(L114+L115)*(L114+M114)/SUM(L114:M115)</f>
        <v>4173.9543269230771</v>
      </c>
      <c r="M116">
        <f ca="1">(L114+M114)*(M114+M115)/SUM(L114:M115)</f>
        <v>17176.045673076922</v>
      </c>
      <c r="O116">
        <f ca="1">(O114+O115)*(O114+P114)/SUM(O114:P115)</f>
        <v>1478.0769230769231</v>
      </c>
      <c r="P116">
        <f ca="1">(O114+P114)*(P114+P115)/SUM(O114:P115)</f>
        <v>19871.923076923078</v>
      </c>
      <c r="R116">
        <f ca="1">(R114+R115)*(R114+S114)/SUM(R114:S115)</f>
        <v>574.07451923076928</v>
      </c>
      <c r="S116">
        <f ca="1">(R114+S114)*(S114+S115)/SUM(R114:S115)</f>
        <v>20775.92548076923</v>
      </c>
    </row>
    <row r="117" spans="1:51">
      <c r="C117">
        <f ca="1">(C114+C115)*(C115+D115)/SUM(C114:D115)</f>
        <v>3087.1875</v>
      </c>
      <c r="D117">
        <f ca="1">(C115+D115)*(D114+D115)/SUM(C114:D115)</f>
        <v>4682.8125</v>
      </c>
      <c r="F117">
        <f ca="1">(F114+F115)*(F115+G115)/SUM(F114:G115)</f>
        <v>6007.875</v>
      </c>
      <c r="G117">
        <f ca="1">(F115+G115)*(G114+G115)/SUM(F114:G115)</f>
        <v>1762.125</v>
      </c>
      <c r="I117">
        <f ca="1">(I114+I115)*(I115+J115)/SUM(I114:J115)</f>
        <v>2565.5408653846152</v>
      </c>
      <c r="J117">
        <f ca="1">(I115+J115)*(J114+J115)/SUM(I114:J115)</f>
        <v>5204.4591346153848</v>
      </c>
      <c r="L117">
        <f ca="1">(L114+L115)*(L115+M115)/SUM(L114:M115)</f>
        <v>1519.0456730769231</v>
      </c>
      <c r="M117">
        <f ca="1">(L115+M115)*(M114+M115)/SUM(L114:M115)</f>
        <v>6250.9543269230771</v>
      </c>
      <c r="O117">
        <f ca="1">(O114+O115)*(O115+P115)/SUM(O114:P115)</f>
        <v>537.92307692307691</v>
      </c>
      <c r="P117">
        <f ca="1">(O115+P115)*(P114+P115)/SUM(O114:P115)</f>
        <v>7232.0769230769229</v>
      </c>
      <c r="R117">
        <f ca="1">(R114+R115)*(R115+S115)/SUM(R114:S115)</f>
        <v>208.92548076923077</v>
      </c>
      <c r="S117">
        <f ca="1">(R115+S115)*(S114+S115)/SUM(R114:S115)</f>
        <v>7561.0745192307695</v>
      </c>
    </row>
    <row r="119" spans="1:51">
      <c r="A119" s="18" t="s">
        <v>151</v>
      </c>
      <c r="B119" s="18" t="s">
        <v>0</v>
      </c>
      <c r="C119" s="18">
        <v>50</v>
      </c>
      <c r="D119" s="18">
        <v>10</v>
      </c>
      <c r="E119" s="18">
        <v>5</v>
      </c>
      <c r="F119" s="18">
        <v>2</v>
      </c>
      <c r="G119" s="18">
        <v>1</v>
      </c>
    </row>
    <row r="120" spans="1:51">
      <c r="A120" s="18" t="s">
        <v>118</v>
      </c>
      <c r="B120" s="10">
        <f ca="1">_xlfn.CHISQ.TEST(C114:D115,C116:D117)</f>
        <v>5.7388038553115278E-2</v>
      </c>
      <c r="C120" s="10">
        <f ca="1">_xlfn.CHISQ.TEST(F114:G115,F116:G117)</f>
        <v>6.8162142697401085E-5</v>
      </c>
      <c r="D120" s="10">
        <f ca="1">_xlfn.CHISQ.TEST(I114:J115,I116:J117)</f>
        <v>5.7028071294631608E-11</v>
      </c>
      <c r="E120" s="10">
        <f ca="1">_xlfn.CHISQ.TEST(L114:M115,L116:M117)</f>
        <v>6.1540773771079605E-16</v>
      </c>
      <c r="F120" s="10">
        <f ca="1">_xlfn.CHISQ.TEST(O114:P115,O116:P117)</f>
        <v>4.2202339769810285E-7</v>
      </c>
      <c r="G120" s="10">
        <f ca="1">_xlfn.CHISQ.TEST(R114:S115,R116:S117)</f>
        <v>1.7826964926934689E-2</v>
      </c>
    </row>
    <row r="121" spans="1:51">
      <c r="A121" s="18" t="s">
        <v>156</v>
      </c>
      <c r="B121">
        <f ca="1">(C114*D115)/(D114*C115)</f>
        <v>1.0529380163963167</v>
      </c>
      <c r="C121">
        <f ca="1">(F114*G115)/(G114*F115)</f>
        <v>1.132139310886219</v>
      </c>
      <c r="D121">
        <f ca="1">(I114*J115)/(J114*I115)</f>
        <v>1.2063210581730206</v>
      </c>
      <c r="E121">
        <f ca="1">(L114*M115)/(M114*L115)</f>
        <v>1.3259404353850996</v>
      </c>
      <c r="F121">
        <f ca="1">(O114*P115)/(P114*O115)</f>
        <v>1.3236409608091024</v>
      </c>
      <c r="G121">
        <f ca="1">(R114*S115)/(S114*R115)</f>
        <v>1.2255506820263171</v>
      </c>
    </row>
    <row r="124" spans="1:51">
      <c r="A124">
        <v>1</v>
      </c>
      <c r="B124">
        <v>2</v>
      </c>
      <c r="C124">
        <v>6</v>
      </c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1:51" ht="18.75">
      <c r="A125" s="19" t="str">
        <f ca="1">INDIRECT("R5C"&amp;A124,FALSE)</f>
        <v>reduced_gods</v>
      </c>
      <c r="B125" s="19" t="str">
        <f ca="1">INDIRECT("R5C"&amp;B124,FALSE)</f>
        <v>reduced_deities</v>
      </c>
      <c r="C125" s="19" t="str">
        <f ca="1">INDIRECT("R3C"&amp;C124,FALSE)</f>
        <v>ubc_cognition</v>
      </c>
      <c r="D125" s="20"/>
    </row>
    <row r="126" spans="1:51" ht="18.75">
      <c r="A126" s="19">
        <f ca="1">INDIRECT("R6C"&amp;A124,FALSE)</f>
        <v>201</v>
      </c>
      <c r="B126" s="19">
        <f ca="1">INDIRECT("R6C"&amp;B124,FALSE)</f>
        <v>188</v>
      </c>
      <c r="C126" s="19">
        <f ca="1">INDIRECT("R4C"&amp;C124,FALSE)</f>
        <v>1</v>
      </c>
    </row>
    <row r="127" spans="1:51">
      <c r="A127" s="18"/>
    </row>
    <row r="128" spans="1:51">
      <c r="A128" s="18" t="s">
        <v>115</v>
      </c>
    </row>
    <row r="129" spans="1:100" ht="15.75">
      <c r="C129" t="s">
        <v>36</v>
      </c>
      <c r="D129" t="s">
        <v>37</v>
      </c>
      <c r="E129" s="2" t="s">
        <v>43</v>
      </c>
      <c r="F129" s="2" t="s">
        <v>38</v>
      </c>
      <c r="G129" s="2" t="s">
        <v>39</v>
      </c>
      <c r="H129" s="2" t="s">
        <v>40</v>
      </c>
      <c r="I129" s="2" t="s">
        <v>41</v>
      </c>
      <c r="J129" s="2" t="s">
        <v>42</v>
      </c>
      <c r="K129" s="3" t="s">
        <v>44</v>
      </c>
      <c r="L129" s="3" t="s">
        <v>45</v>
      </c>
      <c r="M129" s="3" t="s">
        <v>46</v>
      </c>
      <c r="N129" s="3" t="s">
        <v>47</v>
      </c>
      <c r="O129" s="3" t="s">
        <v>48</v>
      </c>
      <c r="P129" s="3" t="s">
        <v>49</v>
      </c>
      <c r="Q129" s="3" t="s">
        <v>108</v>
      </c>
      <c r="R129" s="3" t="s">
        <v>109</v>
      </c>
      <c r="S129" s="3" t="s">
        <v>110</v>
      </c>
      <c r="T129" s="3" t="s">
        <v>111</v>
      </c>
      <c r="U129" s="3" t="s">
        <v>112</v>
      </c>
      <c r="V129" s="3" t="s">
        <v>113</v>
      </c>
      <c r="W129" s="3" t="s">
        <v>81</v>
      </c>
      <c r="X129" s="3" t="s">
        <v>82</v>
      </c>
      <c r="Y129" s="3" t="s">
        <v>83</v>
      </c>
      <c r="Z129" s="3" t="s">
        <v>84</v>
      </c>
      <c r="AA129" s="3" t="s">
        <v>85</v>
      </c>
      <c r="AB129" s="3" t="s">
        <v>86</v>
      </c>
      <c r="AC129" s="13" t="s">
        <v>96</v>
      </c>
      <c r="AD129" s="13" t="s">
        <v>97</v>
      </c>
      <c r="AE129" s="13" t="s">
        <v>98</v>
      </c>
      <c r="AF129" s="13" t="s">
        <v>99</v>
      </c>
      <c r="AG129" s="13" t="s">
        <v>100</v>
      </c>
      <c r="AH129" s="13" t="s">
        <v>101</v>
      </c>
      <c r="AI129" s="13" t="s">
        <v>102</v>
      </c>
      <c r="AJ129" s="13" t="s">
        <v>103</v>
      </c>
      <c r="AK129" s="13" t="s">
        <v>104</v>
      </c>
      <c r="AL129" s="13" t="s">
        <v>105</v>
      </c>
      <c r="AM129" s="13" t="s">
        <v>106</v>
      </c>
      <c r="AN129" s="13" t="s">
        <v>107</v>
      </c>
      <c r="AO129" s="13" t="s">
        <v>96</v>
      </c>
      <c r="AP129" s="13" t="s">
        <v>97</v>
      </c>
      <c r="AQ129" s="13" t="s">
        <v>98</v>
      </c>
      <c r="AR129" s="13" t="s">
        <v>99</v>
      </c>
      <c r="AS129" s="13" t="s">
        <v>100</v>
      </c>
      <c r="AT129" s="13" t="s">
        <v>101</v>
      </c>
      <c r="AU129" s="13" t="s">
        <v>102</v>
      </c>
      <c r="AV129" s="13" t="s">
        <v>103</v>
      </c>
      <c r="AW129" s="13" t="s">
        <v>104</v>
      </c>
      <c r="AX129" s="13" t="s">
        <v>105</v>
      </c>
      <c r="AY129" s="13" t="s">
        <v>106</v>
      </c>
      <c r="AZ129" s="13" t="s">
        <v>107</v>
      </c>
      <c r="BA129" t="s">
        <v>1</v>
      </c>
      <c r="BB129" t="s">
        <v>2</v>
      </c>
      <c r="BC129" t="s">
        <v>3</v>
      </c>
      <c r="BD129" t="s">
        <v>4</v>
      </c>
      <c r="BE129" t="s">
        <v>5</v>
      </c>
      <c r="BF129" t="s">
        <v>6</v>
      </c>
      <c r="BG129" t="s">
        <v>7</v>
      </c>
      <c r="BH129" t="s">
        <v>8</v>
      </c>
      <c r="BI129" t="s">
        <v>9</v>
      </c>
      <c r="BJ129" t="s">
        <v>10</v>
      </c>
      <c r="BK129" t="s">
        <v>11</v>
      </c>
      <c r="BL129" t="s">
        <v>12</v>
      </c>
      <c r="BM129" t="s">
        <v>13</v>
      </c>
      <c r="BN129" t="s">
        <v>14</v>
      </c>
      <c r="BO129" t="s">
        <v>15</v>
      </c>
      <c r="BP129" t="s">
        <v>16</v>
      </c>
      <c r="BQ129" t="s">
        <v>17</v>
      </c>
      <c r="BR129" t="s">
        <v>18</v>
      </c>
      <c r="BS129" t="s">
        <v>19</v>
      </c>
      <c r="BT129" t="s">
        <v>20</v>
      </c>
      <c r="BU129" t="s">
        <v>21</v>
      </c>
      <c r="BV129" t="s">
        <v>22</v>
      </c>
      <c r="BW129" t="s">
        <v>23</v>
      </c>
      <c r="BX129" t="s">
        <v>24</v>
      </c>
      <c r="BY129" t="s">
        <v>1</v>
      </c>
      <c r="BZ129" t="s">
        <v>2</v>
      </c>
      <c r="CA129" t="s">
        <v>3</v>
      </c>
      <c r="CB129" t="s">
        <v>4</v>
      </c>
      <c r="CC129" t="s">
        <v>5</v>
      </c>
      <c r="CD129" t="s">
        <v>6</v>
      </c>
      <c r="CE129" t="s">
        <v>7</v>
      </c>
      <c r="CF129" t="s">
        <v>8</v>
      </c>
      <c r="CG129" t="s">
        <v>9</v>
      </c>
      <c r="CH129" t="s">
        <v>10</v>
      </c>
      <c r="CI129" t="s">
        <v>11</v>
      </c>
      <c r="CJ129" t="s">
        <v>12</v>
      </c>
      <c r="CK129" t="s">
        <v>13</v>
      </c>
      <c r="CL129" t="s">
        <v>14</v>
      </c>
      <c r="CM129" t="s">
        <v>15</v>
      </c>
      <c r="CN129" t="s">
        <v>16</v>
      </c>
      <c r="CO129" t="s">
        <v>17</v>
      </c>
      <c r="CP129" t="s">
        <v>18</v>
      </c>
      <c r="CQ129" t="s">
        <v>19</v>
      </c>
      <c r="CR129" t="s">
        <v>20</v>
      </c>
      <c r="CS129" t="s">
        <v>21</v>
      </c>
      <c r="CT129" t="s">
        <v>22</v>
      </c>
      <c r="CU129" t="s">
        <v>23</v>
      </c>
      <c r="CV129" t="s">
        <v>24</v>
      </c>
    </row>
    <row r="130" spans="1:100">
      <c r="A130" s="18" t="str">
        <f ca="1">INDIRECT("CORPUS_TOTALS!R"&amp;$A126&amp;"C"&amp;COLUMN(),FALSE)</f>
        <v>Reduced Gods</v>
      </c>
      <c r="B130" s="7" t="str">
        <f ca="1">INDIRECT("CORPUS_TOTALS!R"&amp;($A126+$C126)&amp;"C"&amp;(COLUMN()-1),FALSE)</f>
        <v>Cognition</v>
      </c>
      <c r="C130" s="7">
        <f ca="1">INDIRECT("CORPUS_TOTALS!R"&amp;($A126+$C126)&amp;"C"&amp;(COLUMN()-1),FALSE)</f>
        <v>67066</v>
      </c>
      <c r="D130" s="7">
        <f t="shared" ref="D130:BO130" ca="1" si="83">INDIRECT("CORPUS_TOTALS!R"&amp;($A126+$C126)&amp;"C"&amp;(COLUMN()-1),FALSE)</f>
        <v>21350</v>
      </c>
      <c r="E130" s="7">
        <f t="shared" ca="1" si="83"/>
        <v>7852</v>
      </c>
      <c r="F130" s="7">
        <f t="shared" ca="1" si="83"/>
        <v>21762</v>
      </c>
      <c r="G130" s="7">
        <f t="shared" ca="1" si="83"/>
        <v>4261</v>
      </c>
      <c r="H130" s="7">
        <f t="shared" ca="1" si="83"/>
        <v>2148</v>
      </c>
      <c r="I130" s="7">
        <f t="shared" ca="1" si="83"/>
        <v>948</v>
      </c>
      <c r="J130" s="7">
        <f t="shared" ca="1" si="83"/>
        <v>530</v>
      </c>
      <c r="K130" s="7">
        <f t="shared" ca="1" si="83"/>
        <v>0.85292090864132908</v>
      </c>
      <c r="L130" s="7">
        <f t="shared" ca="1" si="83"/>
        <v>0.4650666157633635</v>
      </c>
      <c r="M130" s="7">
        <f t="shared" ca="1" si="83"/>
        <v>2.7245594459790547E-2</v>
      </c>
      <c r="N130" s="7">
        <f t="shared" ca="1" si="83"/>
        <v>0.19599792822115822</v>
      </c>
      <c r="O130" s="7">
        <f t="shared" ca="1" si="83"/>
        <v>2.2259521549335299</v>
      </c>
      <c r="P130" s="7">
        <f t="shared" ca="1" si="83"/>
        <v>4.5375570765448971</v>
      </c>
      <c r="Q130" s="7">
        <f t="shared" ca="1" si="83"/>
        <v>0.94537020731165311</v>
      </c>
      <c r="R130" s="7">
        <f t="shared" ca="1" si="83"/>
        <v>1.0916620935662862</v>
      </c>
      <c r="S130" s="7">
        <f t="shared" ca="1" si="83"/>
        <v>1</v>
      </c>
      <c r="T130" s="7">
        <f t="shared" ca="1" si="83"/>
        <v>1</v>
      </c>
      <c r="U130" s="7">
        <f t="shared" ca="1" si="83"/>
        <v>1.1366015063464783</v>
      </c>
      <c r="V130" s="7">
        <f t="shared" ca="1" si="83"/>
        <v>1.2650563966425941</v>
      </c>
      <c r="W130" s="7">
        <f t="shared" ca="1" si="83"/>
        <v>1.5270035891677126E-2</v>
      </c>
      <c r="X130" s="7">
        <f t="shared" ca="1" si="83"/>
        <v>1.6844180044798285E-9</v>
      </c>
      <c r="Y130" s="7">
        <f t="shared" ca="1" si="83"/>
        <v>0.704745246843962</v>
      </c>
      <c r="Z130" s="7">
        <f t="shared" ca="1" si="83"/>
        <v>0.65258731220450195</v>
      </c>
      <c r="AA130" s="7">
        <f t="shared" ca="1" si="83"/>
        <v>1.6513029797170478E-3</v>
      </c>
      <c r="AB130" s="7">
        <f t="shared" ca="1" si="83"/>
        <v>2.2962549677381199E-6</v>
      </c>
      <c r="AC130" s="7">
        <f t="shared" ca="1" si="83"/>
        <v>2.0318138879943437E-2</v>
      </c>
      <c r="AD130" s="7">
        <f t="shared" ca="1" si="83"/>
        <v>2.122749297087867E-2</v>
      </c>
      <c r="AE130" s="7">
        <f t="shared" ca="1" si="83"/>
        <v>2.0117868058738074E-2</v>
      </c>
      <c r="AF130" s="7">
        <f t="shared" ca="1" si="83"/>
        <v>2.0654028896765438E-2</v>
      </c>
      <c r="AG130" s="7">
        <f t="shared" ca="1" si="83"/>
        <v>1.9364597358763277E-2</v>
      </c>
      <c r="AH130" s="7">
        <f t="shared" ca="1" si="83"/>
        <v>2.0551093507747264E-2</v>
      </c>
      <c r="AI130" s="7">
        <f t="shared" ca="1" si="83"/>
        <v>1.9279432190266458E-2</v>
      </c>
      <c r="AJ130" s="7">
        <f t="shared" ca="1" si="83"/>
        <v>2.0964127528703098E-2</v>
      </c>
      <c r="AK130" s="7">
        <f t="shared" ca="1" si="83"/>
        <v>2.0803888249162343E-2</v>
      </c>
      <c r="AL130" s="7">
        <f t="shared" ca="1" si="83"/>
        <v>2.3598922055287304E-2</v>
      </c>
      <c r="AM130" s="7">
        <f t="shared" ca="1" si="83"/>
        <v>2.273728340459788E-2</v>
      </c>
      <c r="AN130" s="7">
        <f t="shared" ca="1" si="83"/>
        <v>2.6911428539196029E-2</v>
      </c>
      <c r="AO130" s="7">
        <f t="shared" ca="1" si="83"/>
        <v>0.21569652343118081</v>
      </c>
      <c r="AP130" s="7">
        <f t="shared" ca="1" si="83"/>
        <v>0.22683275057350302</v>
      </c>
      <c r="AQ130" s="7">
        <f t="shared" ca="1" si="83"/>
        <v>0.52848528013474105</v>
      </c>
      <c r="AR130" s="7">
        <f t="shared" ca="1" si="83"/>
        <v>0.541866007921465</v>
      </c>
      <c r="AS130" s="7">
        <f t="shared" ca="1" si="83"/>
        <v>0.1591997035873767</v>
      </c>
      <c r="AT130" s="7">
        <f t="shared" ca="1" si="83"/>
        <v>0.16913753294658115</v>
      </c>
      <c r="AU130" s="7">
        <f t="shared" ca="1" si="83"/>
        <v>8.7286749885032433E-2</v>
      </c>
      <c r="AV130" s="7">
        <f t="shared" ca="1" si="83"/>
        <v>9.500833208218068E-2</v>
      </c>
      <c r="AW130" s="7">
        <f t="shared" ca="1" si="83"/>
        <v>4.0458309956085695E-2</v>
      </c>
      <c r="AX130" s="7">
        <f t="shared" ca="1" si="83"/>
        <v>4.5911713463118051E-2</v>
      </c>
      <c r="AY130" s="7">
        <f t="shared" ca="1" si="83"/>
        <v>2.2467801201028988E-2</v>
      </c>
      <c r="AZ130" s="7">
        <f t="shared" ca="1" si="83"/>
        <v>2.6618849852835184E-2</v>
      </c>
      <c r="BA130" s="7">
        <f t="shared" ca="1" si="83"/>
        <v>1534851</v>
      </c>
      <c r="BB130" s="7">
        <f t="shared" ca="1" si="83"/>
        <v>5106381</v>
      </c>
      <c r="BC130" s="7">
        <f t="shared" ca="1" si="83"/>
        <v>4724</v>
      </c>
      <c r="BD130" s="7">
        <f t="shared" ca="1" si="83"/>
        <v>16626</v>
      </c>
      <c r="BE130" s="7">
        <f t="shared" ca="1" si="83"/>
        <v>3408969</v>
      </c>
      <c r="BF130" s="7">
        <f t="shared" ca="1" si="83"/>
        <v>3232263</v>
      </c>
      <c r="BG130" s="7">
        <f t="shared" ca="1" si="83"/>
        <v>11426</v>
      </c>
      <c r="BH130" s="7">
        <f t="shared" ca="1" si="83"/>
        <v>9924</v>
      </c>
      <c r="BI130" s="7">
        <f t="shared" ca="1" si="83"/>
        <v>1074431</v>
      </c>
      <c r="BJ130" s="7">
        <f t="shared" ca="1" si="83"/>
        <v>5566801</v>
      </c>
      <c r="BK130" s="7">
        <f t="shared" ca="1" si="83"/>
        <v>3505</v>
      </c>
      <c r="BL130" s="7">
        <f t="shared" ca="1" si="83"/>
        <v>17845</v>
      </c>
      <c r="BM130" s="7">
        <f t="shared" ca="1" si="83"/>
        <v>591456</v>
      </c>
      <c r="BN130" s="7">
        <f t="shared" ca="1" si="83"/>
        <v>6049776</v>
      </c>
      <c r="BO130" s="7">
        <f t="shared" ca="1" si="83"/>
        <v>1946</v>
      </c>
      <c r="BP130" s="7">
        <f t="shared" ref="BP130:CV130" ca="1" si="84">INDIRECT("CORPUS_TOTALS!R"&amp;($A126+$C126)&amp;"C"&amp;(COLUMN()-1),FALSE)</f>
        <v>19404</v>
      </c>
      <c r="BQ130" s="7">
        <f t="shared" ca="1" si="84"/>
        <v>253775</v>
      </c>
      <c r="BR130" s="7">
        <f t="shared" ca="1" si="84"/>
        <v>6387457</v>
      </c>
      <c r="BS130" s="7">
        <f t="shared" ca="1" si="84"/>
        <v>922</v>
      </c>
      <c r="BT130" s="7">
        <f t="shared" ca="1" si="84"/>
        <v>20428</v>
      </c>
      <c r="BU130" s="7">
        <f t="shared" ca="1" si="84"/>
        <v>129630</v>
      </c>
      <c r="BV130" s="7">
        <f t="shared" ca="1" si="84"/>
        <v>6511602</v>
      </c>
      <c r="BW130" s="7">
        <f t="shared" ca="1" si="84"/>
        <v>524</v>
      </c>
      <c r="BX130" s="7">
        <f t="shared" ca="1" si="84"/>
        <v>20826</v>
      </c>
      <c r="BY130" s="7">
        <f t="shared" ca="1" si="84"/>
        <v>1534641.4882998813</v>
      </c>
      <c r="BZ130" s="7">
        <f t="shared" ca="1" si="84"/>
        <v>5106590.5117001189</v>
      </c>
      <c r="CA130" s="7">
        <f t="shared" ca="1" si="84"/>
        <v>4933.5117001186627</v>
      </c>
      <c r="CB130" s="7">
        <f t="shared" ca="1" si="84"/>
        <v>16469.263451419858</v>
      </c>
      <c r="CC130" s="7">
        <f t="shared" ca="1" si="84"/>
        <v>3409434.4694954599</v>
      </c>
      <c r="CD130" s="7">
        <f t="shared" ca="1" si="84"/>
        <v>3231797.5305045401</v>
      </c>
      <c r="CE130" s="7">
        <f t="shared" ca="1" si="84"/>
        <v>10960.530504540131</v>
      </c>
      <c r="CF130" s="7">
        <f t="shared" ca="1" si="84"/>
        <v>10422.869198064456</v>
      </c>
      <c r="CG130" s="7">
        <f t="shared" ca="1" si="84"/>
        <v>1074481.7935677189</v>
      </c>
      <c r="CH130" s="7">
        <f t="shared" ca="1" si="84"/>
        <v>5566750.2064322811</v>
      </c>
      <c r="CI130" s="7">
        <f t="shared" ca="1" si="84"/>
        <v>3454.2064322810588</v>
      </c>
      <c r="CJ130" s="7">
        <f t="shared" ca="1" si="84"/>
        <v>17953.324338014394</v>
      </c>
      <c r="CK130" s="7">
        <f t="shared" ca="1" si="84"/>
        <v>591500.46502452053</v>
      </c>
      <c r="CL130" s="7">
        <f t="shared" ca="1" si="84"/>
        <v>6049731.5349754794</v>
      </c>
      <c r="CM130" s="7">
        <f t="shared" ca="1" si="84"/>
        <v>1901.5349754794763</v>
      </c>
      <c r="CN130" s="7">
        <f t="shared" ca="1" si="84"/>
        <v>19510.987268627268</v>
      </c>
      <c r="CO130" s="7">
        <f t="shared" ca="1" si="84"/>
        <v>253880.83279185157</v>
      </c>
      <c r="CP130" s="7">
        <f t="shared" ca="1" si="84"/>
        <v>6387351.1672081482</v>
      </c>
      <c r="CQ130" s="7">
        <f t="shared" ca="1" si="84"/>
        <v>816.16720814843256</v>
      </c>
      <c r="CR130" s="7">
        <f t="shared" ca="1" si="84"/>
        <v>20599.844238237725</v>
      </c>
      <c r="CS130" s="7">
        <f t="shared" ca="1" si="84"/>
        <v>129736.92627392804</v>
      </c>
      <c r="CT130" s="7">
        <f t="shared" ca="1" si="84"/>
        <v>6511495.073726072</v>
      </c>
      <c r="CU130" s="7">
        <f t="shared" ca="1" si="84"/>
        <v>417.0737260719643</v>
      </c>
      <c r="CV130" s="7">
        <f t="shared" ca="1" si="84"/>
        <v>21000.220712060654</v>
      </c>
    </row>
    <row r="131" spans="1:100">
      <c r="A131" s="18" t="s">
        <v>117</v>
      </c>
      <c r="B131" s="7" t="str">
        <f ca="1">INDIRECT("CORPUS_TOTALS!R"&amp;($B126+$C126)&amp;"C"&amp;(COLUMN()-1),FALSE)</f>
        <v>Cognition</v>
      </c>
      <c r="C131" s="7">
        <f ca="1">INDIRECT("CORPUS_TOTALS!R"&amp;($B126+$C126)&amp;"C"&amp;(COLUMN()-1),FALSE)</f>
        <v>67073</v>
      </c>
      <c r="D131" s="7">
        <f t="shared" ref="D131:BO131" ca="1" si="85">INDIRECT("CORPUS_TOTALS!R"&amp;($B126+$C126)&amp;"C"&amp;(COLUMN()-1),FALSE)</f>
        <v>7770</v>
      </c>
      <c r="E131" s="7">
        <f t="shared" ca="1" si="85"/>
        <v>3822</v>
      </c>
      <c r="F131" s="7">
        <f t="shared" ca="1" si="85"/>
        <v>9644</v>
      </c>
      <c r="G131" s="7">
        <f t="shared" ca="1" si="85"/>
        <v>2009</v>
      </c>
      <c r="H131" s="7">
        <f t="shared" ca="1" si="85"/>
        <v>997</v>
      </c>
      <c r="I131" s="7">
        <f t="shared" ca="1" si="85"/>
        <v>349</v>
      </c>
      <c r="J131" s="7">
        <f t="shared" ca="1" si="85"/>
        <v>148</v>
      </c>
      <c r="K131" s="7">
        <f t="shared" ca="1" si="85"/>
        <v>4.1511546439840323</v>
      </c>
      <c r="L131" s="7">
        <f t="shared" ca="1" si="85"/>
        <v>2.7358666607383038</v>
      </c>
      <c r="M131" s="7">
        <f t="shared" ca="1" si="85"/>
        <v>3.2465300725160295</v>
      </c>
      <c r="N131" s="7">
        <f t="shared" ca="1" si="85"/>
        <v>3.1524928398041041</v>
      </c>
      <c r="O131" s="7">
        <f t="shared" ca="1" si="85"/>
        <v>1.4849573834472158</v>
      </c>
      <c r="P131" s="7">
        <f t="shared" ca="1" si="85"/>
        <v>-0.56585666262079581</v>
      </c>
      <c r="Q131" s="7">
        <f t="shared" ca="1" si="85"/>
        <v>1.297413762532291</v>
      </c>
      <c r="R131" s="7">
        <f t="shared" ca="1" si="85"/>
        <v>1.3362215287465598</v>
      </c>
      <c r="S131" s="7">
        <f t="shared" ca="1" si="85"/>
        <v>1.3463158464694844</v>
      </c>
      <c r="T131" s="7">
        <f t="shared" ca="1" si="85"/>
        <v>1.3106309335550308</v>
      </c>
      <c r="U131" s="7">
        <f t="shared" ca="1" si="85"/>
        <v>1</v>
      </c>
      <c r="V131" s="7">
        <f t="shared" ca="1" si="85"/>
        <v>1</v>
      </c>
      <c r="W131" s="7">
        <f t="shared" ca="1" si="85"/>
        <v>3.7622297672722227E-23</v>
      </c>
      <c r="X131" s="7">
        <f t="shared" ca="1" si="85"/>
        <v>1.3168773864649898E-34</v>
      </c>
      <c r="Y131" s="7">
        <f t="shared" ca="1" si="85"/>
        <v>1.7178225194537528E-24</v>
      </c>
      <c r="Z131" s="7">
        <f t="shared" ca="1" si="85"/>
        <v>1.8074479343661339E-12</v>
      </c>
      <c r="AA131" s="7">
        <f t="shared" ca="1" si="85"/>
        <v>9.913280326373114E-2</v>
      </c>
      <c r="AB131" s="7">
        <f t="shared" ca="1" si="85"/>
        <v>0.95893510342874855</v>
      </c>
      <c r="AC131" s="7">
        <f t="shared" ca="1" si="85"/>
        <v>2.6914712843469479E-2</v>
      </c>
      <c r="AD131" s="7">
        <f t="shared" ca="1" si="85"/>
        <v>2.8651733192912882E-2</v>
      </c>
      <c r="AE131" s="7">
        <f t="shared" ca="1" si="85"/>
        <v>2.4334425880413447E-2</v>
      </c>
      <c r="AF131" s="7">
        <f t="shared" ca="1" si="85"/>
        <v>2.5312935766948198E-2</v>
      </c>
      <c r="AG131" s="7">
        <f t="shared" ca="1" si="85"/>
        <v>2.4739926678160603E-2</v>
      </c>
      <c r="AH131" s="7">
        <f t="shared" ca="1" si="85"/>
        <v>2.6971785033551108E-2</v>
      </c>
      <c r="AI131" s="7">
        <f t="shared" ca="1" si="85"/>
        <v>2.409039033666225E-2</v>
      </c>
      <c r="AJ131" s="7">
        <f t="shared" ca="1" si="85"/>
        <v>2.7235220988949073E-2</v>
      </c>
      <c r="AK131" s="7">
        <f t="shared" ca="1" si="85"/>
        <v>2.0128550532976169E-2</v>
      </c>
      <c r="AL131" s="7">
        <f t="shared" ca="1" si="85"/>
        <v>2.4787794383368745E-2</v>
      </c>
      <c r="AM131" s="7">
        <f t="shared" ca="1" si="85"/>
        <v>1.6008204953087336E-2</v>
      </c>
      <c r="AN131" s="7">
        <f t="shared" ca="1" si="85"/>
        <v>2.2087033142150762E-2</v>
      </c>
      <c r="AO131" s="7">
        <f t="shared" ca="1" si="85"/>
        <v>0.27044913493537692</v>
      </c>
      <c r="AP131" s="7">
        <f t="shared" ca="1" si="85"/>
        <v>0.29042602593978395</v>
      </c>
      <c r="AQ131" s="7">
        <f t="shared" ca="1" si="85"/>
        <v>0.57398597588878408</v>
      </c>
      <c r="AR131" s="7">
        <f t="shared" ca="1" si="85"/>
        <v>0.59589819399538591</v>
      </c>
      <c r="AS131" s="7">
        <f t="shared" ca="1" si="85"/>
        <v>0.19718205079823017</v>
      </c>
      <c r="AT131" s="7">
        <f t="shared" ca="1" si="85"/>
        <v>0.21517316155698216</v>
      </c>
      <c r="AU131" s="7">
        <f t="shared" ca="1" si="85"/>
        <v>0.10646000158810315</v>
      </c>
      <c r="AV131" s="7">
        <f t="shared" ca="1" si="85"/>
        <v>0.12056702543892389</v>
      </c>
      <c r="AW131" s="7">
        <f t="shared" ca="1" si="85"/>
        <v>3.9087334289766511E-2</v>
      </c>
      <c r="AX131" s="7">
        <f t="shared" ca="1" si="85"/>
        <v>4.8171352968920743E-2</v>
      </c>
      <c r="AY131" s="7">
        <f t="shared" ca="1" si="85"/>
        <v>1.5652475146604051E-2</v>
      </c>
      <c r="AZ131" s="7">
        <f t="shared" ca="1" si="85"/>
        <v>2.1670562176433272E-2</v>
      </c>
      <c r="BA131" s="7">
        <f t="shared" ca="1" si="85"/>
        <v>1537435</v>
      </c>
      <c r="BB131" s="7">
        <f t="shared" ca="1" si="85"/>
        <v>5117370</v>
      </c>
      <c r="BC131" s="7">
        <f t="shared" ca="1" si="85"/>
        <v>2179</v>
      </c>
      <c r="BD131" s="7">
        <f t="shared" ca="1" si="85"/>
        <v>5591</v>
      </c>
      <c r="BE131" s="7">
        <f t="shared" ca="1" si="85"/>
        <v>3415897</v>
      </c>
      <c r="BF131" s="7">
        <f t="shared" ca="1" si="85"/>
        <v>3238908</v>
      </c>
      <c r="BG131" s="7">
        <f t="shared" ca="1" si="85"/>
        <v>4545</v>
      </c>
      <c r="BH131" s="7">
        <f t="shared" ca="1" si="85"/>
        <v>3225</v>
      </c>
      <c r="BI131" s="7">
        <f t="shared" ca="1" si="85"/>
        <v>1076416</v>
      </c>
      <c r="BJ131" s="7">
        <f t="shared" ca="1" si="85"/>
        <v>5578389</v>
      </c>
      <c r="BK131" s="7">
        <f t="shared" ca="1" si="85"/>
        <v>1602</v>
      </c>
      <c r="BL131" s="7">
        <f t="shared" ca="1" si="85"/>
        <v>6168</v>
      </c>
      <c r="BM131" s="7">
        <f t="shared" ca="1" si="85"/>
        <v>592573</v>
      </c>
      <c r="BN131" s="7">
        <f t="shared" ca="1" si="85"/>
        <v>6062232</v>
      </c>
      <c r="BO131" s="7">
        <f t="shared" ca="1" si="85"/>
        <v>882</v>
      </c>
      <c r="BP131" s="7">
        <f t="shared" ref="BP131:CV131" ca="1" si="86">INDIRECT("CORPUS_TOTALS!R"&amp;($B126+$C126)&amp;"C"&amp;(COLUMN()-1),FALSE)</f>
        <v>6888</v>
      </c>
      <c r="BQ131" s="7">
        <f t="shared" ca="1" si="86"/>
        <v>254383</v>
      </c>
      <c r="BR131" s="7">
        <f t="shared" ca="1" si="86"/>
        <v>6400422</v>
      </c>
      <c r="BS131" s="7">
        <f t="shared" ca="1" si="86"/>
        <v>339</v>
      </c>
      <c r="BT131" s="7">
        <f t="shared" ca="1" si="86"/>
        <v>7431</v>
      </c>
      <c r="BU131" s="7">
        <f t="shared" ca="1" si="86"/>
        <v>130022</v>
      </c>
      <c r="BV131" s="7">
        <f t="shared" ca="1" si="86"/>
        <v>6524783</v>
      </c>
      <c r="BW131" s="7">
        <f t="shared" ca="1" si="86"/>
        <v>145</v>
      </c>
      <c r="BX131" s="7">
        <f t="shared" ca="1" si="86"/>
        <v>7625</v>
      </c>
      <c r="BY131" s="7">
        <f t="shared" ca="1" si="86"/>
        <v>1537818.4778812996</v>
      </c>
      <c r="BZ131" s="7">
        <f t="shared" ca="1" si="86"/>
        <v>5116986.5221187007</v>
      </c>
      <c r="CA131" s="7">
        <f t="shared" ca="1" si="86"/>
        <v>1795.5221187003524</v>
      </c>
      <c r="CB131" s="7">
        <f t="shared" ca="1" si="86"/>
        <v>5981.4535467230071</v>
      </c>
      <c r="CC131" s="7">
        <f t="shared" ca="1" si="86"/>
        <v>3416453.0266165859</v>
      </c>
      <c r="CD131" s="7">
        <f t="shared" ca="1" si="86"/>
        <v>3238351.9733834141</v>
      </c>
      <c r="CE131" s="7">
        <f t="shared" ca="1" si="86"/>
        <v>3988.9733834140702</v>
      </c>
      <c r="CF131" s="7">
        <f t="shared" ca="1" si="86"/>
        <v>3785.4412578580441</v>
      </c>
      <c r="CG131" s="7">
        <f t="shared" ca="1" si="86"/>
        <v>1076760.7984135263</v>
      </c>
      <c r="CH131" s="7">
        <f t="shared" ca="1" si="86"/>
        <v>5578044.2015864737</v>
      </c>
      <c r="CI131" s="7">
        <f t="shared" ca="1" si="86"/>
        <v>1257.2015864736982</v>
      </c>
      <c r="CJ131" s="7">
        <f t="shared" ca="1" si="86"/>
        <v>6520.4026098435643</v>
      </c>
      <c r="CK131" s="7">
        <f t="shared" ca="1" si="86"/>
        <v>592762.90342322597</v>
      </c>
      <c r="CL131" s="7">
        <f t="shared" ca="1" si="86"/>
        <v>6062042.0965767736</v>
      </c>
      <c r="CM131" s="7">
        <f t="shared" ca="1" si="86"/>
        <v>692.09657677399503</v>
      </c>
      <c r="CN131" s="7">
        <f t="shared" ca="1" si="86"/>
        <v>7086.1674233880631</v>
      </c>
      <c r="CO131" s="7">
        <f t="shared" ca="1" si="86"/>
        <v>254424.93918792659</v>
      </c>
      <c r="CP131" s="7">
        <f t="shared" ca="1" si="86"/>
        <v>6400380.0608120738</v>
      </c>
      <c r="CQ131" s="7">
        <f t="shared" ca="1" si="86"/>
        <v>297.06081207341003</v>
      </c>
      <c r="CR131" s="7">
        <f t="shared" ca="1" si="86"/>
        <v>7481.6644229244885</v>
      </c>
      <c r="CS131" s="7">
        <f t="shared" ca="1" si="86"/>
        <v>130015.19719252692</v>
      </c>
      <c r="CT131" s="7">
        <f t="shared" ca="1" si="86"/>
        <v>6524789.8028074726</v>
      </c>
      <c r="CU131" s="7">
        <f t="shared" ca="1" si="86"/>
        <v>151.8028074730866</v>
      </c>
      <c r="CV131" s="7">
        <f t="shared" ca="1" si="86"/>
        <v>7627.0920274899117</v>
      </c>
    </row>
    <row r="133" spans="1:100">
      <c r="A133" s="18" t="s">
        <v>114</v>
      </c>
      <c r="B133" t="s">
        <v>119</v>
      </c>
      <c r="C133" t="s">
        <v>120</v>
      </c>
      <c r="D133" t="s">
        <v>121</v>
      </c>
      <c r="E133" t="s">
        <v>122</v>
      </c>
      <c r="F133" t="s">
        <v>123</v>
      </c>
      <c r="G133" t="s">
        <v>124</v>
      </c>
      <c r="H133" t="s">
        <v>125</v>
      </c>
      <c r="I133" t="s">
        <v>126</v>
      </c>
      <c r="J133" t="s">
        <v>127</v>
      </c>
      <c r="K133" t="s">
        <v>128</v>
      </c>
      <c r="L133" t="s">
        <v>129</v>
      </c>
      <c r="M133" t="s">
        <v>130</v>
      </c>
      <c r="N133" t="s">
        <v>131</v>
      </c>
      <c r="O133" t="s">
        <v>132</v>
      </c>
      <c r="P133" t="s">
        <v>133</v>
      </c>
      <c r="Q133" t="s">
        <v>134</v>
      </c>
      <c r="R133" t="s">
        <v>135</v>
      </c>
      <c r="S133" t="s">
        <v>136</v>
      </c>
      <c r="T133" t="s">
        <v>138</v>
      </c>
      <c r="U133" t="s">
        <v>139</v>
      </c>
      <c r="V133" t="s">
        <v>140</v>
      </c>
      <c r="W133" t="s">
        <v>141</v>
      </c>
      <c r="X133" t="s">
        <v>142</v>
      </c>
      <c r="Y133" t="s">
        <v>143</v>
      </c>
      <c r="Z133" t="s">
        <v>144</v>
      </c>
      <c r="AA133" t="s">
        <v>145</v>
      </c>
      <c r="AB133" t="s">
        <v>146</v>
      </c>
      <c r="AC133" t="s">
        <v>147</v>
      </c>
      <c r="AD133" t="s">
        <v>148</v>
      </c>
      <c r="AE133" t="s">
        <v>149</v>
      </c>
      <c r="AF133" t="s">
        <v>137</v>
      </c>
    </row>
    <row r="134" spans="1:100">
      <c r="A134" s="18" t="s">
        <v>150</v>
      </c>
      <c r="B134" s="10" t="e">
        <f ca="1">1-NORMSDIST(H134)</f>
        <v>#REF!</v>
      </c>
      <c r="C134" s="10">
        <f t="shared" ref="C134" ca="1" si="87">1-NORMSDIST(I134)</f>
        <v>1</v>
      </c>
      <c r="D134" s="10">
        <f t="shared" ref="D134" ca="1" si="88">1-NORMSDIST(J134)</f>
        <v>1</v>
      </c>
      <c r="E134" s="10">
        <f t="shared" ref="E134" ca="1" si="89">1-NORMSDIST(K134)</f>
        <v>0.99999999992108246</v>
      </c>
      <c r="F134" s="10">
        <f t="shared" ref="F134" ca="1" si="90">1-NORMSDIST(L134)</f>
        <v>0.57326345261914979</v>
      </c>
      <c r="G134" s="10">
        <f t="shared" ref="G134" ca="1" si="91">1-NORMSDIST(M134)</f>
        <v>2.0251365661249077E-3</v>
      </c>
      <c r="H134" t="e">
        <f ca="1">(E130/T134-E131/Z134)/(SQRT(N134*(1-N134)*(1/T134+1/Z134)))</f>
        <v>#REF!</v>
      </c>
      <c r="I134">
        <f t="shared" ref="I134" ca="1" si="92">(F130/U134-F131/AA134)/(SQRT(O134*(1-O134)*(1/U134+1/AA134)))</f>
        <v>-16.213952808746193</v>
      </c>
      <c r="J134">
        <f t="shared" ref="J134" ca="1" si="93">(G130/V134-G131/AB134)/(SQRT(P134*(1-P134)*(1/V134+1/AB134)))</f>
        <v>-9.6456534032376489</v>
      </c>
      <c r="K134">
        <f t="shared" ref="K134" ca="1" si="94">(H130/W134-H131/AC134)/(SQRT(Q134*(1-Q134)*(1/W134+1/AC134)))</f>
        <v>-6.3976028637579505</v>
      </c>
      <c r="L134">
        <f t="shared" ref="L134" ca="1" si="95">(I130/X134-I131/AD134)/(SQRT(R134*(1-R134)*(1/X134+1/AD134)))</f>
        <v>-0.18468884665591861</v>
      </c>
      <c r="M134">
        <f t="shared" ref="M134" ca="1" si="96">(J130/Y134-J131/AE134)/(SQRT(S134*(1-S134)*(1/Y134+1/AE134)))</f>
        <v>2.8742195410481903</v>
      </c>
      <c r="N134" t="e">
        <f ca="1">(E130+E131)/(T134+Z134)</f>
        <v>#REF!</v>
      </c>
      <c r="O134">
        <f t="shared" ref="O134" ca="1" si="97">(F130+F131)/(U134+AA134)</f>
        <v>1.0785027472527473E-2</v>
      </c>
      <c r="P134">
        <f t="shared" ref="P134" ca="1" si="98">(G130+G131)/(V134+AB134)</f>
        <v>1.0765796703296703E-2</v>
      </c>
      <c r="Q134">
        <f t="shared" ref="Q134" ca="1" si="99">(H130+H131)/(W134+AC134)</f>
        <v>1.0800137362637362E-2</v>
      </c>
      <c r="R134">
        <f t="shared" ref="R134" ca="1" si="100">(I130+I131)/(X134+AD134)</f>
        <v>1.1134958791208792E-2</v>
      </c>
      <c r="S134">
        <f t="shared" ref="S134" ca="1" si="101">(J130+J131)/(Y134+AE134)</f>
        <v>1.1641483516483517E-2</v>
      </c>
      <c r="T134" t="e">
        <f ca="1">_xlfn.FLOOR.MATH(($F$1-1)*$D130)</f>
        <v>#REF!</v>
      </c>
      <c r="U134">
        <f ca="1">2*50*$D130</f>
        <v>2135000</v>
      </c>
      <c r="V134">
        <f ca="1">2*10*$D130</f>
        <v>427000</v>
      </c>
      <c r="W134">
        <f ca="1">2*5*$D130</f>
        <v>213500</v>
      </c>
      <c r="X134">
        <f ca="1">2*2*$D130</f>
        <v>85400</v>
      </c>
      <c r="Y134">
        <f ca="1">2*1*$D130</f>
        <v>42700</v>
      </c>
      <c r="Z134" t="e">
        <f ca="1">_xlfn.FLOOR.MATH(($F$1-1)*$D131)</f>
        <v>#REF!</v>
      </c>
      <c r="AA134">
        <f ca="1">2*50*$D131</f>
        <v>777000</v>
      </c>
      <c r="AB134">
        <f ca="1">2*10*$D131</f>
        <v>155400</v>
      </c>
      <c r="AC134">
        <f ca="1">2*5*$D131</f>
        <v>77700</v>
      </c>
      <c r="AD134">
        <f ca="1">2*2*$D131</f>
        <v>31080</v>
      </c>
      <c r="AE134">
        <f ca="1">2*1*$D131</f>
        <v>15540</v>
      </c>
    </row>
    <row r="136" spans="1:100">
      <c r="A136" s="18" t="s">
        <v>151</v>
      </c>
      <c r="B136" t="s">
        <v>152</v>
      </c>
      <c r="C136" t="s">
        <v>153</v>
      </c>
      <c r="D136" t="s">
        <v>154</v>
      </c>
      <c r="E136">
        <v>50</v>
      </c>
      <c r="F136" t="s">
        <v>153</v>
      </c>
      <c r="G136" t="s">
        <v>154</v>
      </c>
      <c r="H136">
        <v>10</v>
      </c>
      <c r="I136" t="s">
        <v>153</v>
      </c>
      <c r="J136" t="s">
        <v>154</v>
      </c>
      <c r="K136">
        <v>5</v>
      </c>
      <c r="L136" t="s">
        <v>153</v>
      </c>
      <c r="M136" t="s">
        <v>154</v>
      </c>
      <c r="N136">
        <v>2</v>
      </c>
      <c r="O136" t="s">
        <v>153</v>
      </c>
      <c r="P136" t="s">
        <v>154</v>
      </c>
      <c r="Q136">
        <v>1</v>
      </c>
      <c r="R136" t="s">
        <v>153</v>
      </c>
      <c r="S136" t="s">
        <v>154</v>
      </c>
    </row>
    <row r="137" spans="1:100">
      <c r="A137" s="18" t="s">
        <v>159</v>
      </c>
      <c r="B137" t="s">
        <v>116</v>
      </c>
      <c r="C137">
        <f ca="1">BC130</f>
        <v>4724</v>
      </c>
      <c r="D137">
        <f ca="1">BD130</f>
        <v>16626</v>
      </c>
      <c r="E137" t="s">
        <v>116</v>
      </c>
      <c r="F137">
        <f ca="1">BG130</f>
        <v>11426</v>
      </c>
      <c r="G137">
        <f ca="1">BH130</f>
        <v>9924</v>
      </c>
      <c r="H137" t="s">
        <v>116</v>
      </c>
      <c r="I137">
        <f ca="1">BK130</f>
        <v>3505</v>
      </c>
      <c r="J137">
        <f ca="1">BL130</f>
        <v>17845</v>
      </c>
      <c r="K137" t="s">
        <v>116</v>
      </c>
      <c r="L137">
        <f ca="1">BO130</f>
        <v>1946</v>
      </c>
      <c r="M137">
        <f ca="1">BP130</f>
        <v>19404</v>
      </c>
      <c r="N137" t="s">
        <v>116</v>
      </c>
      <c r="O137">
        <f ca="1">BS130</f>
        <v>922</v>
      </c>
      <c r="P137">
        <f ca="1">BT130</f>
        <v>20428</v>
      </c>
      <c r="Q137" t="s">
        <v>116</v>
      </c>
      <c r="R137">
        <f ca="1">BW130</f>
        <v>524</v>
      </c>
      <c r="S137">
        <f ca="1">BX130</f>
        <v>20826</v>
      </c>
    </row>
    <row r="138" spans="1:100">
      <c r="A138" s="18"/>
      <c r="B138" t="s">
        <v>117</v>
      </c>
      <c r="C138">
        <f ca="1">BC131</f>
        <v>2179</v>
      </c>
      <c r="D138">
        <f ca="1">BD131</f>
        <v>5591</v>
      </c>
      <c r="E138" t="s">
        <v>117</v>
      </c>
      <c r="F138">
        <f ca="1">BG131</f>
        <v>4545</v>
      </c>
      <c r="G138">
        <f ca="1">BH131</f>
        <v>3225</v>
      </c>
      <c r="H138" t="s">
        <v>117</v>
      </c>
      <c r="I138">
        <f ca="1">BK131</f>
        <v>1602</v>
      </c>
      <c r="J138">
        <f ca="1">BL131</f>
        <v>6168</v>
      </c>
      <c r="K138" t="s">
        <v>117</v>
      </c>
      <c r="L138">
        <f ca="1">BO131</f>
        <v>882</v>
      </c>
      <c r="M138">
        <f ca="1">BP131</f>
        <v>6888</v>
      </c>
      <c r="N138" t="s">
        <v>117</v>
      </c>
      <c r="O138">
        <f ca="1">BS131</f>
        <v>339</v>
      </c>
      <c r="P138">
        <f ca="1">BT131</f>
        <v>7431</v>
      </c>
      <c r="Q138" t="s">
        <v>117</v>
      </c>
      <c r="R138">
        <f ca="1">BW131</f>
        <v>145</v>
      </c>
      <c r="S138">
        <f ca="1">BX131</f>
        <v>7625</v>
      </c>
    </row>
    <row r="139" spans="1:100">
      <c r="A139" s="18" t="s">
        <v>155</v>
      </c>
      <c r="C139">
        <f ca="1">(C137+C138)*(C137+D137)/SUM(C137:D138)</f>
        <v>5061.09375</v>
      </c>
      <c r="D139">
        <f ca="1">(C137+D137)*(D137+D138)/SUM(C137:D138)</f>
        <v>16288.90625</v>
      </c>
      <c r="F139">
        <f ca="1">(F137+F138)*(F137+G137)/SUM(F137:G138)</f>
        <v>11709.507211538461</v>
      </c>
      <c r="G139">
        <f ca="1">(F137+G137)*(G137+G138)/SUM(F137:G138)</f>
        <v>9640.492788461539</v>
      </c>
      <c r="I139">
        <f ca="1">(I137+I138)*(I137+J137)/SUM(I137:J138)</f>
        <v>3744.3149038461538</v>
      </c>
      <c r="J139">
        <f ca="1">(I137+J137)*(J137+J138)/SUM(I137:J138)</f>
        <v>17605.685096153848</v>
      </c>
      <c r="L139">
        <f ca="1">(L137+L138)*(L137+M137)/SUM(L137:M138)</f>
        <v>2073.4134615384614</v>
      </c>
      <c r="M139">
        <f ca="1">(L137+M137)*(M137+M138)/SUM(L137:M138)</f>
        <v>19276.586538461539</v>
      </c>
      <c r="O139">
        <f ca="1">(O137+O138)*(O137+P137)/SUM(O137:P138)</f>
        <v>924.53125</v>
      </c>
      <c r="P139">
        <f ca="1">(O137+P137)*(P137+P138)/SUM(O137:P138)</f>
        <v>20425.46875</v>
      </c>
      <c r="R139">
        <f ca="1">(R137+R138)*(R137+S137)/SUM(R137:S138)</f>
        <v>490.49278846153845</v>
      </c>
      <c r="S139">
        <f ca="1">(R137+S137)*(S137+S138)/SUM(R137:S138)</f>
        <v>20859.507211538461</v>
      </c>
    </row>
    <row r="140" spans="1:100">
      <c r="C140">
        <f ca="1">(C137+C138)*(C138+D138)/SUM(C137:D138)</f>
        <v>1841.90625</v>
      </c>
      <c r="D140">
        <f ca="1">(C138+D138)*(D137+D138)/SUM(C137:D138)</f>
        <v>5928.09375</v>
      </c>
      <c r="F140">
        <f ca="1">(F137+F138)*(F138+G138)/SUM(F137:G138)</f>
        <v>4261.4927884615381</v>
      </c>
      <c r="G140">
        <f ca="1">(F138+G138)*(G137+G138)/SUM(F137:G138)</f>
        <v>3508.5072115384614</v>
      </c>
      <c r="I140">
        <f ca="1">(I137+I138)*(I138+J138)/SUM(I137:J138)</f>
        <v>1362.6850961538462</v>
      </c>
      <c r="J140">
        <f ca="1">(I138+J138)*(J137+J138)/SUM(I137:J138)</f>
        <v>6407.3149038461543</v>
      </c>
      <c r="L140">
        <f ca="1">(L137+L138)*(L138+M138)/SUM(L137:M138)</f>
        <v>754.58653846153845</v>
      </c>
      <c r="M140">
        <f ca="1">(L138+M138)*(M137+M138)/SUM(L137:M138)</f>
        <v>7015.4134615384619</v>
      </c>
      <c r="O140">
        <f ca="1">(O137+O138)*(O138+P138)/SUM(O137:P138)</f>
        <v>336.46875</v>
      </c>
      <c r="P140">
        <f ca="1">(O138+P138)*(P137+P138)/SUM(O137:P138)</f>
        <v>7433.53125</v>
      </c>
      <c r="R140">
        <f ca="1">(R137+R138)*(R138+S138)/SUM(R137:S138)</f>
        <v>178.50721153846155</v>
      </c>
      <c r="S140">
        <f ca="1">(R138+S138)*(S137+S138)/SUM(R137:S138)</f>
        <v>7591.4927884615381</v>
      </c>
    </row>
    <row r="142" spans="1:100">
      <c r="A142" s="18" t="s">
        <v>151</v>
      </c>
      <c r="B142" s="18" t="s">
        <v>0</v>
      </c>
      <c r="C142" s="18">
        <v>50</v>
      </c>
      <c r="D142" s="18">
        <v>10</v>
      </c>
      <c r="E142" s="18">
        <v>5</v>
      </c>
      <c r="F142" s="18">
        <v>2</v>
      </c>
      <c r="G142" s="18">
        <v>1</v>
      </c>
    </row>
    <row r="143" spans="1:100">
      <c r="A143" s="18" t="s">
        <v>118</v>
      </c>
      <c r="B143" s="10">
        <f ca="1">_xlfn.CHISQ.TEST(C137:D138,C139:D140)</f>
        <v>8.4685081960818192E-26</v>
      </c>
      <c r="C143" s="10">
        <f ca="1">_xlfn.CHISQ.TEST(F137:G138,F139:G140)</f>
        <v>4.4214577459734022E-14</v>
      </c>
      <c r="D143" s="10">
        <f ca="1">_xlfn.CHISQ.TEST(I137:J138,I139:J140)</f>
        <v>7.58115862761644E-17</v>
      </c>
      <c r="E143" s="10">
        <f ca="1">_xlfn.CHISQ.TEST(L137:M138,L139:M140)</f>
        <v>1.1919503929317973E-8</v>
      </c>
      <c r="F143" s="10">
        <f ca="1">_xlfn.CHISQ.TEST(O137:P138,O139:P140)</f>
        <v>0.86912674961893988</v>
      </c>
      <c r="G143" s="10">
        <f ca="1">_xlfn.CHISQ.TEST(R137:S138,R139:S140)</f>
        <v>3.0450523191097286E-3</v>
      </c>
    </row>
    <row r="144" spans="1:100">
      <c r="A144" s="18" t="s">
        <v>156</v>
      </c>
      <c r="B144">
        <f ca="1">(C137*D138)/(D137*C138)</f>
        <v>0.72904506546225201</v>
      </c>
      <c r="C144">
        <f ca="1">(F137*G138)/(G137*F138)</f>
        <v>0.81696470735344395</v>
      </c>
      <c r="D144">
        <f ca="1">(I137*J138)/(J137*I138)</f>
        <v>0.75622899226905005</v>
      </c>
      <c r="E144">
        <f ca="1">(L137*M138)/(M137*L138)</f>
        <v>0.78320621177764038</v>
      </c>
      <c r="F144">
        <f ca="1">(O137*P138)/(P137*O138)</f>
        <v>0.98935609808505076</v>
      </c>
      <c r="G144">
        <f ca="1">(R137*S138)/(S137*R138)</f>
        <v>1.323114011994291</v>
      </c>
    </row>
    <row r="145" spans="1:100"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1:100"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1:100">
      <c r="A147">
        <v>1</v>
      </c>
      <c r="B147">
        <v>2</v>
      </c>
      <c r="C147">
        <v>7</v>
      </c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1:100" ht="18.75">
      <c r="A148" s="19" t="str">
        <f ca="1">INDIRECT("R5C"&amp;A147,FALSE)</f>
        <v>reduced_gods</v>
      </c>
      <c r="B148" s="19" t="str">
        <f ca="1">INDIRECT("R5C"&amp;B147,FALSE)</f>
        <v>reduced_deities</v>
      </c>
      <c r="C148" s="19" t="str">
        <f ca="1">INDIRECT("R3C"&amp;C147,FALSE)</f>
        <v>ubc_emotion</v>
      </c>
      <c r="D148" s="20"/>
    </row>
    <row r="149" spans="1:100" ht="18.75">
      <c r="A149" s="19">
        <f ca="1">INDIRECT("R6C"&amp;A147,FALSE)</f>
        <v>201</v>
      </c>
      <c r="B149" s="19">
        <f ca="1">INDIRECT("R6C"&amp;B147,FALSE)</f>
        <v>188</v>
      </c>
      <c r="C149" s="19">
        <f ca="1">INDIRECT("R4C"&amp;C147,FALSE)</f>
        <v>2</v>
      </c>
    </row>
    <row r="150" spans="1:100">
      <c r="A150" s="18"/>
    </row>
    <row r="151" spans="1:100">
      <c r="A151" s="18" t="s">
        <v>115</v>
      </c>
    </row>
    <row r="152" spans="1:100" ht="15.75">
      <c r="C152" t="s">
        <v>36</v>
      </c>
      <c r="D152" t="s">
        <v>37</v>
      </c>
      <c r="E152" s="2" t="s">
        <v>43</v>
      </c>
      <c r="F152" s="2" t="s">
        <v>38</v>
      </c>
      <c r="G152" s="2" t="s">
        <v>39</v>
      </c>
      <c r="H152" s="2" t="s">
        <v>40</v>
      </c>
      <c r="I152" s="2" t="s">
        <v>41</v>
      </c>
      <c r="J152" s="2" t="s">
        <v>42</v>
      </c>
      <c r="K152" s="3" t="s">
        <v>44</v>
      </c>
      <c r="L152" s="3" t="s">
        <v>45</v>
      </c>
      <c r="M152" s="3" t="s">
        <v>46</v>
      </c>
      <c r="N152" s="3" t="s">
        <v>47</v>
      </c>
      <c r="O152" s="3" t="s">
        <v>48</v>
      </c>
      <c r="P152" s="3" t="s">
        <v>49</v>
      </c>
      <c r="Q152" s="3" t="s">
        <v>108</v>
      </c>
      <c r="R152" s="3" t="s">
        <v>109</v>
      </c>
      <c r="S152" s="3" t="s">
        <v>110</v>
      </c>
      <c r="T152" s="3" t="s">
        <v>111</v>
      </c>
      <c r="U152" s="3" t="s">
        <v>112</v>
      </c>
      <c r="V152" s="3" t="s">
        <v>113</v>
      </c>
      <c r="W152" s="3" t="s">
        <v>81</v>
      </c>
      <c r="X152" s="3" t="s">
        <v>82</v>
      </c>
      <c r="Y152" s="3" t="s">
        <v>83</v>
      </c>
      <c r="Z152" s="3" t="s">
        <v>84</v>
      </c>
      <c r="AA152" s="3" t="s">
        <v>85</v>
      </c>
      <c r="AB152" s="3" t="s">
        <v>86</v>
      </c>
      <c r="AC152" s="13" t="s">
        <v>96</v>
      </c>
      <c r="AD152" s="13" t="s">
        <v>97</v>
      </c>
      <c r="AE152" s="13" t="s">
        <v>98</v>
      </c>
      <c r="AF152" s="13" t="s">
        <v>99</v>
      </c>
      <c r="AG152" s="13" t="s">
        <v>100</v>
      </c>
      <c r="AH152" s="13" t="s">
        <v>101</v>
      </c>
      <c r="AI152" s="13" t="s">
        <v>102</v>
      </c>
      <c r="AJ152" s="13" t="s">
        <v>103</v>
      </c>
      <c r="AK152" s="13" t="s">
        <v>104</v>
      </c>
      <c r="AL152" s="13" t="s">
        <v>105</v>
      </c>
      <c r="AM152" s="13" t="s">
        <v>106</v>
      </c>
      <c r="AN152" s="13" t="s">
        <v>107</v>
      </c>
      <c r="AO152" s="13" t="s">
        <v>96</v>
      </c>
      <c r="AP152" s="13" t="s">
        <v>97</v>
      </c>
      <c r="AQ152" s="13" t="s">
        <v>98</v>
      </c>
      <c r="AR152" s="13" t="s">
        <v>99</v>
      </c>
      <c r="AS152" s="13" t="s">
        <v>100</v>
      </c>
      <c r="AT152" s="13" t="s">
        <v>101</v>
      </c>
      <c r="AU152" s="13" t="s">
        <v>102</v>
      </c>
      <c r="AV152" s="13" t="s">
        <v>103</v>
      </c>
      <c r="AW152" s="13" t="s">
        <v>104</v>
      </c>
      <c r="AX152" s="13" t="s">
        <v>105</v>
      </c>
      <c r="AY152" s="13" t="s">
        <v>106</v>
      </c>
      <c r="AZ152" s="13" t="s">
        <v>107</v>
      </c>
      <c r="BA152" t="s">
        <v>1</v>
      </c>
      <c r="BB152" t="s">
        <v>2</v>
      </c>
      <c r="BC152" t="s">
        <v>3</v>
      </c>
      <c r="BD152" t="s">
        <v>4</v>
      </c>
      <c r="BE152" t="s">
        <v>5</v>
      </c>
      <c r="BF152" t="s">
        <v>6</v>
      </c>
      <c r="BG152" t="s">
        <v>7</v>
      </c>
      <c r="BH152" t="s">
        <v>8</v>
      </c>
      <c r="BI152" t="s">
        <v>9</v>
      </c>
      <c r="BJ152" t="s">
        <v>10</v>
      </c>
      <c r="BK152" t="s">
        <v>11</v>
      </c>
      <c r="BL152" t="s">
        <v>12</v>
      </c>
      <c r="BM152" t="s">
        <v>13</v>
      </c>
      <c r="BN152" t="s">
        <v>14</v>
      </c>
      <c r="BO152" t="s">
        <v>15</v>
      </c>
      <c r="BP152" t="s">
        <v>16</v>
      </c>
      <c r="BQ152" t="s">
        <v>17</v>
      </c>
      <c r="BR152" t="s">
        <v>18</v>
      </c>
      <c r="BS152" t="s">
        <v>19</v>
      </c>
      <c r="BT152" t="s">
        <v>20</v>
      </c>
      <c r="BU152" t="s">
        <v>21</v>
      </c>
      <c r="BV152" t="s">
        <v>22</v>
      </c>
      <c r="BW152" t="s">
        <v>23</v>
      </c>
      <c r="BX152" t="s">
        <v>24</v>
      </c>
      <c r="BY152" t="s">
        <v>1</v>
      </c>
      <c r="BZ152" t="s">
        <v>2</v>
      </c>
      <c r="CA152" t="s">
        <v>3</v>
      </c>
      <c r="CB152" t="s">
        <v>4</v>
      </c>
      <c r="CC152" t="s">
        <v>5</v>
      </c>
      <c r="CD152" t="s">
        <v>6</v>
      </c>
      <c r="CE152" t="s">
        <v>7</v>
      </c>
      <c r="CF152" t="s">
        <v>8</v>
      </c>
      <c r="CG152" t="s">
        <v>9</v>
      </c>
      <c r="CH152" t="s">
        <v>10</v>
      </c>
      <c r="CI152" t="s">
        <v>11</v>
      </c>
      <c r="CJ152" t="s">
        <v>12</v>
      </c>
      <c r="CK152" t="s">
        <v>13</v>
      </c>
      <c r="CL152" t="s">
        <v>14</v>
      </c>
      <c r="CM152" t="s">
        <v>15</v>
      </c>
      <c r="CN152" t="s">
        <v>16</v>
      </c>
      <c r="CO152" t="s">
        <v>17</v>
      </c>
      <c r="CP152" t="s">
        <v>18</v>
      </c>
      <c r="CQ152" t="s">
        <v>19</v>
      </c>
      <c r="CR152" t="s">
        <v>20</v>
      </c>
      <c r="CS152" t="s">
        <v>21</v>
      </c>
      <c r="CT152" t="s">
        <v>22</v>
      </c>
      <c r="CU152" t="s">
        <v>23</v>
      </c>
      <c r="CV152" t="s">
        <v>24</v>
      </c>
    </row>
    <row r="153" spans="1:100">
      <c r="A153" s="18" t="str">
        <f ca="1">INDIRECT("CORPUS_TOTALS!R"&amp;$A149&amp;"C"&amp;COLUMN(),FALSE)</f>
        <v>Reduced Gods</v>
      </c>
      <c r="B153" s="7" t="str">
        <f ca="1">INDIRECT("CORPUS_TOTALS!R"&amp;($A149+$C149)&amp;"C"&amp;(COLUMN()-1),FALSE)</f>
        <v>Emotion</v>
      </c>
      <c r="C153" s="7">
        <f ca="1">INDIRECT("CORPUS_TOTALS!R"&amp;($A149+$C149)&amp;"C"&amp;(COLUMN()-1),FALSE)</f>
        <v>87849</v>
      </c>
      <c r="D153" s="7">
        <f t="shared" ref="D153:BO153" ca="1" si="102">INDIRECT("CORPUS_TOTALS!R"&amp;($A149+$C149)&amp;"C"&amp;(COLUMN()-1),FALSE)</f>
        <v>21350</v>
      </c>
      <c r="E153" s="7">
        <f t="shared" ca="1" si="102"/>
        <v>10082</v>
      </c>
      <c r="F153" s="7">
        <f t="shared" ca="1" si="102"/>
        <v>26606</v>
      </c>
      <c r="G153" s="7">
        <f t="shared" ca="1" si="102"/>
        <v>5232</v>
      </c>
      <c r="H153" s="7">
        <f t="shared" ca="1" si="102"/>
        <v>2608</v>
      </c>
      <c r="I153" s="7">
        <f t="shared" ca="1" si="102"/>
        <v>1077</v>
      </c>
      <c r="J153" s="7">
        <f t="shared" ca="1" si="102"/>
        <v>464</v>
      </c>
      <c r="K153" s="7">
        <f t="shared" ca="1" si="102"/>
        <v>0.50489361432470448</v>
      </c>
      <c r="L153" s="7">
        <f t="shared" ca="1" si="102"/>
        <v>-1.0962029819200014</v>
      </c>
      <c r="M153" s="7">
        <f t="shared" ca="1" si="102"/>
        <v>-1.4954778428693949</v>
      </c>
      <c r="N153" s="7">
        <f t="shared" ca="1" si="102"/>
        <v>-1.5678267086902664</v>
      </c>
      <c r="O153" s="7">
        <f t="shared" ca="1" si="102"/>
        <v>-0.8147562733751883</v>
      </c>
      <c r="P153" s="7">
        <f t="shared" ca="1" si="102"/>
        <v>-4.3363069553591922</v>
      </c>
      <c r="Q153" s="7">
        <f t="shared" ca="1" si="102"/>
        <v>0.87422896639075709</v>
      </c>
      <c r="R153" s="7">
        <f t="shared" ca="1" si="102"/>
        <v>0.93454012194868252</v>
      </c>
      <c r="S153" s="7">
        <f t="shared" ca="1" si="102"/>
        <v>0.94726507671555105</v>
      </c>
      <c r="T153" s="7">
        <f t="shared" ca="1" si="102"/>
        <v>1</v>
      </c>
      <c r="U153" s="7">
        <f t="shared" ca="1" si="102"/>
        <v>1</v>
      </c>
      <c r="V153" s="7">
        <f t="shared" ca="1" si="102"/>
        <v>0.86512550718953252</v>
      </c>
      <c r="W153" s="7">
        <f t="shared" ca="1" si="102"/>
        <v>7.9440536439105676E-15</v>
      </c>
      <c r="X153" s="7">
        <f t="shared" ca="1" si="102"/>
        <v>7.8527969093642995E-5</v>
      </c>
      <c r="Y153" s="7">
        <f t="shared" ca="1" si="102"/>
        <v>3.3449781316615204E-2</v>
      </c>
      <c r="Z153" s="7">
        <f t="shared" ca="1" si="102"/>
        <v>0.19433730833387777</v>
      </c>
      <c r="AA153" s="7">
        <f t="shared" ca="1" si="102"/>
        <v>0.97649982464801433</v>
      </c>
      <c r="AB153" s="7">
        <f t="shared" ca="1" si="102"/>
        <v>2.5098551065701528E-2</v>
      </c>
      <c r="AC153" s="7">
        <f t="shared" ca="1" si="102"/>
        <v>2.6158722344804621E-2</v>
      </c>
      <c r="AD153" s="7">
        <f t="shared" ca="1" si="102"/>
        <v>2.7186038266503138E-2</v>
      </c>
      <c r="AE153" s="7">
        <f t="shared" ca="1" si="102"/>
        <v>2.4627922096215532E-2</v>
      </c>
      <c r="AF153" s="7">
        <f t="shared" ca="1" si="102"/>
        <v>2.5219384695353557E-2</v>
      </c>
      <c r="AG153" s="7">
        <f t="shared" ca="1" si="102"/>
        <v>2.3850004996726543E-2</v>
      </c>
      <c r="AH153" s="7">
        <f t="shared" ca="1" si="102"/>
        <v>2.5161704605146995E-2</v>
      </c>
      <c r="AI153" s="7">
        <f t="shared" ca="1" si="102"/>
        <v>2.3504785388044472E-2</v>
      </c>
      <c r="AJ153" s="7">
        <f t="shared" ca="1" si="102"/>
        <v>2.5357041309847797E-2</v>
      </c>
      <c r="AK153" s="7">
        <f t="shared" ca="1" si="102"/>
        <v>2.3735215921182665E-2</v>
      </c>
      <c r="AL153" s="7">
        <f t="shared" ca="1" si="102"/>
        <v>2.6709748950011717E-2</v>
      </c>
      <c r="AM153" s="7">
        <f t="shared" ca="1" si="102"/>
        <v>1.977712453274744E-2</v>
      </c>
      <c r="AN153" s="7">
        <f t="shared" ca="1" si="102"/>
        <v>2.3688917621819305E-2</v>
      </c>
      <c r="AO153" s="7">
        <f t="shared" ca="1" si="102"/>
        <v>0.24379654339330378</v>
      </c>
      <c r="AP153" s="7">
        <f t="shared" ca="1" si="102"/>
        <v>0.2554072036792957</v>
      </c>
      <c r="AQ153" s="7">
        <f t="shared" ca="1" si="102"/>
        <v>0.56957746461619252</v>
      </c>
      <c r="AR153" s="7">
        <f t="shared" ca="1" si="102"/>
        <v>0.5828347133697559</v>
      </c>
      <c r="AS153" s="7">
        <f t="shared" ca="1" si="102"/>
        <v>0.18615117515053717</v>
      </c>
      <c r="AT153" s="7">
        <f t="shared" ca="1" si="102"/>
        <v>0.19670596770660567</v>
      </c>
      <c r="AU153" s="7">
        <f t="shared" ca="1" si="102"/>
        <v>0.1024185028511732</v>
      </c>
      <c r="AV153" s="7">
        <f t="shared" ca="1" si="102"/>
        <v>0.11069625124718745</v>
      </c>
      <c r="AW153" s="7">
        <f t="shared" ca="1" si="102"/>
        <v>4.5414723468989622E-2</v>
      </c>
      <c r="AX153" s="7">
        <f t="shared" ca="1" si="102"/>
        <v>5.1166072783937776E-2</v>
      </c>
      <c r="AY153" s="7">
        <f t="shared" ca="1" si="102"/>
        <v>1.9598033264815802E-2</v>
      </c>
      <c r="AZ153" s="7">
        <f t="shared" ca="1" si="102"/>
        <v>2.3493301629797785E-2</v>
      </c>
      <c r="BA153" s="7">
        <f t="shared" ca="1" si="102"/>
        <v>1824770</v>
      </c>
      <c r="BB153" s="7">
        <f t="shared" ca="1" si="102"/>
        <v>4795679</v>
      </c>
      <c r="BC153" s="7">
        <f t="shared" ca="1" si="102"/>
        <v>5329</v>
      </c>
      <c r="BD153" s="7">
        <f t="shared" ca="1" si="102"/>
        <v>16021</v>
      </c>
      <c r="BE153" s="7">
        <f t="shared" ca="1" si="102"/>
        <v>3923566</v>
      </c>
      <c r="BF153" s="7">
        <f t="shared" ca="1" si="102"/>
        <v>2696883</v>
      </c>
      <c r="BG153" s="7">
        <f t="shared" ca="1" si="102"/>
        <v>12302</v>
      </c>
      <c r="BH153" s="7">
        <f t="shared" ca="1" si="102"/>
        <v>9048</v>
      </c>
      <c r="BI153" s="7">
        <f t="shared" ca="1" si="102"/>
        <v>1323888</v>
      </c>
      <c r="BJ153" s="7">
        <f t="shared" ca="1" si="102"/>
        <v>5296561</v>
      </c>
      <c r="BK153" s="7">
        <f t="shared" ca="1" si="102"/>
        <v>4087</v>
      </c>
      <c r="BL153" s="7">
        <f t="shared" ca="1" si="102"/>
        <v>17263</v>
      </c>
      <c r="BM153" s="7">
        <f t="shared" ca="1" si="102"/>
        <v>737984</v>
      </c>
      <c r="BN153" s="7">
        <f t="shared" ca="1" si="102"/>
        <v>5882465</v>
      </c>
      <c r="BO153" s="7">
        <f t="shared" ca="1" si="102"/>
        <v>2275</v>
      </c>
      <c r="BP153" s="7">
        <f t="shared" ref="BP153:CV153" ca="1" si="103">INDIRECT("CORPUS_TOTALS!R"&amp;($A149+$C149)&amp;"C"&amp;(COLUMN()-1),FALSE)</f>
        <v>19075</v>
      </c>
      <c r="BQ153" s="7">
        <f t="shared" ca="1" si="103"/>
        <v>319917</v>
      </c>
      <c r="BR153" s="7">
        <f t="shared" ca="1" si="103"/>
        <v>6300532</v>
      </c>
      <c r="BS153" s="7">
        <f t="shared" ca="1" si="103"/>
        <v>1031</v>
      </c>
      <c r="BT153" s="7">
        <f t="shared" ca="1" si="103"/>
        <v>20319</v>
      </c>
      <c r="BU153" s="7">
        <f t="shared" ca="1" si="103"/>
        <v>164498</v>
      </c>
      <c r="BV153" s="7">
        <f t="shared" ca="1" si="103"/>
        <v>6455951</v>
      </c>
      <c r="BW153" s="7">
        <f t="shared" ca="1" si="103"/>
        <v>460</v>
      </c>
      <c r="BX153" s="7">
        <f t="shared" ca="1" si="103"/>
        <v>20890</v>
      </c>
      <c r="BY153" s="7">
        <f t="shared" ca="1" si="103"/>
        <v>1824216.1640921382</v>
      </c>
      <c r="BZ153" s="7">
        <f t="shared" ca="1" si="103"/>
        <v>4796232.8359078616</v>
      </c>
      <c r="CA153" s="7">
        <f t="shared" ca="1" si="103"/>
        <v>5882.8359078617104</v>
      </c>
      <c r="CB153" s="7">
        <f t="shared" ca="1" si="103"/>
        <v>15517.043481491964</v>
      </c>
      <c r="CC153" s="7">
        <f t="shared" ca="1" si="103"/>
        <v>3923216.1895793593</v>
      </c>
      <c r="CD153" s="7">
        <f t="shared" ca="1" si="103"/>
        <v>2697232.8104206407</v>
      </c>
      <c r="CE153" s="7">
        <f t="shared" ca="1" si="103"/>
        <v>12651.810420640551</v>
      </c>
      <c r="CF153" s="7">
        <f t="shared" ca="1" si="103"/>
        <v>8726.2399952027426</v>
      </c>
      <c r="CG153" s="7">
        <f t="shared" ca="1" si="103"/>
        <v>1323706.2369359566</v>
      </c>
      <c r="CH153" s="7">
        <f t="shared" ca="1" si="103"/>
        <v>5296742.7630640436</v>
      </c>
      <c r="CI153" s="7">
        <f t="shared" ca="1" si="103"/>
        <v>4268.7630640433408</v>
      </c>
      <c r="CJ153" s="7">
        <f t="shared" ca="1" si="103"/>
        <v>17136.321479102098</v>
      </c>
      <c r="CK153" s="7">
        <f t="shared" ca="1" si="103"/>
        <v>737879.44445337774</v>
      </c>
      <c r="CL153" s="7">
        <f t="shared" ca="1" si="103"/>
        <v>5882569.5555466218</v>
      </c>
      <c r="CM153" s="7">
        <f t="shared" ca="1" si="103"/>
        <v>2379.5555466222331</v>
      </c>
      <c r="CN153" s="7">
        <f t="shared" ca="1" si="103"/>
        <v>19031.621420239018</v>
      </c>
      <c r="CO153" s="7">
        <f t="shared" ca="1" si="103"/>
        <v>319916.31569278141</v>
      </c>
      <c r="CP153" s="7">
        <f t="shared" ca="1" si="103"/>
        <v>6300532.6843072185</v>
      </c>
      <c r="CQ153" s="7">
        <f t="shared" ca="1" si="103"/>
        <v>1031.6843072185713</v>
      </c>
      <c r="CR153" s="7">
        <f t="shared" ca="1" si="103"/>
        <v>20383.839351379342</v>
      </c>
      <c r="CS153" s="7">
        <f t="shared" ca="1" si="103"/>
        <v>164427.74407084586</v>
      </c>
      <c r="CT153" s="7">
        <f t="shared" ca="1" si="103"/>
        <v>6456021.2559291543</v>
      </c>
      <c r="CU153" s="7">
        <f t="shared" ca="1" si="103"/>
        <v>530.25592915413426</v>
      </c>
      <c r="CV153" s="7">
        <f t="shared" ca="1" si="103"/>
        <v>20886.884764160255</v>
      </c>
    </row>
    <row r="154" spans="1:100">
      <c r="A154" s="18" t="s">
        <v>117</v>
      </c>
      <c r="B154" s="7" t="str">
        <f ca="1">INDIRECT("CORPUS_TOTALS!R"&amp;($B149+$C149)&amp;"C"&amp;(COLUMN()-1),FALSE)</f>
        <v>Emotion</v>
      </c>
      <c r="C154" s="7">
        <f ca="1">INDIRECT("CORPUS_TOTALS!R"&amp;($B149+$C149)&amp;"C"&amp;(COLUMN()-1),FALSE)</f>
        <v>88243</v>
      </c>
      <c r="D154" s="7">
        <f t="shared" ref="D154:BO154" ca="1" si="104">INDIRECT("CORPUS_TOTALS!R"&amp;($B149+$C149)&amp;"C"&amp;(COLUMN()-1),FALSE)</f>
        <v>7770</v>
      </c>
      <c r="E154" s="7">
        <f t="shared" ca="1" si="104"/>
        <v>4001</v>
      </c>
      <c r="F154" s="7">
        <f t="shared" ca="1" si="104"/>
        <v>9773</v>
      </c>
      <c r="G154" s="7">
        <f t="shared" ca="1" si="104"/>
        <v>1981</v>
      </c>
      <c r="H154" s="7">
        <f t="shared" ca="1" si="104"/>
        <v>1022</v>
      </c>
      <c r="I154" s="7">
        <f t="shared" ca="1" si="104"/>
        <v>338</v>
      </c>
      <c r="J154" s="7">
        <f t="shared" ca="1" si="104"/>
        <v>141</v>
      </c>
      <c r="K154" s="7">
        <f t="shared" ca="1" si="104"/>
        <v>1.477872419232181</v>
      </c>
      <c r="L154" s="7">
        <f t="shared" ca="1" si="104"/>
        <v>-0.59434665655136665</v>
      </c>
      <c r="M154" s="7">
        <f t="shared" ca="1" si="104"/>
        <v>-0.40280379224037216</v>
      </c>
      <c r="N154" s="7">
        <f t="shared" ca="1" si="104"/>
        <v>4.4108806518401815E-2</v>
      </c>
      <c r="O154" s="7">
        <f t="shared" ca="1" si="104"/>
        <v>-2.6745679143076453</v>
      </c>
      <c r="P154" s="7">
        <f t="shared" ca="1" si="104"/>
        <v>-5.2861356381604265</v>
      </c>
      <c r="Q154" s="7">
        <f t="shared" ca="1" si="104"/>
        <v>1</v>
      </c>
      <c r="R154" s="7">
        <f t="shared" ca="1" si="104"/>
        <v>0.90996258946461239</v>
      </c>
      <c r="S154" s="7">
        <f t="shared" ca="1" si="104"/>
        <v>1</v>
      </c>
      <c r="T154" s="7">
        <f t="shared" ca="1" si="104"/>
        <v>1</v>
      </c>
      <c r="U154" s="7">
        <f t="shared" ca="1" si="104"/>
        <v>0.842804274094202</v>
      </c>
      <c r="V154" s="7">
        <f t="shared" ca="1" si="104"/>
        <v>0.70356331745622536</v>
      </c>
      <c r="W154" s="7">
        <f t="shared" ca="1" si="104"/>
        <v>0.49580767124145009</v>
      </c>
      <c r="X154" s="7">
        <f t="shared" ca="1" si="104"/>
        <v>8.9916926724941727E-4</v>
      </c>
      <c r="Y154" s="7">
        <f t="shared" ca="1" si="104"/>
        <v>0.61001767021717235</v>
      </c>
      <c r="Z154" s="7">
        <f t="shared" ca="1" si="104"/>
        <v>0.9984552440535559</v>
      </c>
      <c r="AA154" s="7">
        <f t="shared" ca="1" si="104"/>
        <v>2.9021144988420053E-2</v>
      </c>
      <c r="AB154" s="7">
        <f t="shared" ca="1" si="104"/>
        <v>7.0038467267476362E-4</v>
      </c>
      <c r="AC154" s="7">
        <f t="shared" ca="1" si="104"/>
        <v>2.8196405206224122E-2</v>
      </c>
      <c r="AD154" s="7">
        <f t="shared" ca="1" si="104"/>
        <v>2.9972446335263532E-2</v>
      </c>
      <c r="AE154" s="7">
        <f t="shared" ca="1" si="104"/>
        <v>2.4663294755811888E-2</v>
      </c>
      <c r="AF154" s="7">
        <f t="shared" ca="1" si="104"/>
        <v>2.5648159555642425E-2</v>
      </c>
      <c r="AG154" s="7">
        <f t="shared" ca="1" si="104"/>
        <v>2.4387165171345891E-2</v>
      </c>
      <c r="AH154" s="7">
        <f t="shared" ca="1" si="104"/>
        <v>2.6603825819645099E-2</v>
      </c>
      <c r="AI154" s="7">
        <f t="shared" ca="1" si="104"/>
        <v>2.471482451257959E-2</v>
      </c>
      <c r="AJ154" s="7">
        <f t="shared" ca="1" si="104"/>
        <v>2.789778810003302E-2</v>
      </c>
      <c r="AK154" s="7">
        <f t="shared" ca="1" si="104"/>
        <v>1.9456877097332771E-2</v>
      </c>
      <c r="AL154" s="7">
        <f t="shared" ca="1" si="104"/>
        <v>2.4043766403310726E-2</v>
      </c>
      <c r="AM154" s="7">
        <f t="shared" ca="1" si="104"/>
        <v>1.5178690739749898E-2</v>
      </c>
      <c r="AN154" s="7">
        <f t="shared" ca="1" si="104"/>
        <v>2.1114745553686396E-2</v>
      </c>
      <c r="AO154" s="7">
        <f t="shared" ca="1" si="104"/>
        <v>0.25874176087985068</v>
      </c>
      <c r="AP154" s="7">
        <f t="shared" ca="1" si="104"/>
        <v>0.2784525763144865</v>
      </c>
      <c r="AQ154" s="7">
        <f t="shared" ca="1" si="104"/>
        <v>0.56081222950111109</v>
      </c>
      <c r="AR154" s="7">
        <f t="shared" ca="1" si="104"/>
        <v>0.58281711412823256</v>
      </c>
      <c r="AS154" s="7">
        <f t="shared" ca="1" si="104"/>
        <v>0.18579184763154311</v>
      </c>
      <c r="AT154" s="7">
        <f t="shared" ca="1" si="104"/>
        <v>0.20339734155764611</v>
      </c>
      <c r="AU154" s="7">
        <f t="shared" ca="1" si="104"/>
        <v>0.10433179152420013</v>
      </c>
      <c r="AV154" s="7">
        <f t="shared" ca="1" si="104"/>
        <v>0.11831943112702251</v>
      </c>
      <c r="AW154" s="7">
        <f t="shared" ca="1" si="104"/>
        <v>3.6765512601601047E-2</v>
      </c>
      <c r="AX154" s="7">
        <f t="shared" ca="1" si="104"/>
        <v>4.5602569766481318E-2</v>
      </c>
      <c r="AY154" s="7">
        <f t="shared" ca="1" si="104"/>
        <v>1.470552592139961E-2</v>
      </c>
      <c r="AZ154" s="7">
        <f t="shared" ca="1" si="104"/>
        <v>2.0558309342435657E-2</v>
      </c>
      <c r="BA154" s="7">
        <f t="shared" ca="1" si="104"/>
        <v>1835335</v>
      </c>
      <c r="BB154" s="7">
        <f t="shared" ca="1" si="104"/>
        <v>4798300</v>
      </c>
      <c r="BC154" s="7">
        <f t="shared" ca="1" si="104"/>
        <v>2087</v>
      </c>
      <c r="BD154" s="7">
        <f t="shared" ca="1" si="104"/>
        <v>5683</v>
      </c>
      <c r="BE154" s="7">
        <f t="shared" ca="1" si="104"/>
        <v>3945252</v>
      </c>
      <c r="BF154" s="7">
        <f t="shared" ca="1" si="104"/>
        <v>2688383</v>
      </c>
      <c r="BG154" s="7">
        <f t="shared" ca="1" si="104"/>
        <v>4443</v>
      </c>
      <c r="BH154" s="7">
        <f t="shared" ca="1" si="104"/>
        <v>3327</v>
      </c>
      <c r="BI154" s="7">
        <f t="shared" ca="1" si="104"/>
        <v>1332777</v>
      </c>
      <c r="BJ154" s="7">
        <f t="shared" ca="1" si="104"/>
        <v>5300858</v>
      </c>
      <c r="BK154" s="7">
        <f t="shared" ca="1" si="104"/>
        <v>1512</v>
      </c>
      <c r="BL154" s="7">
        <f t="shared" ca="1" si="104"/>
        <v>6258</v>
      </c>
      <c r="BM154" s="7">
        <f t="shared" ca="1" si="104"/>
        <v>742954</v>
      </c>
      <c r="BN154" s="7">
        <f t="shared" ca="1" si="104"/>
        <v>5890681</v>
      </c>
      <c r="BO154" s="7">
        <f t="shared" ca="1" si="104"/>
        <v>865</v>
      </c>
      <c r="BP154" s="7">
        <f t="shared" ref="BP154:CV154" ca="1" si="105">INDIRECT("CORPUS_TOTALS!R"&amp;($B149+$C149)&amp;"C"&amp;(COLUMN()-1),FALSE)</f>
        <v>6905</v>
      </c>
      <c r="BQ154" s="7">
        <f t="shared" ca="1" si="105"/>
        <v>322142</v>
      </c>
      <c r="BR154" s="7">
        <f t="shared" ca="1" si="105"/>
        <v>6311493</v>
      </c>
      <c r="BS154" s="7">
        <f t="shared" ca="1" si="105"/>
        <v>320</v>
      </c>
      <c r="BT154" s="7">
        <f t="shared" ca="1" si="105"/>
        <v>7450</v>
      </c>
      <c r="BU154" s="7">
        <f t="shared" ca="1" si="105"/>
        <v>165595</v>
      </c>
      <c r="BV154" s="7">
        <f t="shared" ca="1" si="105"/>
        <v>6468040</v>
      </c>
      <c r="BW154" s="7">
        <f t="shared" ca="1" si="105"/>
        <v>137</v>
      </c>
      <c r="BX154" s="7">
        <f t="shared" ca="1" si="105"/>
        <v>7633</v>
      </c>
      <c r="BY154" s="7">
        <f t="shared" ca="1" si="105"/>
        <v>1835272.339056269</v>
      </c>
      <c r="BZ154" s="7">
        <f t="shared" ca="1" si="105"/>
        <v>4798362.6609437307</v>
      </c>
      <c r="CA154" s="7">
        <f t="shared" ca="1" si="105"/>
        <v>2149.6609437310326</v>
      </c>
      <c r="CB154" s="7">
        <f t="shared" ca="1" si="105"/>
        <v>5626.9221791672289</v>
      </c>
      <c r="CC154" s="7">
        <f t="shared" ca="1" si="105"/>
        <v>3945074.1208110331</v>
      </c>
      <c r="CD154" s="7">
        <f t="shared" ca="1" si="105"/>
        <v>2688560.8791889669</v>
      </c>
      <c r="CE154" s="7">
        <f t="shared" ca="1" si="105"/>
        <v>4620.8791889667928</v>
      </c>
      <c r="CF154" s="7">
        <f t="shared" ca="1" si="105"/>
        <v>3152.8093873117832</v>
      </c>
      <c r="CG154" s="7">
        <f t="shared" ca="1" si="105"/>
        <v>1332727.971041519</v>
      </c>
      <c r="CH154" s="7">
        <f t="shared" ca="1" si="105"/>
        <v>5300907.0289584808</v>
      </c>
      <c r="CI154" s="7">
        <f t="shared" ca="1" si="105"/>
        <v>1561.0289584809238</v>
      </c>
      <c r="CJ154" s="7">
        <f t="shared" ca="1" si="105"/>
        <v>6216.2436311313477</v>
      </c>
      <c r="CK154" s="7">
        <f t="shared" ca="1" si="105"/>
        <v>742948.781479973</v>
      </c>
      <c r="CL154" s="7">
        <f t="shared" ca="1" si="105"/>
        <v>5890686.2185200267</v>
      </c>
      <c r="CM154" s="7">
        <f t="shared" ca="1" si="105"/>
        <v>870.21852002701235</v>
      </c>
      <c r="CN154" s="7">
        <f t="shared" ca="1" si="105"/>
        <v>6907.8632182807769</v>
      </c>
      <c r="CO154" s="7">
        <f t="shared" ca="1" si="105"/>
        <v>322084.74101037357</v>
      </c>
      <c r="CP154" s="7">
        <f t="shared" ca="1" si="105"/>
        <v>6311550.2589896265</v>
      </c>
      <c r="CQ154" s="7">
        <f t="shared" ca="1" si="105"/>
        <v>377.25898962644197</v>
      </c>
      <c r="CR154" s="7">
        <f t="shared" ca="1" si="105"/>
        <v>7401.4001539125984</v>
      </c>
      <c r="CS154" s="7">
        <f t="shared" ca="1" si="105"/>
        <v>165538.10463599194</v>
      </c>
      <c r="CT154" s="7">
        <f t="shared" ca="1" si="105"/>
        <v>6468096.8953640079</v>
      </c>
      <c r="CU154" s="7">
        <f t="shared" ca="1" si="105"/>
        <v>193.89536400806756</v>
      </c>
      <c r="CV154" s="7">
        <f t="shared" ca="1" si="105"/>
        <v>7584.9785539903842</v>
      </c>
    </row>
    <row r="156" spans="1:100">
      <c r="A156" s="18" t="s">
        <v>114</v>
      </c>
      <c r="B156" t="s">
        <v>119</v>
      </c>
      <c r="C156" t="s">
        <v>120</v>
      </c>
      <c r="D156" t="s">
        <v>121</v>
      </c>
      <c r="E156" t="s">
        <v>122</v>
      </c>
      <c r="F156" t="s">
        <v>123</v>
      </c>
      <c r="G156" t="s">
        <v>124</v>
      </c>
      <c r="H156" t="s">
        <v>125</v>
      </c>
      <c r="I156" t="s">
        <v>126</v>
      </c>
      <c r="J156" t="s">
        <v>127</v>
      </c>
      <c r="K156" t="s">
        <v>128</v>
      </c>
      <c r="L156" t="s">
        <v>129</v>
      </c>
      <c r="M156" t="s">
        <v>130</v>
      </c>
      <c r="N156" t="s">
        <v>131</v>
      </c>
      <c r="O156" t="s">
        <v>132</v>
      </c>
      <c r="P156" t="s">
        <v>133</v>
      </c>
      <c r="Q156" t="s">
        <v>134</v>
      </c>
      <c r="R156" t="s">
        <v>135</v>
      </c>
      <c r="S156" t="s">
        <v>136</v>
      </c>
      <c r="T156" t="s">
        <v>138</v>
      </c>
      <c r="U156" t="s">
        <v>139</v>
      </c>
      <c r="V156" t="s">
        <v>140</v>
      </c>
      <c r="W156" t="s">
        <v>141</v>
      </c>
      <c r="X156" t="s">
        <v>142</v>
      </c>
      <c r="Y156" t="s">
        <v>143</v>
      </c>
      <c r="Z156" t="s">
        <v>144</v>
      </c>
      <c r="AA156" t="s">
        <v>145</v>
      </c>
      <c r="AB156" t="s">
        <v>146</v>
      </c>
      <c r="AC156" t="s">
        <v>147</v>
      </c>
      <c r="AD156" t="s">
        <v>148</v>
      </c>
      <c r="AE156" t="s">
        <v>149</v>
      </c>
      <c r="AF156" t="s">
        <v>137</v>
      </c>
    </row>
    <row r="157" spans="1:100">
      <c r="A157" s="18" t="s">
        <v>150</v>
      </c>
      <c r="B157" s="10" t="e">
        <f ca="1">1-NORMSDIST(H157)</f>
        <v>#REF!</v>
      </c>
      <c r="C157" s="10">
        <f t="shared" ref="C157" ca="1" si="106">1-NORMSDIST(I157)</f>
        <v>0.78480224454388015</v>
      </c>
      <c r="D157" s="10">
        <f t="shared" ref="D157" ca="1" si="107">1-NORMSDIST(J157)</f>
        <v>0.93450411762833452</v>
      </c>
      <c r="E157" s="10">
        <f t="shared" ref="E157" ca="1" si="108">1-NORMSDIST(K157)</f>
        <v>0.9781610680203896</v>
      </c>
      <c r="F157" s="10">
        <f t="shared" ref="F157" ca="1" si="109">1-NORMSDIST(L157)</f>
        <v>8.3716431273023195E-3</v>
      </c>
      <c r="G157" s="10">
        <f t="shared" ref="G157" ca="1" si="110">1-NORMSDIST(M157)</f>
        <v>2.9529238218746201E-2</v>
      </c>
      <c r="H157" t="e">
        <f ca="1">(E153/T157-E154/Z157)/(SQRT(N157*(1-N157)*(1/T157+1/Z157)))</f>
        <v>#REF!</v>
      </c>
      <c r="I157">
        <f t="shared" ref="I157" ca="1" si="111">(F153/U157-F154/AA157)/(SQRT(O157*(1-O157)*(1/U157+1/AA157)))</f>
        <v>-0.78851502946520791</v>
      </c>
      <c r="J157">
        <f t="shared" ref="J157" ca="1" si="112">(G153/V157-G154/AB157)/(SQRT(P157*(1-P157)*(1/V157+1/AB157)))</f>
        <v>-1.510202485255798</v>
      </c>
      <c r="K157">
        <f t="shared" ref="K157" ca="1" si="113">(H153/W157-H154/AC157)/(SQRT(Q157*(1-Q157)*(1/W157+1/AC157)))</f>
        <v>-2.0171691533432368</v>
      </c>
      <c r="L157">
        <f t="shared" ref="L157" ca="1" si="114">(I153/X157-I154/AD157)/(SQRT(R157*(1-R157)*(1/X157+1/AD157)))</f>
        <v>2.3922970251694946</v>
      </c>
      <c r="M157">
        <f t="shared" ref="M157" ca="1" si="115">(J153/Y157-J154/AE157)/(SQRT(S157*(1-S157)*(1/Y157+1/AE157)))</f>
        <v>1.8877577732790511</v>
      </c>
      <c r="N157" t="e">
        <f ca="1">(E153+E154)/(T157+Z157)</f>
        <v>#REF!</v>
      </c>
      <c r="O157">
        <f t="shared" ref="O157" ca="1" si="116">(F153+F154)/(U157+AA157)</f>
        <v>1.2492788461538461E-2</v>
      </c>
      <c r="P157">
        <f t="shared" ref="P157" ca="1" si="117">(G153+G154)/(V157+AB157)</f>
        <v>1.2384958791208791E-2</v>
      </c>
      <c r="Q157">
        <f t="shared" ref="Q157" ca="1" si="118">(H153+H154)/(W157+AC157)</f>
        <v>1.2465659340659341E-2</v>
      </c>
      <c r="R157">
        <f t="shared" ref="R157" ca="1" si="119">(I153+I154)/(X157+AD157)</f>
        <v>1.2148008241758242E-2</v>
      </c>
      <c r="S157">
        <f t="shared" ref="S157" ca="1" si="120">(J153+J154)/(Y157+AE157)</f>
        <v>1.038804945054945E-2</v>
      </c>
      <c r="T157" t="e">
        <f ca="1">_xlfn.FLOOR.MATH(($F$1-1)*$D153)</f>
        <v>#REF!</v>
      </c>
      <c r="U157">
        <f ca="1">2*50*$D153</f>
        <v>2135000</v>
      </c>
      <c r="V157">
        <f ca="1">2*10*$D153</f>
        <v>427000</v>
      </c>
      <c r="W157">
        <f ca="1">2*5*$D153</f>
        <v>213500</v>
      </c>
      <c r="X157">
        <f ca="1">2*2*$D153</f>
        <v>85400</v>
      </c>
      <c r="Y157">
        <f ca="1">2*1*$D153</f>
        <v>42700</v>
      </c>
      <c r="Z157" t="e">
        <f ca="1">_xlfn.FLOOR.MATH(($F$1-1)*$D154)</f>
        <v>#REF!</v>
      </c>
      <c r="AA157">
        <f ca="1">2*50*$D154</f>
        <v>777000</v>
      </c>
      <c r="AB157">
        <f ca="1">2*10*$D154</f>
        <v>155400</v>
      </c>
      <c r="AC157">
        <f ca="1">2*5*$D154</f>
        <v>77700</v>
      </c>
      <c r="AD157">
        <f ca="1">2*2*$D154</f>
        <v>31080</v>
      </c>
      <c r="AE157">
        <f ca="1">2*1*$D154</f>
        <v>15540</v>
      </c>
    </row>
    <row r="159" spans="1:100">
      <c r="A159" s="18" t="s">
        <v>151</v>
      </c>
      <c r="B159" t="s">
        <v>152</v>
      </c>
      <c r="C159" t="s">
        <v>153</v>
      </c>
      <c r="D159" t="s">
        <v>154</v>
      </c>
      <c r="E159">
        <v>50</v>
      </c>
      <c r="F159" t="s">
        <v>153</v>
      </c>
      <c r="G159" t="s">
        <v>154</v>
      </c>
      <c r="H159">
        <v>10</v>
      </c>
      <c r="I159" t="s">
        <v>153</v>
      </c>
      <c r="J159" t="s">
        <v>154</v>
      </c>
      <c r="K159">
        <v>5</v>
      </c>
      <c r="L159" t="s">
        <v>153</v>
      </c>
      <c r="M159" t="s">
        <v>154</v>
      </c>
      <c r="N159">
        <v>2</v>
      </c>
      <c r="O159" t="s">
        <v>153</v>
      </c>
      <c r="P159" t="s">
        <v>154</v>
      </c>
      <c r="Q159">
        <v>1</v>
      </c>
      <c r="R159" t="s">
        <v>153</v>
      </c>
      <c r="S159" t="s">
        <v>154</v>
      </c>
    </row>
    <row r="160" spans="1:100">
      <c r="A160" s="18" t="s">
        <v>159</v>
      </c>
      <c r="B160" t="s">
        <v>116</v>
      </c>
      <c r="C160">
        <f ca="1">BC153</f>
        <v>5329</v>
      </c>
      <c r="D160">
        <f ca="1">BD153</f>
        <v>16021</v>
      </c>
      <c r="E160" t="s">
        <v>116</v>
      </c>
      <c r="F160">
        <f ca="1">BG153</f>
        <v>12302</v>
      </c>
      <c r="G160">
        <f ca="1">BH153</f>
        <v>9048</v>
      </c>
      <c r="H160" t="s">
        <v>116</v>
      </c>
      <c r="I160">
        <f ca="1">BK153</f>
        <v>4087</v>
      </c>
      <c r="J160">
        <f ca="1">BL153</f>
        <v>17263</v>
      </c>
      <c r="K160" t="s">
        <v>116</v>
      </c>
      <c r="L160">
        <f ca="1">BO153</f>
        <v>2275</v>
      </c>
      <c r="M160">
        <f ca="1">BP153</f>
        <v>19075</v>
      </c>
      <c r="N160" t="s">
        <v>116</v>
      </c>
      <c r="O160">
        <f ca="1">BS153</f>
        <v>1031</v>
      </c>
      <c r="P160">
        <f ca="1">BT153</f>
        <v>20319</v>
      </c>
      <c r="Q160" t="s">
        <v>116</v>
      </c>
      <c r="R160">
        <f ca="1">BW153</f>
        <v>460</v>
      </c>
      <c r="S160">
        <f ca="1">BX153</f>
        <v>20890</v>
      </c>
    </row>
    <row r="161" spans="1:100">
      <c r="A161" s="18"/>
      <c r="B161" t="s">
        <v>117</v>
      </c>
      <c r="C161">
        <f ca="1">BC154</f>
        <v>2087</v>
      </c>
      <c r="D161">
        <f ca="1">BD154</f>
        <v>5683</v>
      </c>
      <c r="E161" t="s">
        <v>117</v>
      </c>
      <c r="F161">
        <f ca="1">BG154</f>
        <v>4443</v>
      </c>
      <c r="G161">
        <f ca="1">BH154</f>
        <v>3327</v>
      </c>
      <c r="H161" t="s">
        <v>117</v>
      </c>
      <c r="I161">
        <f ca="1">BK154</f>
        <v>1512</v>
      </c>
      <c r="J161">
        <f ca="1">BL154</f>
        <v>6258</v>
      </c>
      <c r="K161" t="s">
        <v>117</v>
      </c>
      <c r="L161">
        <f ca="1">BO154</f>
        <v>865</v>
      </c>
      <c r="M161">
        <f ca="1">BP154</f>
        <v>6905</v>
      </c>
      <c r="N161" t="s">
        <v>117</v>
      </c>
      <c r="O161">
        <f ca="1">BS154</f>
        <v>320</v>
      </c>
      <c r="P161">
        <f ca="1">BT154</f>
        <v>7450</v>
      </c>
      <c r="Q161" t="s">
        <v>117</v>
      </c>
      <c r="R161">
        <f ca="1">BW154</f>
        <v>137</v>
      </c>
      <c r="S161">
        <f ca="1">BX154</f>
        <v>7633</v>
      </c>
    </row>
    <row r="162" spans="1:100">
      <c r="A162" s="18" t="s">
        <v>155</v>
      </c>
      <c r="C162">
        <f ca="1">(C160+C161)*(C160+D160)/SUM(C160:D161)</f>
        <v>5437.2115384615381</v>
      </c>
      <c r="D162">
        <f ca="1">(C160+D160)*(D160+D161)/SUM(C160:D161)</f>
        <v>15912.788461538461</v>
      </c>
      <c r="F162">
        <f ca="1">(F160+F161)*(F160+G160)/SUM(F160:G161)</f>
        <v>12276.983173076924</v>
      </c>
      <c r="G162">
        <f ca="1">(F160+G160)*(G160+G161)/SUM(F160:G161)</f>
        <v>9073.0168269230762</v>
      </c>
      <c r="I162">
        <f ca="1">(I160+I161)*(I160+J160)/SUM(I160:J161)</f>
        <v>4105.0360576923076</v>
      </c>
      <c r="J162">
        <f ca="1">(I160+J160)*(J160+J161)/SUM(I160:J161)</f>
        <v>17244.963942307691</v>
      </c>
      <c r="L162">
        <f ca="1">(L160+L161)*(L160+M160)/SUM(L160:M161)</f>
        <v>2302.1634615384614</v>
      </c>
      <c r="M162">
        <f ca="1">(L160+M160)*(M160+M161)/SUM(L160:M161)</f>
        <v>19047.836538461539</v>
      </c>
      <c r="O162">
        <f ca="1">(O160+O161)*(O160+P160)/SUM(O160:P161)</f>
        <v>990.51682692307691</v>
      </c>
      <c r="P162">
        <f ca="1">(O160+P160)*(P160+P161)/SUM(O160:P161)</f>
        <v>20359.483173076922</v>
      </c>
      <c r="R162">
        <f ca="1">(R160+R161)*(R160+S160)/SUM(R160:S161)</f>
        <v>437.70432692307691</v>
      </c>
      <c r="S162">
        <f ca="1">(R160+S160)*(S160+S161)/SUM(R160:S161)</f>
        <v>20912.295673076922</v>
      </c>
    </row>
    <row r="163" spans="1:100">
      <c r="C163">
        <f ca="1">(C160+C161)*(C161+D161)/SUM(C160:D161)</f>
        <v>1978.7884615384614</v>
      </c>
      <c r="D163">
        <f ca="1">(C161+D161)*(D160+D161)/SUM(C160:D161)</f>
        <v>5791.2115384615381</v>
      </c>
      <c r="F163">
        <f ca="1">(F160+F161)*(F161+G161)/SUM(F160:G161)</f>
        <v>4468.0168269230771</v>
      </c>
      <c r="G163">
        <f ca="1">(F161+G161)*(G160+G161)/SUM(F160:G161)</f>
        <v>3301.9831730769229</v>
      </c>
      <c r="I163">
        <f ca="1">(I160+I161)*(I161+J161)/SUM(I160:J161)</f>
        <v>1493.9639423076924</v>
      </c>
      <c r="J163">
        <f ca="1">(I161+J161)*(J160+J161)/SUM(I160:J161)</f>
        <v>6276.0360576923076</v>
      </c>
      <c r="L163">
        <f ca="1">(L160+L161)*(L161+M161)/SUM(L160:M161)</f>
        <v>837.83653846153845</v>
      </c>
      <c r="M163">
        <f ca="1">(L161+M161)*(M160+M161)/SUM(L160:M161)</f>
        <v>6932.1634615384619</v>
      </c>
      <c r="O163">
        <f ca="1">(O160+O161)*(O161+P161)/SUM(O160:P161)</f>
        <v>360.48317307692309</v>
      </c>
      <c r="P163">
        <f ca="1">(O161+P161)*(P160+P161)/SUM(O160:P161)</f>
        <v>7409.5168269230771</v>
      </c>
      <c r="R163">
        <f ca="1">(R160+R161)*(R161+S161)/SUM(R160:S161)</f>
        <v>159.29567307692307</v>
      </c>
      <c r="S163">
        <f ca="1">(R161+S161)*(S160+S161)/SUM(R160:S161)</f>
        <v>7610.7043269230771</v>
      </c>
    </row>
    <row r="165" spans="1:100">
      <c r="A165" s="18" t="s">
        <v>151</v>
      </c>
      <c r="B165" s="18" t="s">
        <v>0</v>
      </c>
      <c r="C165" s="18">
        <v>50</v>
      </c>
      <c r="D165" s="18">
        <v>10</v>
      </c>
      <c r="E165" s="18">
        <v>5</v>
      </c>
      <c r="F165" s="18">
        <v>2</v>
      </c>
      <c r="G165" s="18">
        <v>1</v>
      </c>
    </row>
    <row r="166" spans="1:100">
      <c r="A166" s="18" t="s">
        <v>118</v>
      </c>
      <c r="B166" s="10">
        <f ca="1">_xlfn.CHISQ.TEST(C160:D161,C162:D163)</f>
        <v>9.9916533315830259E-4</v>
      </c>
      <c r="C166" s="10">
        <f ca="1">_xlfn.CHISQ.TEST(F160:G161,F162:G163)</f>
        <v>0.50254317085797884</v>
      </c>
      <c r="D166" s="10">
        <f ca="1">_xlfn.CHISQ.TEST(I160:J161,I162:J163)</f>
        <v>0.54427057611997043</v>
      </c>
      <c r="E166" s="10">
        <f ca="1">_xlfn.CHISQ.TEST(L160:M161,L162:M163)</f>
        <v>0.24591795278830689</v>
      </c>
      <c r="F166" s="10">
        <f ca="1">_xlfn.CHISQ.TEST(O160:P161,O162:P163)</f>
        <v>1.0771534132257451E-2</v>
      </c>
      <c r="G166" s="10">
        <f ca="1">_xlfn.CHISQ.TEST(R160:S161,R162:S163)</f>
        <v>3.7109682424296499E-2</v>
      </c>
    </row>
    <row r="167" spans="1:100">
      <c r="A167" s="18" t="s">
        <v>156</v>
      </c>
      <c r="B167">
        <f ca="1">(C160*D161)/(D160*C161)</f>
        <v>0.90575618183453332</v>
      </c>
      <c r="C167">
        <f ca="1">(F160*G161)/(G160*F161)</f>
        <v>1.0181215227840295</v>
      </c>
      <c r="D167">
        <f ca="1">(I160*J161)/(J160*I161)</f>
        <v>0.97987828818217515</v>
      </c>
      <c r="E167">
        <f ca="1">(L160*M161)/(M160*L161)</f>
        <v>0.95206024288062785</v>
      </c>
      <c r="F167">
        <f ca="1">(O160*P161)/(P160*O161)</f>
        <v>1.181306597273488</v>
      </c>
      <c r="G167">
        <f ca="1">(R160*S161)/(S160*R161)</f>
        <v>1.226857400425587</v>
      </c>
    </row>
    <row r="170" spans="1:100">
      <c r="A170">
        <v>1</v>
      </c>
      <c r="B170">
        <v>2</v>
      </c>
      <c r="C170">
        <v>8</v>
      </c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</row>
    <row r="171" spans="1:100" ht="18.75">
      <c r="A171" s="19" t="str">
        <f ca="1">INDIRECT("R5C"&amp;A170,FALSE)</f>
        <v>reduced_gods</v>
      </c>
      <c r="B171" s="19" t="str">
        <f ca="1">INDIRECT("R5C"&amp;B170,FALSE)</f>
        <v>reduced_deities</v>
      </c>
      <c r="C171" s="19" t="str">
        <f ca="1">INDIRECT("R3C"&amp;C170,FALSE)</f>
        <v>reduced_ubc_religion</v>
      </c>
      <c r="D171" s="20"/>
    </row>
    <row r="172" spans="1:100" ht="18.75">
      <c r="A172" s="19">
        <f ca="1">INDIRECT("R6C"&amp;A170,FALSE)</f>
        <v>201</v>
      </c>
      <c r="B172" s="19">
        <f ca="1">INDIRECT("R6C"&amp;B170,FALSE)</f>
        <v>188</v>
      </c>
      <c r="C172" s="19">
        <f ca="1">INDIRECT("R4C"&amp;C170,FALSE)</f>
        <v>9</v>
      </c>
    </row>
    <row r="173" spans="1:100">
      <c r="A173" s="18"/>
    </row>
    <row r="174" spans="1:100">
      <c r="A174" s="18" t="s">
        <v>115</v>
      </c>
    </row>
    <row r="175" spans="1:100" ht="15.75">
      <c r="C175" t="s">
        <v>36</v>
      </c>
      <c r="D175" t="s">
        <v>37</v>
      </c>
      <c r="E175" s="2" t="s">
        <v>43</v>
      </c>
      <c r="F175" s="2" t="s">
        <v>38</v>
      </c>
      <c r="G175" s="2" t="s">
        <v>39</v>
      </c>
      <c r="H175" s="2" t="s">
        <v>40</v>
      </c>
      <c r="I175" s="2" t="s">
        <v>41</v>
      </c>
      <c r="J175" s="2" t="s">
        <v>42</v>
      </c>
      <c r="K175" s="3" t="s">
        <v>44</v>
      </c>
      <c r="L175" s="3" t="s">
        <v>45</v>
      </c>
      <c r="M175" s="3" t="s">
        <v>46</v>
      </c>
      <c r="N175" s="3" t="s">
        <v>47</v>
      </c>
      <c r="O175" s="3" t="s">
        <v>48</v>
      </c>
      <c r="P175" s="3" t="s">
        <v>49</v>
      </c>
      <c r="Q175" s="3" t="s">
        <v>108</v>
      </c>
      <c r="R175" s="3" t="s">
        <v>109</v>
      </c>
      <c r="S175" s="3" t="s">
        <v>110</v>
      </c>
      <c r="T175" s="3" t="s">
        <v>111</v>
      </c>
      <c r="U175" s="3" t="s">
        <v>112</v>
      </c>
      <c r="V175" s="3" t="s">
        <v>113</v>
      </c>
      <c r="W175" s="3" t="s">
        <v>81</v>
      </c>
      <c r="X175" s="3" t="s">
        <v>82</v>
      </c>
      <c r="Y175" s="3" t="s">
        <v>83</v>
      </c>
      <c r="Z175" s="3" t="s">
        <v>84</v>
      </c>
      <c r="AA175" s="3" t="s">
        <v>85</v>
      </c>
      <c r="AB175" s="3" t="s">
        <v>86</v>
      </c>
      <c r="AC175" s="13" t="s">
        <v>96</v>
      </c>
      <c r="AD175" s="13" t="s">
        <v>97</v>
      </c>
      <c r="AE175" s="13" t="s">
        <v>98</v>
      </c>
      <c r="AF175" s="13" t="s">
        <v>99</v>
      </c>
      <c r="AG175" s="13" t="s">
        <v>100</v>
      </c>
      <c r="AH175" s="13" t="s">
        <v>101</v>
      </c>
      <c r="AI175" s="13" t="s">
        <v>102</v>
      </c>
      <c r="AJ175" s="13" t="s">
        <v>103</v>
      </c>
      <c r="AK175" s="13" t="s">
        <v>104</v>
      </c>
      <c r="AL175" s="13" t="s">
        <v>105</v>
      </c>
      <c r="AM175" s="13" t="s">
        <v>106</v>
      </c>
      <c r="AN175" s="13" t="s">
        <v>107</v>
      </c>
      <c r="AO175" s="13" t="s">
        <v>96</v>
      </c>
      <c r="AP175" s="13" t="s">
        <v>97</v>
      </c>
      <c r="AQ175" s="13" t="s">
        <v>98</v>
      </c>
      <c r="AR175" s="13" t="s">
        <v>99</v>
      </c>
      <c r="AS175" s="13" t="s">
        <v>100</v>
      </c>
      <c r="AT175" s="13" t="s">
        <v>101</v>
      </c>
      <c r="AU175" s="13" t="s">
        <v>102</v>
      </c>
      <c r="AV175" s="13" t="s">
        <v>103</v>
      </c>
      <c r="AW175" s="13" t="s">
        <v>104</v>
      </c>
      <c r="AX175" s="13" t="s">
        <v>105</v>
      </c>
      <c r="AY175" s="13" t="s">
        <v>106</v>
      </c>
      <c r="AZ175" s="13" t="s">
        <v>107</v>
      </c>
      <c r="BA175" t="s">
        <v>1</v>
      </c>
      <c r="BB175" t="s">
        <v>2</v>
      </c>
      <c r="BC175" t="s">
        <v>3</v>
      </c>
      <c r="BD175" t="s">
        <v>4</v>
      </c>
      <c r="BE175" t="s">
        <v>5</v>
      </c>
      <c r="BF175" t="s">
        <v>6</v>
      </c>
      <c r="BG175" t="s">
        <v>7</v>
      </c>
      <c r="BH175" t="s">
        <v>8</v>
      </c>
      <c r="BI175" t="s">
        <v>9</v>
      </c>
      <c r="BJ175" t="s">
        <v>10</v>
      </c>
      <c r="BK175" t="s">
        <v>11</v>
      </c>
      <c r="BL175" t="s">
        <v>12</v>
      </c>
      <c r="BM175" t="s">
        <v>13</v>
      </c>
      <c r="BN175" t="s">
        <v>14</v>
      </c>
      <c r="BO175" t="s">
        <v>15</v>
      </c>
      <c r="BP175" t="s">
        <v>16</v>
      </c>
      <c r="BQ175" t="s">
        <v>17</v>
      </c>
      <c r="BR175" t="s">
        <v>18</v>
      </c>
      <c r="BS175" t="s">
        <v>19</v>
      </c>
      <c r="BT175" t="s">
        <v>20</v>
      </c>
      <c r="BU175" t="s">
        <v>21</v>
      </c>
      <c r="BV175" t="s">
        <v>22</v>
      </c>
      <c r="BW175" t="s">
        <v>23</v>
      </c>
      <c r="BX175" t="s">
        <v>24</v>
      </c>
      <c r="BY175" t="s">
        <v>1</v>
      </c>
      <c r="BZ175" t="s">
        <v>2</v>
      </c>
      <c r="CA175" t="s">
        <v>3</v>
      </c>
      <c r="CB175" t="s">
        <v>4</v>
      </c>
      <c r="CC175" t="s">
        <v>5</v>
      </c>
      <c r="CD175" t="s">
        <v>6</v>
      </c>
      <c r="CE175" t="s">
        <v>7</v>
      </c>
      <c r="CF175" t="s">
        <v>8</v>
      </c>
      <c r="CG175" t="s">
        <v>9</v>
      </c>
      <c r="CH175" t="s">
        <v>10</v>
      </c>
      <c r="CI175" t="s">
        <v>11</v>
      </c>
      <c r="CJ175" t="s">
        <v>12</v>
      </c>
      <c r="CK175" t="s">
        <v>13</v>
      </c>
      <c r="CL175" t="s">
        <v>14</v>
      </c>
      <c r="CM175" t="s">
        <v>15</v>
      </c>
      <c r="CN175" t="s">
        <v>16</v>
      </c>
      <c r="CO175" t="s">
        <v>17</v>
      </c>
      <c r="CP175" t="s">
        <v>18</v>
      </c>
      <c r="CQ175" t="s">
        <v>19</v>
      </c>
      <c r="CR175" t="s">
        <v>20</v>
      </c>
      <c r="CS175" t="s">
        <v>21</v>
      </c>
      <c r="CT175" t="s">
        <v>22</v>
      </c>
      <c r="CU175" t="s">
        <v>23</v>
      </c>
      <c r="CV175" t="s">
        <v>24</v>
      </c>
    </row>
    <row r="176" spans="1:100">
      <c r="A176" s="18" t="str">
        <f ca="1">INDIRECT("CORPUS_TOTALS!R"&amp;$A172&amp;"C"&amp;COLUMN(),FALSE)</f>
        <v>Reduced Gods</v>
      </c>
      <c r="B176" s="7" t="str">
        <f ca="1">INDIRECT("CORPUS_TOTALS!R"&amp;($A172+$C172)&amp;"C"&amp;(COLUMN()-1),FALSE)</f>
        <v>Reduced Religion</v>
      </c>
      <c r="C176" s="7">
        <f ca="1">INDIRECT("CORPUS_TOTALS!R"&amp;($A172+$C172)&amp;"C"&amp;(COLUMN()-1),FALSE)</f>
        <v>64914</v>
      </c>
      <c r="D176" s="7">
        <f t="shared" ref="D176:BO176" ca="1" si="121">INDIRECT("CORPUS_TOTALS!R"&amp;($A172+$C172)&amp;"C"&amp;(COLUMN()-1),FALSE)</f>
        <v>21350</v>
      </c>
      <c r="E176" s="7">
        <f t="shared" ca="1" si="121"/>
        <v>11283</v>
      </c>
      <c r="F176" s="7">
        <f t="shared" ca="1" si="121"/>
        <v>28382</v>
      </c>
      <c r="G176" s="7">
        <f t="shared" ca="1" si="121"/>
        <v>7085</v>
      </c>
      <c r="H176" s="7">
        <f t="shared" ca="1" si="121"/>
        <v>4230</v>
      </c>
      <c r="I176" s="7">
        <f t="shared" ca="1" si="121"/>
        <v>2272</v>
      </c>
      <c r="J176" s="7">
        <f t="shared" ca="1" si="121"/>
        <v>1329</v>
      </c>
      <c r="K176" s="7">
        <f t="shared" ca="1" si="121"/>
        <v>8.9289384342569456</v>
      </c>
      <c r="L176" s="7">
        <f t="shared" ca="1" si="121"/>
        <v>6.5374894069848164</v>
      </c>
      <c r="M176" s="7">
        <f t="shared" ca="1" si="121"/>
        <v>11.143614220055701</v>
      </c>
      <c r="N176" s="7">
        <f t="shared" ca="1" si="121"/>
        <v>14.925248920337813</v>
      </c>
      <c r="O176" s="7">
        <f t="shared" ca="1" si="121"/>
        <v>21.484218499575523</v>
      </c>
      <c r="P176" s="7">
        <f t="shared" ca="1" si="121"/>
        <v>25.157196367456354</v>
      </c>
      <c r="Q176" s="7">
        <f t="shared" ca="1" si="121"/>
        <v>1.5956335320954755</v>
      </c>
      <c r="R176" s="7">
        <f t="shared" ca="1" si="121"/>
        <v>1.5571486937922594</v>
      </c>
      <c r="S176" s="7">
        <f t="shared" ca="1" si="121"/>
        <v>1.8955794725819091</v>
      </c>
      <c r="T176" s="7">
        <f t="shared" ca="1" si="121"/>
        <v>2.2772822979053098</v>
      </c>
      <c r="U176" s="7">
        <f t="shared" ca="1" si="121"/>
        <v>3.0518577983077941</v>
      </c>
      <c r="V176" s="7">
        <f t="shared" ca="1" si="121"/>
        <v>3.4842034341779051</v>
      </c>
      <c r="W176" s="7">
        <f t="shared" ca="1" si="121"/>
        <v>1.9473862436911052E-218</v>
      </c>
      <c r="X176" s="7">
        <f t="shared" ca="1" si="121"/>
        <v>1.9095790094770267E-226</v>
      </c>
      <c r="Y176" s="7">
        <f t="shared" ca="1" si="121"/>
        <v>0</v>
      </c>
      <c r="Z176" s="7">
        <f t="shared" ca="1" si="121"/>
        <v>0</v>
      </c>
      <c r="AA176" s="7">
        <f t="shared" ca="1" si="121"/>
        <v>0</v>
      </c>
      <c r="AB176" s="7">
        <f t="shared" ca="1" si="121"/>
        <v>0</v>
      </c>
      <c r="AC176" s="7">
        <f t="shared" ca="1" si="121"/>
        <v>2.9307175305512419E-2</v>
      </c>
      <c r="AD176" s="7">
        <f t="shared" ca="1" si="121"/>
        <v>3.0392183351240748E-2</v>
      </c>
      <c r="AE176" s="7">
        <f t="shared" ca="1" si="121"/>
        <v>2.6282172148018944E-2</v>
      </c>
      <c r="AF176" s="7">
        <f t="shared" ca="1" si="121"/>
        <v>2.6892535111934221E-2</v>
      </c>
      <c r="AG176" s="7">
        <f t="shared" ca="1" si="121"/>
        <v>3.2425210804510031E-2</v>
      </c>
      <c r="AH176" s="7">
        <f t="shared" ca="1" si="121"/>
        <v>3.394481261469371E-2</v>
      </c>
      <c r="AI176" s="7">
        <f t="shared" ca="1" si="121"/>
        <v>3.8455042528641882E-2</v>
      </c>
      <c r="AJ176" s="7">
        <f t="shared" ca="1" si="121"/>
        <v>4.0795542951451789E-2</v>
      </c>
      <c r="AK176" s="7">
        <f t="shared" ca="1" si="121"/>
        <v>5.1079509889255435E-2</v>
      </c>
      <c r="AL176" s="7">
        <f t="shared" ca="1" si="121"/>
        <v>5.5337351937442457E-2</v>
      </c>
      <c r="AM176" s="7">
        <f t="shared" ca="1" si="121"/>
        <v>5.9007351061022992E-2</v>
      </c>
      <c r="AN176" s="7">
        <f t="shared" ca="1" si="121"/>
        <v>6.5489136058414943E-2</v>
      </c>
      <c r="AO176" s="7">
        <f t="shared" ca="1" si="121"/>
        <v>0.29646066429250856</v>
      </c>
      <c r="AP176" s="7">
        <f t="shared" ca="1" si="121"/>
        <v>0.30878523734683566</v>
      </c>
      <c r="AQ176" s="7">
        <f t="shared" ca="1" si="121"/>
        <v>0.5748815432323261</v>
      </c>
      <c r="AR176" s="7">
        <f t="shared" ca="1" si="121"/>
        <v>0.5881161148472992</v>
      </c>
      <c r="AS176" s="7">
        <f t="shared" ca="1" si="121"/>
        <v>0.2488163577228254</v>
      </c>
      <c r="AT176" s="7">
        <f t="shared" ca="1" si="121"/>
        <v>0.26050448536850945</v>
      </c>
      <c r="AU176" s="7">
        <f t="shared" ca="1" si="121"/>
        <v>0.16915076134843671</v>
      </c>
      <c r="AV176" s="7">
        <f t="shared" ca="1" si="121"/>
        <v>0.17932699040800359</v>
      </c>
      <c r="AW176" s="7">
        <f t="shared" ca="1" si="121"/>
        <v>9.9288556371016162E-2</v>
      </c>
      <c r="AX176" s="7">
        <f t="shared" ca="1" si="121"/>
        <v>0.10745617430814075</v>
      </c>
      <c r="AY176" s="7">
        <f t="shared" ca="1" si="121"/>
        <v>5.8687463541033491E-2</v>
      </c>
      <c r="AZ176" s="7">
        <f t="shared" ca="1" si="121"/>
        <v>6.5153285873486413E-2</v>
      </c>
      <c r="BA176" s="7">
        <f t="shared" ca="1" si="121"/>
        <v>1420472</v>
      </c>
      <c r="BB176" s="7">
        <f t="shared" ca="1" si="121"/>
        <v>5222912</v>
      </c>
      <c r="BC176" s="7">
        <f t="shared" ca="1" si="121"/>
        <v>6461</v>
      </c>
      <c r="BD176" s="7">
        <f t="shared" ca="1" si="121"/>
        <v>14889</v>
      </c>
      <c r="BE176" s="7">
        <f t="shared" ca="1" si="121"/>
        <v>3132655</v>
      </c>
      <c r="BF176" s="7">
        <f t="shared" ca="1" si="121"/>
        <v>3510729</v>
      </c>
      <c r="BG176" s="7">
        <f t="shared" ca="1" si="121"/>
        <v>12415</v>
      </c>
      <c r="BH176" s="7">
        <f t="shared" ca="1" si="121"/>
        <v>8935</v>
      </c>
      <c r="BI176" s="7">
        <f t="shared" ca="1" si="121"/>
        <v>1014622</v>
      </c>
      <c r="BJ176" s="7">
        <f t="shared" ca="1" si="121"/>
        <v>5628762</v>
      </c>
      <c r="BK176" s="7">
        <f t="shared" ca="1" si="121"/>
        <v>5437</v>
      </c>
      <c r="BL176" s="7">
        <f t="shared" ca="1" si="121"/>
        <v>15913</v>
      </c>
      <c r="BM176" s="7">
        <f t="shared" ca="1" si="121"/>
        <v>563406</v>
      </c>
      <c r="BN176" s="7">
        <f t="shared" ca="1" si="121"/>
        <v>6079978</v>
      </c>
      <c r="BO176" s="7">
        <f t="shared" ca="1" si="121"/>
        <v>3720</v>
      </c>
      <c r="BP176" s="7">
        <f t="shared" ref="BP176:CV176" ca="1" si="122">INDIRECT("CORPUS_TOTALS!R"&amp;($A172+$C172)&amp;"C"&amp;(COLUMN()-1),FALSE)</f>
        <v>17630</v>
      </c>
      <c r="BQ176" s="7">
        <f t="shared" ca="1" si="122"/>
        <v>241878</v>
      </c>
      <c r="BR176" s="7">
        <f t="shared" ca="1" si="122"/>
        <v>6401506</v>
      </c>
      <c r="BS176" s="7">
        <f t="shared" ca="1" si="122"/>
        <v>2207</v>
      </c>
      <c r="BT176" s="7">
        <f t="shared" ca="1" si="122"/>
        <v>19143</v>
      </c>
      <c r="BU176" s="7">
        <f t="shared" ca="1" si="122"/>
        <v>123560</v>
      </c>
      <c r="BV176" s="7">
        <f t="shared" ca="1" si="122"/>
        <v>6519824</v>
      </c>
      <c r="BW176" s="7">
        <f t="shared" ca="1" si="122"/>
        <v>1322</v>
      </c>
      <c r="BX176" s="7">
        <f t="shared" ca="1" si="122"/>
        <v>20028</v>
      </c>
      <c r="BY176" s="7">
        <f t="shared" ca="1" si="122"/>
        <v>1422361.9219119623</v>
      </c>
      <c r="BZ176" s="7">
        <f t="shared" ca="1" si="122"/>
        <v>5221022.0780880377</v>
      </c>
      <c r="CA176" s="7">
        <f t="shared" ca="1" si="122"/>
        <v>4571.0780880377224</v>
      </c>
      <c r="CB176" s="7">
        <f t="shared" ca="1" si="122"/>
        <v>16832.844729433073</v>
      </c>
      <c r="CC176" s="7">
        <f t="shared" ca="1" si="122"/>
        <v>3134994.9925803491</v>
      </c>
      <c r="CD176" s="7">
        <f t="shared" ca="1" si="122"/>
        <v>3508389.0074196509</v>
      </c>
      <c r="CE176" s="7">
        <f t="shared" ca="1" si="122"/>
        <v>10075.007419650958</v>
      </c>
      <c r="CF176" s="7">
        <f t="shared" ca="1" si="122"/>
        <v>11311.227290188253</v>
      </c>
      <c r="CG176" s="7">
        <f t="shared" ca="1" si="122"/>
        <v>1016791.3137502562</v>
      </c>
      <c r="CH176" s="7">
        <f t="shared" ca="1" si="122"/>
        <v>5626592.6862497441</v>
      </c>
      <c r="CI176" s="7">
        <f t="shared" ca="1" si="122"/>
        <v>3267.6862497438005</v>
      </c>
      <c r="CJ176" s="7">
        <f t="shared" ca="1" si="122"/>
        <v>18140.425308848622</v>
      </c>
      <c r="CK176" s="7">
        <f t="shared" ca="1" si="122"/>
        <v>565309.2523098446</v>
      </c>
      <c r="CL176" s="7">
        <f t="shared" ca="1" si="122"/>
        <v>6078074.7476901552</v>
      </c>
      <c r="CM176" s="7">
        <f t="shared" ca="1" si="122"/>
        <v>1816.7476901553759</v>
      </c>
      <c r="CN176" s="7">
        <f t="shared" ca="1" si="122"/>
        <v>19596.026783940233</v>
      </c>
      <c r="CO176" s="7">
        <f t="shared" ca="1" si="122"/>
        <v>243303.09111211341</v>
      </c>
      <c r="CP176" s="7">
        <f t="shared" ca="1" si="122"/>
        <v>6400080.9088878864</v>
      </c>
      <c r="CQ176" s="7">
        <f t="shared" ca="1" si="122"/>
        <v>781.90888788659834</v>
      </c>
      <c r="CR176" s="7">
        <f t="shared" ca="1" si="122"/>
        <v>20634.191272098677</v>
      </c>
      <c r="CS176" s="7">
        <f t="shared" ca="1" si="122"/>
        <v>124481.94942033695</v>
      </c>
      <c r="CT176" s="7">
        <f t="shared" ca="1" si="122"/>
        <v>6518902.0505796634</v>
      </c>
      <c r="CU176" s="7">
        <f t="shared" ca="1" si="122"/>
        <v>400.05057966304429</v>
      </c>
      <c r="CV176" s="7">
        <f t="shared" ca="1" si="122"/>
        <v>21017.276767382406</v>
      </c>
    </row>
    <row r="177" spans="1:100">
      <c r="A177" s="18" t="s">
        <v>117</v>
      </c>
      <c r="B177" s="7" t="str">
        <f ca="1">INDIRECT("CORPUS_TOTALS!R"&amp;($B172+$C172)&amp;"C"&amp;(COLUMN()-1),FALSE)</f>
        <v>Reduced Religion</v>
      </c>
      <c r="C177" s="7">
        <f ca="1">INDIRECT("CORPUS_TOTALS!R"&amp;($B172+$C172)&amp;"C"&amp;(COLUMN()-1),FALSE)</f>
        <v>64928</v>
      </c>
      <c r="D177" s="7">
        <f t="shared" ref="D177:BO177" ca="1" si="123">INDIRECT("CORPUS_TOTALS!R"&amp;($B172+$C172)&amp;"C"&amp;(COLUMN()-1),FALSE)</f>
        <v>7770</v>
      </c>
      <c r="E177" s="7">
        <f t="shared" ca="1" si="123"/>
        <v>5441</v>
      </c>
      <c r="F177" s="7">
        <f t="shared" ca="1" si="123"/>
        <v>13865</v>
      </c>
      <c r="G177" s="7">
        <f t="shared" ca="1" si="123"/>
        <v>3460</v>
      </c>
      <c r="H177" s="7">
        <f t="shared" ca="1" si="123"/>
        <v>1857</v>
      </c>
      <c r="I177" s="7">
        <f t="shared" ca="1" si="123"/>
        <v>756</v>
      </c>
      <c r="J177" s="7">
        <f t="shared" ca="1" si="123"/>
        <v>362</v>
      </c>
      <c r="K177" s="7">
        <f t="shared" ca="1" si="123"/>
        <v>8.9780274266755455</v>
      </c>
      <c r="L177" s="7">
        <f t="shared" ca="1" si="123"/>
        <v>7.6487362065899802</v>
      </c>
      <c r="M177" s="7">
        <f t="shared" ca="1" si="123"/>
        <v>10.540748596661007</v>
      </c>
      <c r="N177" s="7">
        <f t="shared" ca="1" si="123"/>
        <v>11.4919175209826</v>
      </c>
      <c r="O177" s="7">
        <f t="shared" ca="1" si="123"/>
        <v>11.730616829266953</v>
      </c>
      <c r="P177" s="7">
        <f t="shared" ca="1" si="123"/>
        <v>11.146112726373387</v>
      </c>
      <c r="Q177" s="7">
        <f t="shared" ca="1" si="123"/>
        <v>2.1450406631229062</v>
      </c>
      <c r="R177" s="7">
        <f t="shared" ca="1" si="123"/>
        <v>2.2966105117344946</v>
      </c>
      <c r="S177" s="7">
        <f t="shared" ca="1" si="123"/>
        <v>2.5050199936840718</v>
      </c>
      <c r="T177" s="7">
        <f t="shared" ca="1" si="123"/>
        <v>2.6429949828260324</v>
      </c>
      <c r="U177" s="7">
        <f t="shared" ca="1" si="123"/>
        <v>2.71736315282463</v>
      </c>
      <c r="V177" s="7">
        <f t="shared" ca="1" si="123"/>
        <v>2.5440384052984815</v>
      </c>
      <c r="W177" s="7">
        <f t="shared" ca="1" si="123"/>
        <v>2.1515562459718203E-239</v>
      </c>
      <c r="X177" s="7">
        <f t="shared" ca="1" si="123"/>
        <v>8.3272158275850147E-272</v>
      </c>
      <c r="Y177" s="7">
        <f t="shared" ca="1" si="123"/>
        <v>0</v>
      </c>
      <c r="Z177" s="7">
        <f t="shared" ca="1" si="123"/>
        <v>1.7167023805577407E-271</v>
      </c>
      <c r="AA177" s="7">
        <f t="shared" ca="1" si="123"/>
        <v>4.4372217403262357E-154</v>
      </c>
      <c r="AB177" s="7">
        <f t="shared" ca="1" si="123"/>
        <v>5.9827451946326201E-69</v>
      </c>
      <c r="AC177" s="7">
        <f t="shared" ca="1" si="123"/>
        <v>3.8522232853448246E-2</v>
      </c>
      <c r="AD177" s="7">
        <f t="shared" ca="1" si="123"/>
        <v>4.058217135480828E-2</v>
      </c>
      <c r="AE177" s="7">
        <f t="shared" ca="1" si="123"/>
        <v>3.5105189717001294E-2</v>
      </c>
      <c r="AF177" s="7">
        <f t="shared" ca="1" si="123"/>
        <v>3.6271901660090082E-2</v>
      </c>
      <c r="AG177" s="7">
        <f t="shared" ca="1" si="123"/>
        <v>4.3079865292588782E-2</v>
      </c>
      <c r="AH177" s="7">
        <f t="shared" ca="1" si="123"/>
        <v>4.5980623767900283E-2</v>
      </c>
      <c r="AI177" s="7">
        <f t="shared" ca="1" si="123"/>
        <v>4.5677765761398863E-2</v>
      </c>
      <c r="AJ177" s="7">
        <f t="shared" ca="1" si="123"/>
        <v>4.9920689837056741E-2</v>
      </c>
      <c r="AK177" s="7">
        <f t="shared" ca="1" si="123"/>
        <v>4.5266159403933658E-2</v>
      </c>
      <c r="AL177" s="7">
        <f t="shared" ca="1" si="123"/>
        <v>5.2031137893363645E-2</v>
      </c>
      <c r="AM177" s="7">
        <f t="shared" ca="1" si="123"/>
        <v>4.1903154918236249E-2</v>
      </c>
      <c r="AN177" s="7">
        <f t="shared" ca="1" si="123"/>
        <v>5.1275738260656928E-2</v>
      </c>
      <c r="AO177" s="7">
        <f t="shared" ca="1" si="123"/>
        <v>0.35787025402648248</v>
      </c>
      <c r="AP177" s="7">
        <f t="shared" ca="1" si="123"/>
        <v>0.37932408316785476</v>
      </c>
      <c r="AQ177" s="7">
        <f t="shared" ca="1" si="123"/>
        <v>0.66176321115465253</v>
      </c>
      <c r="AR177" s="7">
        <f t="shared" ca="1" si="123"/>
        <v>0.68263833324689194</v>
      </c>
      <c r="AS177" s="7">
        <f t="shared" ca="1" si="123"/>
        <v>0.30102981475867363</v>
      </c>
      <c r="AT177" s="7">
        <f t="shared" ca="1" si="123"/>
        <v>0.321621407892549</v>
      </c>
      <c r="AU177" s="7">
        <f t="shared" ca="1" si="123"/>
        <v>0.18819547147343796</v>
      </c>
      <c r="AV177" s="7">
        <f t="shared" ca="1" si="123"/>
        <v>0.20588432260635614</v>
      </c>
      <c r="AW177" s="7">
        <f t="shared" ca="1" si="123"/>
        <v>8.6964829621570844E-2</v>
      </c>
      <c r="AX177" s="7">
        <f t="shared" ca="1" si="123"/>
        <v>9.9907757251016027E-2</v>
      </c>
      <c r="AY177" s="7">
        <f t="shared" ca="1" si="123"/>
        <v>4.153556840429843E-2</v>
      </c>
      <c r="AZ177" s="7">
        <f t="shared" ca="1" si="123"/>
        <v>5.0871124002393971E-2</v>
      </c>
      <c r="BA177" s="7">
        <f t="shared" ca="1" si="123"/>
        <v>1424201</v>
      </c>
      <c r="BB177" s="7">
        <f t="shared" ca="1" si="123"/>
        <v>5232749</v>
      </c>
      <c r="BC177" s="7">
        <f t="shared" ca="1" si="123"/>
        <v>2864</v>
      </c>
      <c r="BD177" s="7">
        <f t="shared" ca="1" si="123"/>
        <v>4906</v>
      </c>
      <c r="BE177" s="7">
        <f t="shared" ca="1" si="123"/>
        <v>3139987</v>
      </c>
      <c r="BF177" s="7">
        <f t="shared" ca="1" si="123"/>
        <v>3516963</v>
      </c>
      <c r="BG177" s="7">
        <f t="shared" ca="1" si="123"/>
        <v>5223</v>
      </c>
      <c r="BH177" s="7">
        <f t="shared" ca="1" si="123"/>
        <v>2547</v>
      </c>
      <c r="BI177" s="7">
        <f t="shared" ca="1" si="123"/>
        <v>1017780</v>
      </c>
      <c r="BJ177" s="7">
        <f t="shared" ca="1" si="123"/>
        <v>5639170</v>
      </c>
      <c r="BK177" s="7">
        <f t="shared" ca="1" si="123"/>
        <v>2419</v>
      </c>
      <c r="BL177" s="7">
        <f t="shared" ca="1" si="123"/>
        <v>5351</v>
      </c>
      <c r="BM177" s="7">
        <f t="shared" ca="1" si="123"/>
        <v>565689</v>
      </c>
      <c r="BN177" s="7">
        <f t="shared" ca="1" si="123"/>
        <v>6091261</v>
      </c>
      <c r="BO177" s="7">
        <f t="shared" ca="1" si="123"/>
        <v>1531</v>
      </c>
      <c r="BP177" s="7">
        <f t="shared" ref="BP177:CV177" ca="1" si="124">INDIRECT("CORPUS_TOTALS!R"&amp;($B172+$C172)&amp;"C"&amp;(COLUMN()-1),FALSE)</f>
        <v>6239</v>
      </c>
      <c r="BQ177" s="7">
        <f t="shared" ca="1" si="124"/>
        <v>243408</v>
      </c>
      <c r="BR177" s="7">
        <f t="shared" ca="1" si="124"/>
        <v>6413542</v>
      </c>
      <c r="BS177" s="7">
        <f t="shared" ca="1" si="124"/>
        <v>726</v>
      </c>
      <c r="BT177" s="7">
        <f t="shared" ca="1" si="124"/>
        <v>7044</v>
      </c>
      <c r="BU177" s="7">
        <f t="shared" ca="1" si="124"/>
        <v>124549</v>
      </c>
      <c r="BV177" s="7">
        <f t="shared" ca="1" si="124"/>
        <v>6532401</v>
      </c>
      <c r="BW177" s="7">
        <f t="shared" ca="1" si="124"/>
        <v>359</v>
      </c>
      <c r="BX177" s="7">
        <f t="shared" ca="1" si="124"/>
        <v>7411</v>
      </c>
      <c r="BY177" s="7">
        <f t="shared" ca="1" si="124"/>
        <v>1425401.2699333206</v>
      </c>
      <c r="BZ177" s="7">
        <f t="shared" ca="1" si="124"/>
        <v>5231548.7300666794</v>
      </c>
      <c r="CA177" s="7">
        <f t="shared" ca="1" si="124"/>
        <v>1663.7300666794704</v>
      </c>
      <c r="CB177" s="7">
        <f t="shared" ca="1" si="124"/>
        <v>6113.39717888823</v>
      </c>
      <c r="CC177" s="7">
        <f t="shared" ca="1" si="124"/>
        <v>3141543.1870356146</v>
      </c>
      <c r="CD177" s="7">
        <f t="shared" ca="1" si="124"/>
        <v>3515406.8129643854</v>
      </c>
      <c r="CE177" s="7">
        <f t="shared" ca="1" si="124"/>
        <v>3666.8129643856005</v>
      </c>
      <c r="CF177" s="7">
        <f t="shared" ca="1" si="124"/>
        <v>4107.9762804287247</v>
      </c>
      <c r="CG177" s="7">
        <f t="shared" ca="1" si="124"/>
        <v>1019009.6107638431</v>
      </c>
      <c r="CH177" s="7">
        <f t="shared" ca="1" si="124"/>
        <v>5637940.3892361568</v>
      </c>
      <c r="CI177" s="7">
        <f t="shared" ca="1" si="124"/>
        <v>1189.3892361569578</v>
      </c>
      <c r="CJ177" s="7">
        <f t="shared" ca="1" si="124"/>
        <v>6588.2916605953178</v>
      </c>
      <c r="CK177" s="7">
        <f t="shared" ca="1" si="124"/>
        <v>566558.71199390222</v>
      </c>
      <c r="CL177" s="7">
        <f t="shared" ca="1" si="124"/>
        <v>6090391.288006098</v>
      </c>
      <c r="CM177" s="7">
        <f t="shared" ca="1" si="124"/>
        <v>661.28800609778057</v>
      </c>
      <c r="CN177" s="7">
        <f t="shared" ca="1" si="124"/>
        <v>7117.0092910416934</v>
      </c>
      <c r="CO177" s="7">
        <f t="shared" ca="1" si="124"/>
        <v>243849.37871358436</v>
      </c>
      <c r="CP177" s="7">
        <f t="shared" ca="1" si="124"/>
        <v>6413100.6212864155</v>
      </c>
      <c r="CQ177" s="7">
        <f t="shared" ca="1" si="124"/>
        <v>284.62128641563339</v>
      </c>
      <c r="CR177" s="7">
        <f t="shared" ca="1" si="124"/>
        <v>7494.11565656945</v>
      </c>
      <c r="CS177" s="7">
        <f t="shared" ca="1" si="124"/>
        <v>124762.37720414362</v>
      </c>
      <c r="CT177" s="7">
        <f t="shared" ca="1" si="124"/>
        <v>6532187.6227958566</v>
      </c>
      <c r="CU177" s="7">
        <f t="shared" ca="1" si="124"/>
        <v>145.62279585639007</v>
      </c>
      <c r="CV177" s="7">
        <f t="shared" ca="1" si="124"/>
        <v>7633.2763863330802</v>
      </c>
    </row>
    <row r="179" spans="1:100">
      <c r="A179" s="18" t="s">
        <v>114</v>
      </c>
      <c r="B179" t="s">
        <v>119</v>
      </c>
      <c r="C179" t="s">
        <v>120</v>
      </c>
      <c r="D179" t="s">
        <v>121</v>
      </c>
      <c r="E179" t="s">
        <v>122</v>
      </c>
      <c r="F179" t="s">
        <v>123</v>
      </c>
      <c r="G179" t="s">
        <v>124</v>
      </c>
      <c r="H179" t="s">
        <v>125</v>
      </c>
      <c r="I179" t="s">
        <v>126</v>
      </c>
      <c r="J179" t="s">
        <v>127</v>
      </c>
      <c r="K179" t="s">
        <v>128</v>
      </c>
      <c r="L179" t="s">
        <v>129</v>
      </c>
      <c r="M179" t="s">
        <v>130</v>
      </c>
      <c r="N179" t="s">
        <v>131</v>
      </c>
      <c r="O179" t="s">
        <v>132</v>
      </c>
      <c r="P179" t="s">
        <v>133</v>
      </c>
      <c r="Q179" t="s">
        <v>134</v>
      </c>
      <c r="R179" t="s">
        <v>135</v>
      </c>
      <c r="S179" t="s">
        <v>136</v>
      </c>
      <c r="T179" t="s">
        <v>138</v>
      </c>
      <c r="U179" t="s">
        <v>139</v>
      </c>
      <c r="V179" t="s">
        <v>140</v>
      </c>
      <c r="W179" t="s">
        <v>141</v>
      </c>
      <c r="X179" t="s">
        <v>142</v>
      </c>
      <c r="Y179" t="s">
        <v>143</v>
      </c>
      <c r="Z179" t="s">
        <v>144</v>
      </c>
      <c r="AA179" t="s">
        <v>145</v>
      </c>
      <c r="AB179" t="s">
        <v>146</v>
      </c>
      <c r="AC179" t="s">
        <v>147</v>
      </c>
      <c r="AD179" t="s">
        <v>148</v>
      </c>
      <c r="AE179" t="s">
        <v>149</v>
      </c>
      <c r="AF179" t="s">
        <v>137</v>
      </c>
    </row>
    <row r="180" spans="1:100">
      <c r="A180" s="18" t="s">
        <v>150</v>
      </c>
      <c r="B180" s="10" t="e">
        <f ca="1">1-NORMSDIST(H180)</f>
        <v>#REF!</v>
      </c>
      <c r="C180" s="10">
        <f t="shared" ref="C180" ca="1" si="125">1-NORMSDIST(I180)</f>
        <v>1</v>
      </c>
      <c r="D180" s="10">
        <f t="shared" ref="D180" ca="1" si="126">1-NORMSDIST(J180)</f>
        <v>1</v>
      </c>
      <c r="E180" s="10">
        <f t="shared" ref="E180" ca="1" si="127">1-NORMSDIST(K180)</f>
        <v>0.9999999999954039</v>
      </c>
      <c r="F180" s="10">
        <f t="shared" ref="F180" ca="1" si="128">1-NORMSDIST(L180)</f>
        <v>1.5276586014291382E-2</v>
      </c>
      <c r="G180" s="10">
        <f t="shared" ref="G180" ca="1" si="129">1-NORMSDIST(M180)</f>
        <v>3.2237836666837438E-7</v>
      </c>
      <c r="H180" t="e">
        <f ca="1">(E176/T180-E177/Z180)/(SQRT(N180*(1-N180)*(1/T180+1/Z180)))</f>
        <v>#REF!</v>
      </c>
      <c r="I180">
        <f t="shared" ref="I180" ca="1" si="130">(F176/U180-F177/AA180)/(SQRT(O180*(1-O180)*(1/U180+1/AA180)))</f>
        <v>-28.724549177009024</v>
      </c>
      <c r="J180">
        <f t="shared" ref="J180" ca="1" si="131">(G176/V180-G177/AB180)/(SQRT(P180*(1-P180)*(1/V180+1/AB180)))</f>
        <v>-14.360424946103658</v>
      </c>
      <c r="K180">
        <f t="shared" ref="K180" ca="1" si="132">(H176/W180-H177/AC180)/(SQRT(Q180*(1-Q180)*(1/W180+1/AC180)))</f>
        <v>-6.8186148648043856</v>
      </c>
      <c r="L180">
        <f t="shared" ref="L180" ca="1" si="133">(I176/X180-I177/AD180)/(SQRT(R180*(1-R180)*(1/X180+1/AD180)))</f>
        <v>2.1628441052036878</v>
      </c>
      <c r="M180">
        <f t="shared" ref="M180" ca="1" si="134">(J176/Y180-J177/AE180)/(SQRT(S180*(1-S180)*(1/Y180+1/AE180)))</f>
        <v>4.9773050295982975</v>
      </c>
      <c r="N180" t="e">
        <f ca="1">(E176+E177)/(T180+Z180)</f>
        <v>#REF!</v>
      </c>
      <c r="O180">
        <f t="shared" ref="O180" ca="1" si="135">(F176+F177)/(U180+AA180)</f>
        <v>1.4507898351648351E-2</v>
      </c>
      <c r="P180">
        <f t="shared" ref="P180" ca="1" si="136">(G176+G177)/(V180+AB180)</f>
        <v>1.8106112637362639E-2</v>
      </c>
      <c r="Q180">
        <f t="shared" ref="Q180" ca="1" si="137">(H176+H177)/(W180+AC180)</f>
        <v>2.0903159340659342E-2</v>
      </c>
      <c r="R180">
        <f t="shared" ref="R180" ca="1" si="138">(I176+I177)/(X180+AD180)</f>
        <v>2.5995879120879122E-2</v>
      </c>
      <c r="S180">
        <f t="shared" ref="S180" ca="1" si="139">(J176+J177)/(Y180+AE180)</f>
        <v>2.9035027472527473E-2</v>
      </c>
      <c r="T180" t="e">
        <f ca="1">_xlfn.FLOOR.MATH(($F$1-1)*$D176)</f>
        <v>#REF!</v>
      </c>
      <c r="U180">
        <f ca="1">2*50*$D176</f>
        <v>2135000</v>
      </c>
      <c r="V180">
        <f ca="1">2*10*$D176</f>
        <v>427000</v>
      </c>
      <c r="W180">
        <f ca="1">2*5*$D176</f>
        <v>213500</v>
      </c>
      <c r="X180">
        <f ca="1">2*2*$D176</f>
        <v>85400</v>
      </c>
      <c r="Y180">
        <f ca="1">2*1*$D176</f>
        <v>42700</v>
      </c>
      <c r="Z180" t="e">
        <f ca="1">_xlfn.FLOOR.MATH(($F$1-1)*$D177)</f>
        <v>#REF!</v>
      </c>
      <c r="AA180">
        <f ca="1">2*50*$D177</f>
        <v>777000</v>
      </c>
      <c r="AB180">
        <f ca="1">2*10*$D177</f>
        <v>155400</v>
      </c>
      <c r="AC180">
        <f ca="1">2*5*$D177</f>
        <v>77700</v>
      </c>
      <c r="AD180">
        <f ca="1">2*2*$D177</f>
        <v>31080</v>
      </c>
      <c r="AE180">
        <f ca="1">2*1*$D177</f>
        <v>15540</v>
      </c>
    </row>
    <row r="182" spans="1:100">
      <c r="A182" s="18" t="s">
        <v>151</v>
      </c>
      <c r="B182" t="s">
        <v>152</v>
      </c>
      <c r="C182" t="s">
        <v>153</v>
      </c>
      <c r="D182" t="s">
        <v>154</v>
      </c>
      <c r="E182">
        <v>50</v>
      </c>
      <c r="F182" t="s">
        <v>153</v>
      </c>
      <c r="G182" t="s">
        <v>154</v>
      </c>
      <c r="H182">
        <v>10</v>
      </c>
      <c r="I182" t="s">
        <v>153</v>
      </c>
      <c r="J182" t="s">
        <v>154</v>
      </c>
      <c r="K182">
        <v>5</v>
      </c>
      <c r="L182" t="s">
        <v>153</v>
      </c>
      <c r="M182" t="s">
        <v>154</v>
      </c>
      <c r="N182">
        <v>2</v>
      </c>
      <c r="O182" t="s">
        <v>153</v>
      </c>
      <c r="P182" t="s">
        <v>154</v>
      </c>
      <c r="Q182">
        <v>1</v>
      </c>
      <c r="R182" t="s">
        <v>153</v>
      </c>
      <c r="S182" t="s">
        <v>154</v>
      </c>
    </row>
    <row r="183" spans="1:100">
      <c r="A183" s="18" t="s">
        <v>159</v>
      </c>
      <c r="B183" t="s">
        <v>116</v>
      </c>
      <c r="C183">
        <f ca="1">BC176</f>
        <v>6461</v>
      </c>
      <c r="D183">
        <f ca="1">BD176</f>
        <v>14889</v>
      </c>
      <c r="E183" t="s">
        <v>116</v>
      </c>
      <c r="F183">
        <f ca="1">BG176</f>
        <v>12415</v>
      </c>
      <c r="G183">
        <f ca="1">BH176</f>
        <v>8935</v>
      </c>
      <c r="H183" t="s">
        <v>116</v>
      </c>
      <c r="I183">
        <f ca="1">BK176</f>
        <v>5437</v>
      </c>
      <c r="J183">
        <f ca="1">BL176</f>
        <v>15913</v>
      </c>
      <c r="K183" t="s">
        <v>116</v>
      </c>
      <c r="L183">
        <f ca="1">BO176</f>
        <v>3720</v>
      </c>
      <c r="M183">
        <f ca="1">BP176</f>
        <v>17630</v>
      </c>
      <c r="N183" t="s">
        <v>116</v>
      </c>
      <c r="O183">
        <f ca="1">BS176</f>
        <v>2207</v>
      </c>
      <c r="P183">
        <f ca="1">BT176</f>
        <v>19143</v>
      </c>
      <c r="Q183" t="s">
        <v>116</v>
      </c>
      <c r="R183">
        <f ca="1">BW176</f>
        <v>1322</v>
      </c>
      <c r="S183">
        <f ca="1">BX176</f>
        <v>20028</v>
      </c>
    </row>
    <row r="184" spans="1:100">
      <c r="A184" s="18"/>
      <c r="B184" t="s">
        <v>117</v>
      </c>
      <c r="C184">
        <f ca="1">BC177</f>
        <v>2864</v>
      </c>
      <c r="D184">
        <f ca="1">BD177</f>
        <v>4906</v>
      </c>
      <c r="E184" t="s">
        <v>117</v>
      </c>
      <c r="F184">
        <f ca="1">BG177</f>
        <v>5223</v>
      </c>
      <c r="G184">
        <f ca="1">BH177</f>
        <v>2547</v>
      </c>
      <c r="H184" t="s">
        <v>117</v>
      </c>
      <c r="I184">
        <f ca="1">BK177</f>
        <v>2419</v>
      </c>
      <c r="J184">
        <f ca="1">BL177</f>
        <v>5351</v>
      </c>
      <c r="K184" t="s">
        <v>117</v>
      </c>
      <c r="L184">
        <f ca="1">BO177</f>
        <v>1531</v>
      </c>
      <c r="M184">
        <f ca="1">BP177</f>
        <v>6239</v>
      </c>
      <c r="N184" t="s">
        <v>117</v>
      </c>
      <c r="O184">
        <f ca="1">BS177</f>
        <v>726</v>
      </c>
      <c r="P184">
        <f ca="1">BT177</f>
        <v>7044</v>
      </c>
      <c r="Q184" t="s">
        <v>117</v>
      </c>
      <c r="R184">
        <f ca="1">BW177</f>
        <v>359</v>
      </c>
      <c r="S184">
        <f ca="1">BX177</f>
        <v>7411</v>
      </c>
    </row>
    <row r="185" spans="1:100">
      <c r="A185" s="18" t="s">
        <v>155</v>
      </c>
      <c r="C185">
        <f ca="1">(C183+C184)*(C183+D183)/SUM(C183:D184)</f>
        <v>6836.8389423076924</v>
      </c>
      <c r="D185">
        <f ca="1">(C183+D183)*(D183+D184)/SUM(C183:D184)</f>
        <v>14513.161057692309</v>
      </c>
      <c r="F185">
        <f ca="1">(F183+F184)*(F183+G183)/SUM(F183:G184)</f>
        <v>12931.70673076923</v>
      </c>
      <c r="G185">
        <f ca="1">(F183+G183)*(G183+G184)/SUM(F183:G184)</f>
        <v>8418.2932692307695</v>
      </c>
      <c r="I185">
        <f ca="1">(I183+I184)*(I183+J183)/SUM(I183:J184)</f>
        <v>5759.8076923076924</v>
      </c>
      <c r="J185">
        <f ca="1">(I183+J183)*(J183+J184)/SUM(I183:J184)</f>
        <v>15590.192307692309</v>
      </c>
      <c r="L185">
        <f ca="1">(L183+L184)*(L183+M183)/SUM(L183:M184)</f>
        <v>3849.8918269230771</v>
      </c>
      <c r="M185">
        <f ca="1">(L183+M183)*(M183+M184)/SUM(L183:M184)</f>
        <v>17500.108173076922</v>
      </c>
      <c r="O185">
        <f ca="1">(O183+O184)*(O183+P183)/SUM(O183:P184)</f>
        <v>2150.3966346153848</v>
      </c>
      <c r="P185">
        <f ca="1">(O183+P183)*(P183+P184)/SUM(O183:P184)</f>
        <v>19199.603365384617</v>
      </c>
      <c r="R185">
        <f ca="1">(R183+R184)*(R183+S183)/SUM(R183:S184)</f>
        <v>1232.4639423076924</v>
      </c>
      <c r="S185">
        <f ca="1">(R183+S183)*(S183+S184)/SUM(R183:S184)</f>
        <v>20117.536057692309</v>
      </c>
    </row>
    <row r="186" spans="1:100">
      <c r="C186">
        <f ca="1">(C183+C184)*(C184+D184)/SUM(C183:D184)</f>
        <v>2488.1610576923076</v>
      </c>
      <c r="D186">
        <f ca="1">(C184+D184)*(D183+D184)/SUM(C183:D184)</f>
        <v>5281.8389423076924</v>
      </c>
      <c r="F186">
        <f ca="1">(F183+F184)*(F184+G184)/SUM(F183:G184)</f>
        <v>4706.2932692307695</v>
      </c>
      <c r="G186">
        <f ca="1">(F184+G184)*(G183+G184)/SUM(F183:G184)</f>
        <v>3063.7067307692309</v>
      </c>
      <c r="I186">
        <f ca="1">(I183+I184)*(I184+J184)/SUM(I183:J184)</f>
        <v>2096.1923076923076</v>
      </c>
      <c r="J186">
        <f ca="1">(I184+J184)*(J183+J184)/SUM(I183:J184)</f>
        <v>5673.8076923076924</v>
      </c>
      <c r="L186">
        <f ca="1">(L183+L184)*(L184+M184)/SUM(L183:M184)</f>
        <v>1401.1081730769231</v>
      </c>
      <c r="M186">
        <f ca="1">(L184+M184)*(M183+M184)/SUM(L183:M184)</f>
        <v>6368.8918269230771</v>
      </c>
      <c r="O186">
        <f ca="1">(O183+O184)*(O184+P184)/SUM(O183:P184)</f>
        <v>782.60336538461536</v>
      </c>
      <c r="P186">
        <f ca="1">(O184+P184)*(P183+P184)/SUM(O183:P184)</f>
        <v>6987.3966346153848</v>
      </c>
      <c r="R186">
        <f ca="1">(R183+R184)*(R184+S184)/SUM(R183:S184)</f>
        <v>448.53605769230768</v>
      </c>
      <c r="S186">
        <f ca="1">(R184+S184)*(S183+S184)/SUM(R183:S184)</f>
        <v>7321.4639423076924</v>
      </c>
    </row>
    <row r="188" spans="1:100">
      <c r="A188" s="18" t="s">
        <v>151</v>
      </c>
      <c r="B188" s="18" t="s">
        <v>0</v>
      </c>
      <c r="C188" s="18">
        <v>50</v>
      </c>
      <c r="D188" s="18">
        <v>10</v>
      </c>
      <c r="E188" s="18">
        <v>5</v>
      </c>
      <c r="F188" s="18">
        <v>2</v>
      </c>
      <c r="G188" s="18">
        <v>1</v>
      </c>
    </row>
    <row r="189" spans="1:100">
      <c r="A189" s="18" t="s">
        <v>118</v>
      </c>
      <c r="B189" s="10">
        <f ca="1">_xlfn.CHISQ.TEST(C183:D184,C185:D186)</f>
        <v>1.3649332286050518E-26</v>
      </c>
      <c r="C189" s="10">
        <f ca="1">_xlfn.CHISQ.TEST(F183:G184,F185:G186)</f>
        <v>1.3850562770232415E-44</v>
      </c>
      <c r="D189" s="10">
        <f ca="1">_xlfn.CHISQ.TEST(I183:J184,I185:J186)</f>
        <v>5.6322812436592024E-22</v>
      </c>
      <c r="E189" s="10">
        <f ca="1">_xlfn.CHISQ.TEST(L183:M184,L185:M186)</f>
        <v>7.5939957575480009E-6</v>
      </c>
      <c r="F189" s="10">
        <f ca="1">_xlfn.CHISQ.TEST(O183:P184,O185:P186)</f>
        <v>1.270816254469315E-2</v>
      </c>
      <c r="G189" s="10">
        <f ca="1">_xlfn.CHISQ.TEST(R183:S184,R185:S186)</f>
        <v>3.6499003593381392E-7</v>
      </c>
    </row>
    <row r="190" spans="1:100">
      <c r="A190" s="18" t="s">
        <v>156</v>
      </c>
      <c r="B190">
        <f ca="1">(C183*D184)/(D183*C184)</f>
        <v>0.74334211901778935</v>
      </c>
      <c r="C190">
        <f ca="1">(F183*G184)/(G183*F184)</f>
        <v>0.67758079203077171</v>
      </c>
      <c r="D190">
        <f ca="1">(I183*J184)/(J183*I184)</f>
        <v>0.75579906938687669</v>
      </c>
      <c r="E190">
        <f ca="1">(L183*M184)/(M183*L184)</f>
        <v>0.85986529848437643</v>
      </c>
      <c r="F190">
        <f ca="1">(O183*P184)/(P183*O184)</f>
        <v>1.1186006321280075</v>
      </c>
      <c r="G190">
        <f ca="1">(R183*S184)/(S183*R184)</f>
        <v>1.3626246374852367</v>
      </c>
    </row>
    <row r="191" spans="1:100"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</row>
    <row r="192" spans="1:100"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</row>
    <row r="193" spans="1:100">
      <c r="A193">
        <v>1</v>
      </c>
      <c r="B193">
        <v>3</v>
      </c>
      <c r="C193">
        <v>1</v>
      </c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</row>
    <row r="194" spans="1:100" ht="18.75">
      <c r="A194" s="19" t="str">
        <f ca="1">INDIRECT("R5C"&amp;A193,FALSE)</f>
        <v>reduced_gods</v>
      </c>
      <c r="B194" s="19" t="str">
        <f ca="1">INDIRECT("R5C"&amp;B193,FALSE)</f>
        <v>sage_kings</v>
      </c>
      <c r="C194" s="19" t="str">
        <f ca="1">INDIRECT("R3C"&amp;C193,FALSE)</f>
        <v>reduced_punishment</v>
      </c>
      <c r="D194" s="20"/>
    </row>
    <row r="195" spans="1:100" ht="18.75">
      <c r="A195" s="19">
        <f ca="1">INDIRECT("R6C"&amp;A193,FALSE)</f>
        <v>201</v>
      </c>
      <c r="B195" s="19">
        <f ca="1">INDIRECT("R6C"&amp;B193,FALSE)</f>
        <v>214</v>
      </c>
      <c r="C195" s="19">
        <f ca="1">INDIRECT("R4C"&amp;C193,FALSE)</f>
        <v>7</v>
      </c>
    </row>
    <row r="196" spans="1:100">
      <c r="A196" s="18"/>
    </row>
    <row r="197" spans="1:100">
      <c r="A197" s="18" t="s">
        <v>115</v>
      </c>
    </row>
    <row r="198" spans="1:100" ht="15.75">
      <c r="C198" t="s">
        <v>36</v>
      </c>
      <c r="D198" t="s">
        <v>37</v>
      </c>
      <c r="E198" s="2" t="s">
        <v>43</v>
      </c>
      <c r="F198" s="2" t="s">
        <v>38</v>
      </c>
      <c r="G198" s="2" t="s">
        <v>39</v>
      </c>
      <c r="H198" s="2" t="s">
        <v>40</v>
      </c>
      <c r="I198" s="2" t="s">
        <v>41</v>
      </c>
      <c r="J198" s="2" t="s">
        <v>42</v>
      </c>
      <c r="K198" s="3" t="s">
        <v>44</v>
      </c>
      <c r="L198" s="3" t="s">
        <v>45</v>
      </c>
      <c r="M198" s="3" t="s">
        <v>46</v>
      </c>
      <c r="N198" s="3" t="s">
        <v>47</v>
      </c>
      <c r="O198" s="3" t="s">
        <v>48</v>
      </c>
      <c r="P198" s="3" t="s">
        <v>49</v>
      </c>
      <c r="Q198" s="3" t="s">
        <v>108</v>
      </c>
      <c r="R198" s="3" t="s">
        <v>109</v>
      </c>
      <c r="S198" s="3" t="s">
        <v>110</v>
      </c>
      <c r="T198" s="3" t="s">
        <v>111</v>
      </c>
      <c r="U198" s="3" t="s">
        <v>112</v>
      </c>
      <c r="V198" s="3" t="s">
        <v>113</v>
      </c>
      <c r="W198" s="3" t="s">
        <v>81</v>
      </c>
      <c r="X198" s="3" t="s">
        <v>82</v>
      </c>
      <c r="Y198" s="3" t="s">
        <v>83</v>
      </c>
      <c r="Z198" s="3" t="s">
        <v>84</v>
      </c>
      <c r="AA198" s="3" t="s">
        <v>85</v>
      </c>
      <c r="AB198" s="3" t="s">
        <v>86</v>
      </c>
      <c r="AC198" s="13" t="s">
        <v>96</v>
      </c>
      <c r="AD198" s="13" t="s">
        <v>97</v>
      </c>
      <c r="AE198" s="13" t="s">
        <v>98</v>
      </c>
      <c r="AF198" s="13" t="s">
        <v>99</v>
      </c>
      <c r="AG198" s="13" t="s">
        <v>100</v>
      </c>
      <c r="AH198" s="13" t="s">
        <v>101</v>
      </c>
      <c r="AI198" s="13" t="s">
        <v>102</v>
      </c>
      <c r="AJ198" s="13" t="s">
        <v>103</v>
      </c>
      <c r="AK198" s="13" t="s">
        <v>104</v>
      </c>
      <c r="AL198" s="13" t="s">
        <v>105</v>
      </c>
      <c r="AM198" s="13" t="s">
        <v>106</v>
      </c>
      <c r="AN198" s="13" t="s">
        <v>107</v>
      </c>
      <c r="AO198" s="13" t="s">
        <v>96</v>
      </c>
      <c r="AP198" s="13" t="s">
        <v>97</v>
      </c>
      <c r="AQ198" s="13" t="s">
        <v>98</v>
      </c>
      <c r="AR198" s="13" t="s">
        <v>99</v>
      </c>
      <c r="AS198" s="13" t="s">
        <v>100</v>
      </c>
      <c r="AT198" s="13" t="s">
        <v>101</v>
      </c>
      <c r="AU198" s="13" t="s">
        <v>102</v>
      </c>
      <c r="AV198" s="13" t="s">
        <v>103</v>
      </c>
      <c r="AW198" s="13" t="s">
        <v>104</v>
      </c>
      <c r="AX198" s="13" t="s">
        <v>105</v>
      </c>
      <c r="AY198" s="13" t="s">
        <v>106</v>
      </c>
      <c r="AZ198" s="13" t="s">
        <v>107</v>
      </c>
      <c r="BA198" t="s">
        <v>1</v>
      </c>
      <c r="BB198" t="s">
        <v>2</v>
      </c>
      <c r="BC198" t="s">
        <v>3</v>
      </c>
      <c r="BD198" t="s">
        <v>4</v>
      </c>
      <c r="BE198" t="s">
        <v>5</v>
      </c>
      <c r="BF198" t="s">
        <v>6</v>
      </c>
      <c r="BG198" t="s">
        <v>7</v>
      </c>
      <c r="BH198" t="s">
        <v>8</v>
      </c>
      <c r="BI198" t="s">
        <v>9</v>
      </c>
      <c r="BJ198" t="s">
        <v>10</v>
      </c>
      <c r="BK198" t="s">
        <v>11</v>
      </c>
      <c r="BL198" t="s">
        <v>12</v>
      </c>
      <c r="BM198" t="s">
        <v>13</v>
      </c>
      <c r="BN198" t="s">
        <v>14</v>
      </c>
      <c r="BO198" t="s">
        <v>15</v>
      </c>
      <c r="BP198" t="s">
        <v>16</v>
      </c>
      <c r="BQ198" t="s">
        <v>17</v>
      </c>
      <c r="BR198" t="s">
        <v>18</v>
      </c>
      <c r="BS198" t="s">
        <v>19</v>
      </c>
      <c r="BT198" t="s">
        <v>20</v>
      </c>
      <c r="BU198" t="s">
        <v>21</v>
      </c>
      <c r="BV198" t="s">
        <v>22</v>
      </c>
      <c r="BW198" t="s">
        <v>23</v>
      </c>
      <c r="BX198" t="s">
        <v>24</v>
      </c>
      <c r="BY198" t="s">
        <v>1</v>
      </c>
      <c r="BZ198" t="s">
        <v>2</v>
      </c>
      <c r="CA198" t="s">
        <v>3</v>
      </c>
      <c r="CB198" t="s">
        <v>4</v>
      </c>
      <c r="CC198" t="s">
        <v>5</v>
      </c>
      <c r="CD198" t="s">
        <v>6</v>
      </c>
      <c r="CE198" t="s">
        <v>7</v>
      </c>
      <c r="CF198" t="s">
        <v>8</v>
      </c>
      <c r="CG198" t="s">
        <v>9</v>
      </c>
      <c r="CH198" t="s">
        <v>10</v>
      </c>
      <c r="CI198" t="s">
        <v>11</v>
      </c>
      <c r="CJ198" t="s">
        <v>12</v>
      </c>
      <c r="CK198" t="s">
        <v>13</v>
      </c>
      <c r="CL198" t="s">
        <v>14</v>
      </c>
      <c r="CM198" t="s">
        <v>15</v>
      </c>
      <c r="CN198" t="s">
        <v>16</v>
      </c>
      <c r="CO198" t="s">
        <v>17</v>
      </c>
      <c r="CP198" t="s">
        <v>18</v>
      </c>
      <c r="CQ198" t="s">
        <v>19</v>
      </c>
      <c r="CR198" t="s">
        <v>20</v>
      </c>
      <c r="CS198" t="s">
        <v>21</v>
      </c>
      <c r="CT198" t="s">
        <v>22</v>
      </c>
      <c r="CU198" t="s">
        <v>23</v>
      </c>
      <c r="CV198" t="s">
        <v>24</v>
      </c>
    </row>
    <row r="199" spans="1:100">
      <c r="A199" s="18" t="str">
        <f ca="1">INDIRECT("CORPUS_TOTALS!R"&amp;$A195&amp;"C"&amp;COLUMN(),FALSE)</f>
        <v>Reduced Gods</v>
      </c>
      <c r="B199" s="7" t="str">
        <f ca="1">INDIRECT("CORPUS_TOTALS!R"&amp;($A195+$C195)&amp;"C"&amp;(COLUMN()-1),FALSE)</f>
        <v>Reduced Punishment</v>
      </c>
      <c r="C199" s="7">
        <f ca="1">INDIRECT("CORPUS_TOTALS!R"&amp;($A195+$C195)&amp;"C"&amp;(COLUMN()-1),FALSE)</f>
        <v>31048</v>
      </c>
      <c r="D199" s="7">
        <f t="shared" ref="D199:BO199" ca="1" si="140">INDIRECT("CORPUS_TOTALS!R"&amp;($A195+$C195)&amp;"C"&amp;(COLUMN()-1),FALSE)</f>
        <v>21350</v>
      </c>
      <c r="E199" s="7">
        <f t="shared" ca="1" si="140"/>
        <v>2968</v>
      </c>
      <c r="F199" s="7">
        <f t="shared" ca="1" si="140"/>
        <v>9453</v>
      </c>
      <c r="G199" s="7">
        <f t="shared" ca="1" si="140"/>
        <v>1894</v>
      </c>
      <c r="H199" s="7">
        <f t="shared" ca="1" si="140"/>
        <v>988</v>
      </c>
      <c r="I199" s="7">
        <f t="shared" ca="1" si="140"/>
        <v>417</v>
      </c>
      <c r="J199" s="7">
        <f t="shared" ca="1" si="140"/>
        <v>225</v>
      </c>
      <c r="K199" s="7">
        <f t="shared" ca="1" si="140"/>
        <v>-2.2677324622611774</v>
      </c>
      <c r="L199" s="7">
        <f t="shared" ca="1" si="140"/>
        <v>-0.57755502177663187</v>
      </c>
      <c r="M199" s="7">
        <f t="shared" ca="1" si="140"/>
        <v>-0.55233116051079822</v>
      </c>
      <c r="N199" s="7">
        <f t="shared" ca="1" si="140"/>
        <v>4.2588732879645361E-2</v>
      </c>
      <c r="O199" s="7">
        <f t="shared" ca="1" si="140"/>
        <v>0.79633282314670295</v>
      </c>
      <c r="P199" s="7">
        <f t="shared" ca="1" si="140"/>
        <v>1.8665780637164573</v>
      </c>
      <c r="Q199" s="7">
        <f t="shared" ca="1" si="140"/>
        <v>0.91556225173443273</v>
      </c>
      <c r="R199" s="7">
        <f t="shared" ca="1" si="140"/>
        <v>1</v>
      </c>
      <c r="S199" s="7">
        <f t="shared" ca="1" si="140"/>
        <v>1</v>
      </c>
      <c r="T199" s="7">
        <f t="shared" ca="1" si="140"/>
        <v>1</v>
      </c>
      <c r="U199" s="7">
        <f t="shared" ca="1" si="140"/>
        <v>1</v>
      </c>
      <c r="V199" s="7">
        <f t="shared" ca="1" si="140"/>
        <v>1</v>
      </c>
      <c r="W199" s="7">
        <f t="shared" ca="1" si="140"/>
        <v>1.8643869007913872E-3</v>
      </c>
      <c r="X199" s="7">
        <f t="shared" ca="1" si="140"/>
        <v>0.88440961775811389</v>
      </c>
      <c r="Y199" s="7">
        <f t="shared" ca="1" si="140"/>
        <v>0.94442188540577687</v>
      </c>
      <c r="Z199" s="7">
        <f t="shared" ca="1" si="140"/>
        <v>0.88991514718509368</v>
      </c>
      <c r="AA199" s="7">
        <f t="shared" ca="1" si="140"/>
        <v>0.55177600908396562</v>
      </c>
      <c r="AB199" s="7">
        <f t="shared" ca="1" si="140"/>
        <v>0.19255217561232985</v>
      </c>
      <c r="AC199" s="7">
        <f t="shared" ca="1" si="140"/>
        <v>7.5705974925744535E-3</v>
      </c>
      <c r="AD199" s="7">
        <f t="shared" ca="1" si="140"/>
        <v>8.1333550460450082E-3</v>
      </c>
      <c r="AE199" s="7">
        <f t="shared" ca="1" si="140"/>
        <v>8.6775471723461207E-3</v>
      </c>
      <c r="AF199" s="7">
        <f t="shared" ca="1" si="140"/>
        <v>9.0329914693400605E-3</v>
      </c>
      <c r="AG199" s="7">
        <f t="shared" ca="1" si="140"/>
        <v>8.4734415949875713E-3</v>
      </c>
      <c r="AH199" s="7">
        <f t="shared" ca="1" si="140"/>
        <v>9.2689471637946302E-3</v>
      </c>
      <c r="AI199" s="7">
        <f t="shared" ca="1" si="140"/>
        <v>8.6808255220152033E-3</v>
      </c>
      <c r="AJ199" s="7">
        <f t="shared" ca="1" si="140"/>
        <v>9.8297131196709801E-3</v>
      </c>
      <c r="AK199" s="7">
        <f t="shared" ca="1" si="140"/>
        <v>8.8330581232602748E-3</v>
      </c>
      <c r="AL199" s="7">
        <f t="shared" ca="1" si="140"/>
        <v>1.0698557801798275E-2</v>
      </c>
      <c r="AM199" s="7">
        <f t="shared" ca="1" si="140"/>
        <v>9.1688678386030349E-3</v>
      </c>
      <c r="AN199" s="7">
        <f t="shared" ca="1" si="140"/>
        <v>1.1908415533762304E-2</v>
      </c>
      <c r="AO199" s="7">
        <f t="shared" ca="1" si="140"/>
        <v>0.10315513087920715</v>
      </c>
      <c r="AP199" s="7">
        <f t="shared" ca="1" si="140"/>
        <v>0.11145845225896615</v>
      </c>
      <c r="AQ199" s="7">
        <f t="shared" ca="1" si="140"/>
        <v>0.2728139066179926</v>
      </c>
      <c r="AR199" s="7">
        <f t="shared" ca="1" si="140"/>
        <v>0.28484417300730019</v>
      </c>
      <c r="AS199" s="7">
        <f t="shared" ca="1" si="140"/>
        <v>7.3334561764040226E-2</v>
      </c>
      <c r="AT199" s="7">
        <f t="shared" ca="1" si="140"/>
        <v>8.0482768446732619E-2</v>
      </c>
      <c r="AU199" s="7">
        <f t="shared" ca="1" si="140"/>
        <v>4.0185767022283506E-2</v>
      </c>
      <c r="AV199" s="7">
        <f t="shared" ca="1" si="140"/>
        <v>4.5622195506990496E-2</v>
      </c>
      <c r="AW199" s="7">
        <f t="shared" ca="1" si="140"/>
        <v>1.7139656766338295E-2</v>
      </c>
      <c r="AX199" s="7">
        <f t="shared" ca="1" si="140"/>
        <v>2.0799453303919316E-2</v>
      </c>
      <c r="AY199" s="7">
        <f t="shared" ca="1" si="140"/>
        <v>9.0374184777974129E-3</v>
      </c>
      <c r="AZ199" s="7">
        <f t="shared" ca="1" si="140"/>
        <v>1.1758834449603057E-2</v>
      </c>
      <c r="BA199" s="7">
        <f t="shared" ca="1" si="140"/>
        <v>775057</v>
      </c>
      <c r="BB199" s="7">
        <f t="shared" ca="1" si="140"/>
        <v>5902193</v>
      </c>
      <c r="BC199" s="7">
        <f t="shared" ca="1" si="140"/>
        <v>2291</v>
      </c>
      <c r="BD199" s="7">
        <f t="shared" ca="1" si="140"/>
        <v>19059</v>
      </c>
      <c r="BE199" s="7">
        <f t="shared" ca="1" si="140"/>
        <v>1851042</v>
      </c>
      <c r="BF199" s="7">
        <f t="shared" ca="1" si="140"/>
        <v>4826208</v>
      </c>
      <c r="BG199" s="7">
        <f t="shared" ca="1" si="140"/>
        <v>5953</v>
      </c>
      <c r="BH199" s="7">
        <f t="shared" ca="1" si="140"/>
        <v>15397</v>
      </c>
      <c r="BI199" s="7">
        <f t="shared" ca="1" si="140"/>
        <v>520481</v>
      </c>
      <c r="BJ199" s="7">
        <f t="shared" ca="1" si="140"/>
        <v>6156769</v>
      </c>
      <c r="BK199" s="7">
        <f t="shared" ca="1" si="140"/>
        <v>1642</v>
      </c>
      <c r="BL199" s="7">
        <f t="shared" ca="1" si="140"/>
        <v>19708</v>
      </c>
      <c r="BM199" s="7">
        <f t="shared" ca="1" si="140"/>
        <v>281319</v>
      </c>
      <c r="BN199" s="7">
        <f t="shared" ca="1" si="140"/>
        <v>6395931</v>
      </c>
      <c r="BO199" s="7">
        <f t="shared" ca="1" si="140"/>
        <v>916</v>
      </c>
      <c r="BP199" s="7">
        <f t="shared" ref="BP199:CV199" ca="1" si="141">INDIRECT("CORPUS_TOTALS!R"&amp;($A195+$C195)&amp;"C"&amp;(COLUMN()-1),FALSE)</f>
        <v>20434</v>
      </c>
      <c r="BQ199" s="7">
        <f t="shared" ca="1" si="141"/>
        <v>118718</v>
      </c>
      <c r="BR199" s="7">
        <f t="shared" ca="1" si="141"/>
        <v>6558532</v>
      </c>
      <c r="BS199" s="7">
        <f t="shared" ca="1" si="141"/>
        <v>405</v>
      </c>
      <c r="BT199" s="7">
        <f t="shared" ca="1" si="141"/>
        <v>20945</v>
      </c>
      <c r="BU199" s="7">
        <f t="shared" ca="1" si="141"/>
        <v>60408</v>
      </c>
      <c r="BV199" s="7">
        <f t="shared" ca="1" si="141"/>
        <v>6616842</v>
      </c>
      <c r="BW199" s="7">
        <f t="shared" ca="1" si="141"/>
        <v>222</v>
      </c>
      <c r="BX199" s="7">
        <f t="shared" ca="1" si="141"/>
        <v>21128</v>
      </c>
      <c r="BY199" s="7">
        <f t="shared" ca="1" si="141"/>
        <v>774870.41068282921</v>
      </c>
      <c r="BZ199" s="7">
        <f t="shared" ca="1" si="141"/>
        <v>5902379.5893171709</v>
      </c>
      <c r="CA199" s="7">
        <f t="shared" ca="1" si="141"/>
        <v>2477.5893171707521</v>
      </c>
      <c r="CB199" s="7">
        <f t="shared" ca="1" si="141"/>
        <v>18932.753783368902</v>
      </c>
      <c r="CC199" s="7">
        <f t="shared" ca="1" si="141"/>
        <v>1851076.3239706804</v>
      </c>
      <c r="CD199" s="7">
        <f t="shared" ca="1" si="141"/>
        <v>4826173.6760293199</v>
      </c>
      <c r="CE199" s="7">
        <f t="shared" ca="1" si="141"/>
        <v>5918.6760293195593</v>
      </c>
      <c r="CF199" s="7">
        <f t="shared" ca="1" si="141"/>
        <v>15480.664457673443</v>
      </c>
      <c r="CG199" s="7">
        <f t="shared" ca="1" si="141"/>
        <v>520458.87226435373</v>
      </c>
      <c r="CH199" s="7">
        <f t="shared" ca="1" si="141"/>
        <v>6156791.1277356464</v>
      </c>
      <c r="CI199" s="7">
        <f t="shared" ca="1" si="141"/>
        <v>1664.1277356462545</v>
      </c>
      <c r="CJ199" s="7">
        <f t="shared" ca="1" si="141"/>
        <v>19748.816346549851</v>
      </c>
      <c r="CK199" s="7">
        <f t="shared" ca="1" si="141"/>
        <v>281335.45125100767</v>
      </c>
      <c r="CL199" s="7">
        <f t="shared" ca="1" si="141"/>
        <v>6395914.5487489924</v>
      </c>
      <c r="CM199" s="7">
        <f t="shared" ca="1" si="141"/>
        <v>899.54874899232675</v>
      </c>
      <c r="CN199" s="7">
        <f t="shared" ca="1" si="141"/>
        <v>20515.840016473849</v>
      </c>
      <c r="CO199" s="7">
        <f t="shared" ca="1" si="141"/>
        <v>118743.32722509181</v>
      </c>
      <c r="CP199" s="7">
        <f t="shared" ca="1" si="141"/>
        <v>6558506.6727749081</v>
      </c>
      <c r="CQ199" s="7">
        <f t="shared" ca="1" si="141"/>
        <v>379.67277490818975</v>
      </c>
      <c r="CR199" s="7">
        <f t="shared" ca="1" si="141"/>
        <v>21037.378254520947</v>
      </c>
      <c r="CS199" s="7">
        <f t="shared" ca="1" si="141"/>
        <v>60436.758053921716</v>
      </c>
      <c r="CT199" s="7">
        <f t="shared" ca="1" si="141"/>
        <v>6616813.2419460779</v>
      </c>
      <c r="CU199" s="7">
        <f t="shared" ca="1" si="141"/>
        <v>193.24194607828503</v>
      </c>
      <c r="CV199" s="7">
        <f t="shared" ca="1" si="141"/>
        <v>21224.405181773935</v>
      </c>
    </row>
    <row r="200" spans="1:100">
      <c r="A200" s="18" t="s">
        <v>117</v>
      </c>
      <c r="B200" s="7" t="str">
        <f ca="1">INDIRECT("CORPUS_TOTALS!R"&amp;($B195+$C195)&amp;"C"&amp;(COLUMN()-1),FALSE)</f>
        <v>Reduced Punishment</v>
      </c>
      <c r="C200" s="7">
        <f ca="1">INDIRECT("CORPUS_TOTALS!R"&amp;($B195+$C195)&amp;"C"&amp;(COLUMN()-1),FALSE)</f>
        <v>31050</v>
      </c>
      <c r="D200" s="7">
        <f t="shared" ref="D200:BO200" ca="1" si="142">INDIRECT("CORPUS_TOTALS!R"&amp;($B195+$C195)&amp;"C"&amp;(COLUMN()-1),FALSE)</f>
        <v>3367</v>
      </c>
      <c r="E200" s="7">
        <f t="shared" ca="1" si="142"/>
        <v>819</v>
      </c>
      <c r="F200" s="7">
        <f t="shared" ca="1" si="142"/>
        <v>2044</v>
      </c>
      <c r="G200" s="7">
        <f t="shared" ca="1" si="142"/>
        <v>430</v>
      </c>
      <c r="H200" s="7">
        <f t="shared" ca="1" si="142"/>
        <v>227</v>
      </c>
      <c r="I200" s="7">
        <f t="shared" ca="1" si="142"/>
        <v>88</v>
      </c>
      <c r="J200" s="7">
        <f t="shared" ca="1" si="142"/>
        <v>33</v>
      </c>
      <c r="K200" s="7">
        <f t="shared" ca="1" si="142"/>
        <v>2.2332141298127182</v>
      </c>
      <c r="L200" s="7">
        <f t="shared" ca="1" si="142"/>
        <v>1.5342991115123785</v>
      </c>
      <c r="M200" s="7">
        <f t="shared" ca="1" si="142"/>
        <v>1.8192957834270629</v>
      </c>
      <c r="N200" s="7">
        <f t="shared" ca="1" si="142"/>
        <v>2.1267470899527505</v>
      </c>
      <c r="O200" s="7">
        <f t="shared" ca="1" si="142"/>
        <v>1.9492588210376487</v>
      </c>
      <c r="P200" s="7">
        <f t="shared" ca="1" si="142"/>
        <v>0.33595599458000192</v>
      </c>
      <c r="Q200" s="7">
        <f t="shared" ca="1" si="142"/>
        <v>1.5275456714145992</v>
      </c>
      <c r="R200" s="7">
        <f t="shared" ca="1" si="142"/>
        <v>1.2999955727064536</v>
      </c>
      <c r="S200" s="7">
        <f t="shared" ca="1" si="142"/>
        <v>1.4093291727602595</v>
      </c>
      <c r="T200" s="7">
        <f t="shared" ca="1" si="142"/>
        <v>1.4698415608166413</v>
      </c>
      <c r="U200" s="7">
        <f t="shared" ca="1" si="142"/>
        <v>1.4561457154930806</v>
      </c>
      <c r="V200" s="7">
        <f t="shared" ca="1" si="142"/>
        <v>1.0667153660874937</v>
      </c>
      <c r="W200" s="7">
        <f t="shared" ca="1" si="142"/>
        <v>0</v>
      </c>
      <c r="X200" s="7">
        <f t="shared" ca="1" si="142"/>
        <v>0</v>
      </c>
      <c r="Y200" s="7">
        <f t="shared" ca="1" si="142"/>
        <v>0</v>
      </c>
      <c r="Z200" s="7">
        <f t="shared" ca="1" si="142"/>
        <v>0</v>
      </c>
      <c r="AA200" s="7">
        <f t="shared" ca="1" si="142"/>
        <v>0</v>
      </c>
      <c r="AB200" s="7">
        <f t="shared" ca="1" si="142"/>
        <v>0</v>
      </c>
      <c r="AC200" s="7">
        <f t="shared" ca="1" si="142"/>
        <v>1.2804489787456996E-2</v>
      </c>
      <c r="AD200" s="7">
        <f t="shared" ca="1" si="142"/>
        <v>1.467342308767714E-2</v>
      </c>
      <c r="AE200" s="7">
        <f t="shared" ca="1" si="142"/>
        <v>1.1618216641932884E-2</v>
      </c>
      <c r="AF200" s="7">
        <f t="shared" ca="1" si="142"/>
        <v>1.2664527640811397E-2</v>
      </c>
      <c r="AG200" s="7">
        <f t="shared" ca="1" si="142"/>
        <v>1.1571634622600626E-2</v>
      </c>
      <c r="AH200" s="7">
        <f t="shared" ca="1" si="142"/>
        <v>1.3970390919424916E-2</v>
      </c>
      <c r="AI200" s="7">
        <f t="shared" ca="1" si="142"/>
        <v>1.1741573457784947E-2</v>
      </c>
      <c r="AJ200" s="7">
        <f t="shared" ca="1" si="142"/>
        <v>1.5226053509842019E-2</v>
      </c>
      <c r="AK200" s="7">
        <f t="shared" ca="1" si="142"/>
        <v>1.0355524554143701E-2</v>
      </c>
      <c r="AL200" s="7">
        <f t="shared" ca="1" si="142"/>
        <v>1.5780501581882433E-2</v>
      </c>
      <c r="AM200" s="7">
        <f t="shared" ca="1" si="142"/>
        <v>6.4734094268412415E-3</v>
      </c>
      <c r="AN200" s="7">
        <f t="shared" ca="1" si="142"/>
        <v>1.312861017517836E-2</v>
      </c>
      <c r="AO200" s="7">
        <f t="shared" ca="1" si="142"/>
        <v>0.1543183602087658</v>
      </c>
      <c r="AP200" s="7">
        <f t="shared" ca="1" si="142"/>
        <v>0.17950997361956803</v>
      </c>
      <c r="AQ200" s="7">
        <f t="shared" ca="1" si="142"/>
        <v>0.31672550482400696</v>
      </c>
      <c r="AR200" s="7">
        <f t="shared" ca="1" si="142"/>
        <v>0.34855516045665835</v>
      </c>
      <c r="AS200" s="7">
        <f t="shared" ca="1" si="142"/>
        <v>9.5913870305610452E-2</v>
      </c>
      <c r="AT200" s="7">
        <f t="shared" ca="1" si="142"/>
        <v>0.1167383423466022</v>
      </c>
      <c r="AU200" s="7">
        <f t="shared" ca="1" si="142"/>
        <v>5.2529525959989179E-2</v>
      </c>
      <c r="AV200" s="7">
        <f t="shared" ca="1" si="142"/>
        <v>6.8646595216131992E-2</v>
      </c>
      <c r="AW200" s="7">
        <f t="shared" ca="1" si="142"/>
        <v>2.0213049870050782E-2</v>
      </c>
      <c r="AX200" s="7">
        <f t="shared" ca="1" si="142"/>
        <v>3.0871001214000302E-2</v>
      </c>
      <c r="AY200" s="7">
        <f t="shared" ca="1" si="142"/>
        <v>6.2267237884692708E-3</v>
      </c>
      <c r="AZ200" s="7">
        <f t="shared" ca="1" si="142"/>
        <v>1.2781295219549736E-2</v>
      </c>
      <c r="BA200" s="7">
        <f t="shared" ca="1" si="142"/>
        <v>776824</v>
      </c>
      <c r="BB200" s="7">
        <f t="shared" ca="1" si="142"/>
        <v>5918407</v>
      </c>
      <c r="BC200" s="7">
        <f t="shared" ca="1" si="142"/>
        <v>562</v>
      </c>
      <c r="BD200" s="7">
        <f t="shared" ca="1" si="142"/>
        <v>2805</v>
      </c>
      <c r="BE200" s="7">
        <f t="shared" ca="1" si="142"/>
        <v>1855903</v>
      </c>
      <c r="BF200" s="7">
        <f t="shared" ca="1" si="142"/>
        <v>4839328</v>
      </c>
      <c r="BG200" s="7">
        <f t="shared" ca="1" si="142"/>
        <v>1120</v>
      </c>
      <c r="BH200" s="7">
        <f t="shared" ca="1" si="142"/>
        <v>2247</v>
      </c>
      <c r="BI200" s="7">
        <f t="shared" ca="1" si="142"/>
        <v>521805</v>
      </c>
      <c r="BJ200" s="7">
        <f t="shared" ca="1" si="142"/>
        <v>6173426</v>
      </c>
      <c r="BK200" s="7">
        <f t="shared" ca="1" si="142"/>
        <v>358</v>
      </c>
      <c r="BL200" s="7">
        <f t="shared" ca="1" si="142"/>
        <v>3009</v>
      </c>
      <c r="BM200" s="7">
        <f t="shared" ca="1" si="142"/>
        <v>282051</v>
      </c>
      <c r="BN200" s="7">
        <f t="shared" ca="1" si="142"/>
        <v>6413180</v>
      </c>
      <c r="BO200" s="7">
        <f t="shared" ca="1" si="142"/>
        <v>204</v>
      </c>
      <c r="BP200" s="7">
        <f t="shared" ref="BP200:CV200" ca="1" si="143">INDIRECT("CORPUS_TOTALS!R"&amp;($B195+$C195)&amp;"C"&amp;(COLUMN()-1),FALSE)</f>
        <v>3163</v>
      </c>
      <c r="BQ200" s="7">
        <f t="shared" ca="1" si="143"/>
        <v>119045</v>
      </c>
      <c r="BR200" s="7">
        <f t="shared" ca="1" si="143"/>
        <v>6576186</v>
      </c>
      <c r="BS200" s="7">
        <f t="shared" ca="1" si="143"/>
        <v>86</v>
      </c>
      <c r="BT200" s="7">
        <f t="shared" ca="1" si="143"/>
        <v>3281</v>
      </c>
      <c r="BU200" s="7">
        <f t="shared" ca="1" si="143"/>
        <v>60602</v>
      </c>
      <c r="BV200" s="7">
        <f t="shared" ca="1" si="143"/>
        <v>6634629</v>
      </c>
      <c r="BW200" s="7">
        <f t="shared" ca="1" si="143"/>
        <v>32</v>
      </c>
      <c r="BX200" s="7">
        <f t="shared" ca="1" si="143"/>
        <v>3335</v>
      </c>
      <c r="BY200" s="7">
        <f t="shared" ca="1" si="143"/>
        <v>776995.25276274234</v>
      </c>
      <c r="BZ200" s="7">
        <f t="shared" ca="1" si="143"/>
        <v>4506161.7074645814</v>
      </c>
      <c r="CA200" s="7">
        <f t="shared" ca="1" si="143"/>
        <v>933.13819623150994</v>
      </c>
      <c r="CB200" s="7">
        <f t="shared" ca="1" si="143"/>
        <v>1343469.4376670732</v>
      </c>
      <c r="CC200" s="7">
        <f t="shared" ca="1" si="143"/>
        <v>1856089.5813292572</v>
      </c>
      <c r="CD200" s="7">
        <f t="shared" ca="1" si="143"/>
        <v>4368606.9578898316</v>
      </c>
      <c r="CE200" s="7">
        <f t="shared" ca="1" si="143"/>
        <v>262.84432578279814</v>
      </c>
      <c r="CF200" s="7">
        <f t="shared" ca="1" si="143"/>
        <v>483196.92912695982</v>
      </c>
      <c r="CG200" s="7">
        <f t="shared" ca="1" si="143"/>
        <v>521900.53868779703</v>
      </c>
      <c r="CH200" s="7">
        <f t="shared" ca="1" si="143"/>
        <v>5903839.0739952847</v>
      </c>
      <c r="CI200" s="7">
        <f t="shared" ca="1" si="143"/>
        <v>141.95076387626187</v>
      </c>
      <c r="CJ200" s="7">
        <f t="shared" ca="1" si="143"/>
        <v>273048.31336053566</v>
      </c>
      <c r="CK200" s="7">
        <f t="shared" ca="1" si="143"/>
        <v>282113.12664306769</v>
      </c>
      <c r="CL200" s="7">
        <f t="shared" ca="1" si="143"/>
        <v>6296364.8181697996</v>
      </c>
      <c r="CM200" s="7">
        <f t="shared" ca="1" si="143"/>
        <v>59.939614677578803</v>
      </c>
      <c r="CN200" s="7">
        <f t="shared" ca="1" si="143"/>
        <v>120034.55748050303</v>
      </c>
      <c r="CO200" s="7">
        <f t="shared" ca="1" si="143"/>
        <v>119071.11969713663</v>
      </c>
      <c r="CP200" s="7">
        <f t="shared" ca="1" si="143"/>
        <v>6516167.8615972064</v>
      </c>
      <c r="CQ200" s="7">
        <f t="shared" ca="1" si="143"/>
        <v>30.504367630360861</v>
      </c>
      <c r="CR200" s="7">
        <f t="shared" ca="1" si="143"/>
        <v>63304.742721701907</v>
      </c>
      <c r="CS200" s="7">
        <f t="shared" ca="1" si="143"/>
        <v>60603.522775064273</v>
      </c>
      <c r="CT200" s="7">
        <f t="shared" ca="1" si="143"/>
        <v>5939405.6404038174</v>
      </c>
      <c r="CU200" s="7">
        <f t="shared" ca="1" si="143"/>
        <v>494.89055185132526</v>
      </c>
      <c r="CV200" s="7">
        <f t="shared" ca="1" si="143"/>
        <v>665521.80694110435</v>
      </c>
    </row>
    <row r="202" spans="1:100">
      <c r="A202" s="18" t="s">
        <v>114</v>
      </c>
      <c r="B202" t="s">
        <v>119</v>
      </c>
      <c r="C202" t="s">
        <v>120</v>
      </c>
      <c r="D202" t="s">
        <v>121</v>
      </c>
      <c r="E202" t="s">
        <v>122</v>
      </c>
      <c r="F202" t="s">
        <v>123</v>
      </c>
      <c r="G202" t="s">
        <v>124</v>
      </c>
      <c r="H202" t="s">
        <v>125</v>
      </c>
      <c r="I202" t="s">
        <v>126</v>
      </c>
      <c r="J202" t="s">
        <v>127</v>
      </c>
      <c r="K202" t="s">
        <v>128</v>
      </c>
      <c r="L202" t="s">
        <v>129</v>
      </c>
      <c r="M202" t="s">
        <v>130</v>
      </c>
      <c r="N202" t="s">
        <v>131</v>
      </c>
      <c r="O202" t="s">
        <v>132</v>
      </c>
      <c r="P202" t="s">
        <v>133</v>
      </c>
      <c r="Q202" t="s">
        <v>134</v>
      </c>
      <c r="R202" t="s">
        <v>135</v>
      </c>
      <c r="S202" t="s">
        <v>136</v>
      </c>
      <c r="T202" t="s">
        <v>138</v>
      </c>
      <c r="U202" t="s">
        <v>139</v>
      </c>
      <c r="V202" t="s">
        <v>140</v>
      </c>
      <c r="W202" t="s">
        <v>141</v>
      </c>
      <c r="X202" t="s">
        <v>142</v>
      </c>
      <c r="Y202" t="s">
        <v>143</v>
      </c>
      <c r="Z202" t="s">
        <v>144</v>
      </c>
      <c r="AA202" t="s">
        <v>145</v>
      </c>
      <c r="AB202" t="s">
        <v>146</v>
      </c>
      <c r="AC202" t="s">
        <v>147</v>
      </c>
      <c r="AD202" t="s">
        <v>148</v>
      </c>
      <c r="AE202" t="s">
        <v>149</v>
      </c>
      <c r="AF202" t="s">
        <v>137</v>
      </c>
    </row>
    <row r="203" spans="1:100">
      <c r="A203" s="18" t="s">
        <v>150</v>
      </c>
      <c r="B203" s="10" t="e">
        <f ca="1">1-NORMSDIST(H203)</f>
        <v>#REF!</v>
      </c>
      <c r="C203" s="10">
        <f t="shared" ref="C203" ca="1" si="144">1-NORMSDIST(I203)</f>
        <v>1</v>
      </c>
      <c r="D203" s="10">
        <f t="shared" ref="D203" ca="1" si="145">1-NORMSDIST(J203)</f>
        <v>0.99999999999689959</v>
      </c>
      <c r="E203" s="10">
        <f t="shared" ref="E203" ca="1" si="146">1-NORMSDIST(K203)</f>
        <v>0.999999873462317</v>
      </c>
      <c r="F203" s="10">
        <f t="shared" ref="F203" ca="1" si="147">1-NORMSDIST(L203)</f>
        <v>0.99375806811179446</v>
      </c>
      <c r="G203" s="10">
        <f t="shared" ref="G203" ca="1" si="148">1-NORMSDIST(M203)</f>
        <v>0.34812810530683169</v>
      </c>
      <c r="H203" t="e">
        <f ca="1">(E199/T203-E200/Z203)/(SQRT(N203*(1-N203)*(1/T203+1/Z203)))</f>
        <v>#REF!</v>
      </c>
      <c r="I203">
        <f t="shared" ref="I203" ca="1" si="149">(F199/U203-F200/AA203)/(SQRT(O203*(1-O203)*(1/U203+1/AA203)))</f>
        <v>-13.022422803126211</v>
      </c>
      <c r="J203">
        <f t="shared" ref="J203" ca="1" si="150">(G199/V203-G200/AB203)/(SQRT(P203*(1-P203)*(1/V203+1/AB203)))</f>
        <v>-6.8749585288615185</v>
      </c>
      <c r="K203">
        <f t="shared" ref="K203" ca="1" si="151">(H199/W203-H200/AC203)/(SQRT(Q203*(1-Q203)*(1/W203+1/AC203)))</f>
        <v>-5.155410893717721</v>
      </c>
      <c r="L203">
        <f t="shared" ref="L203" ca="1" si="152">(I199/X203-I200/AD203)/(SQRT(R203*(1-R203)*(1/X203+1/AD203)))</f>
        <v>-2.4981633951852786</v>
      </c>
      <c r="M203">
        <f t="shared" ref="M203" ca="1" si="153">(J199/Y203-J200/AE203)/(SQRT(S203*(1-S203)*(1/Y203+1/AE203)))</f>
        <v>0.39037913991777051</v>
      </c>
      <c r="N203" t="e">
        <f ca="1">(E199+E200)/(T203+Z203)</f>
        <v>#REF!</v>
      </c>
      <c r="O203">
        <f t="shared" ref="O203" ca="1" si="154">(F199+F200)/(U203+AA203)</f>
        <v>4.6514544645385771E-3</v>
      </c>
      <c r="P203">
        <f t="shared" ref="P203" ca="1" si="155">(G199+G200)/(V203+AB203)</f>
        <v>4.7012177853299345E-3</v>
      </c>
      <c r="Q203">
        <f t="shared" ref="Q203" ca="1" si="156">(H199+H200)/(W203+AC203)</f>
        <v>4.9156451025609907E-3</v>
      </c>
      <c r="R203">
        <f t="shared" ref="R203" ca="1" si="157">(I199+I200)/(X203+AD203)</f>
        <v>5.1078205283812761E-3</v>
      </c>
      <c r="S203">
        <f t="shared" ref="S203" ca="1" si="158">(J199+J200)/(Y203+AE203)</f>
        <v>5.2190799854351256E-3</v>
      </c>
      <c r="T203" t="e">
        <f ca="1">_xlfn.FLOOR.MATH(($F$1-1)*$D199)</f>
        <v>#REF!</v>
      </c>
      <c r="U203">
        <f ca="1">2*50*$D199</f>
        <v>2135000</v>
      </c>
      <c r="V203">
        <f ca="1">2*10*$D199</f>
        <v>427000</v>
      </c>
      <c r="W203">
        <f ca="1">2*5*$D199</f>
        <v>213500</v>
      </c>
      <c r="X203">
        <f ca="1">2*2*$D199</f>
        <v>85400</v>
      </c>
      <c r="Y203">
        <f ca="1">2*1*$D199</f>
        <v>42700</v>
      </c>
      <c r="Z203" t="e">
        <f ca="1">_xlfn.FLOOR.MATH(($F$1-1)*$D200)</f>
        <v>#REF!</v>
      </c>
      <c r="AA203">
        <f ca="1">2*50*$D200</f>
        <v>336700</v>
      </c>
      <c r="AB203">
        <f ca="1">2*10*$D200</f>
        <v>67340</v>
      </c>
      <c r="AC203">
        <f ca="1">2*5*$D200</f>
        <v>33670</v>
      </c>
      <c r="AD203">
        <f ca="1">2*2*$D200</f>
        <v>13468</v>
      </c>
      <c r="AE203">
        <f ca="1">2*1*$D200</f>
        <v>6734</v>
      </c>
    </row>
    <row r="205" spans="1:100">
      <c r="A205" s="18" t="s">
        <v>151</v>
      </c>
      <c r="B205" t="s">
        <v>152</v>
      </c>
      <c r="C205" t="s">
        <v>153</v>
      </c>
      <c r="D205" t="s">
        <v>154</v>
      </c>
      <c r="E205">
        <v>50</v>
      </c>
      <c r="F205" t="s">
        <v>153</v>
      </c>
      <c r="G205" t="s">
        <v>154</v>
      </c>
      <c r="H205">
        <v>10</v>
      </c>
      <c r="I205" t="s">
        <v>153</v>
      </c>
      <c r="J205" t="s">
        <v>154</v>
      </c>
      <c r="K205">
        <v>5</v>
      </c>
      <c r="L205" t="s">
        <v>153</v>
      </c>
      <c r="M205" t="s">
        <v>154</v>
      </c>
      <c r="N205">
        <v>2</v>
      </c>
      <c r="O205" t="s">
        <v>153</v>
      </c>
      <c r="P205" t="s">
        <v>154</v>
      </c>
      <c r="Q205">
        <v>1</v>
      </c>
      <c r="R205" t="s">
        <v>153</v>
      </c>
      <c r="S205" t="s">
        <v>154</v>
      </c>
    </row>
    <row r="206" spans="1:100">
      <c r="A206" s="18" t="s">
        <v>159</v>
      </c>
      <c r="B206" t="s">
        <v>116</v>
      </c>
      <c r="C206">
        <f ca="1">BC199</f>
        <v>2291</v>
      </c>
      <c r="D206">
        <f ca="1">BD199</f>
        <v>19059</v>
      </c>
      <c r="E206" t="s">
        <v>116</v>
      </c>
      <c r="F206">
        <f ca="1">BG199</f>
        <v>5953</v>
      </c>
      <c r="G206">
        <f ca="1">BH199</f>
        <v>15397</v>
      </c>
      <c r="H206" t="s">
        <v>116</v>
      </c>
      <c r="I206">
        <f ca="1">BK199</f>
        <v>1642</v>
      </c>
      <c r="J206">
        <f ca="1">BL199</f>
        <v>19708</v>
      </c>
      <c r="K206" t="s">
        <v>116</v>
      </c>
      <c r="L206">
        <f ca="1">BO199</f>
        <v>916</v>
      </c>
      <c r="M206">
        <f ca="1">BP199</f>
        <v>20434</v>
      </c>
      <c r="N206" t="s">
        <v>116</v>
      </c>
      <c r="O206">
        <f ca="1">BS199</f>
        <v>405</v>
      </c>
      <c r="P206">
        <f ca="1">BT199</f>
        <v>20945</v>
      </c>
      <c r="Q206" t="s">
        <v>116</v>
      </c>
      <c r="R206">
        <f ca="1">BW199</f>
        <v>222</v>
      </c>
      <c r="S206">
        <f ca="1">BX199</f>
        <v>21128</v>
      </c>
    </row>
    <row r="207" spans="1:100">
      <c r="A207" s="18"/>
      <c r="B207" t="s">
        <v>117</v>
      </c>
      <c r="C207">
        <f ca="1">BC200</f>
        <v>562</v>
      </c>
      <c r="D207">
        <f ca="1">BD200</f>
        <v>2805</v>
      </c>
      <c r="E207" t="s">
        <v>117</v>
      </c>
      <c r="F207">
        <f ca="1">BG200</f>
        <v>1120</v>
      </c>
      <c r="G207">
        <f ca="1">BH200</f>
        <v>2247</v>
      </c>
      <c r="H207" t="s">
        <v>117</v>
      </c>
      <c r="I207">
        <f ca="1">BK200</f>
        <v>358</v>
      </c>
      <c r="J207">
        <f ca="1">BL200</f>
        <v>3009</v>
      </c>
      <c r="K207" t="s">
        <v>117</v>
      </c>
      <c r="L207">
        <f ca="1">BO200</f>
        <v>204</v>
      </c>
      <c r="M207">
        <f ca="1">BP200</f>
        <v>3163</v>
      </c>
      <c r="N207" t="s">
        <v>117</v>
      </c>
      <c r="O207">
        <f ca="1">BS200</f>
        <v>86</v>
      </c>
      <c r="P207">
        <f ca="1">BT200</f>
        <v>3281</v>
      </c>
      <c r="Q207" t="s">
        <v>117</v>
      </c>
      <c r="R207">
        <f ca="1">BW200</f>
        <v>32</v>
      </c>
      <c r="S207">
        <f ca="1">BX200</f>
        <v>3335</v>
      </c>
    </row>
    <row r="208" spans="1:100">
      <c r="A208" s="18" t="s">
        <v>155</v>
      </c>
      <c r="C208">
        <f ca="1">(C206+C207)*(C206+D206)/SUM(C206:D207)</f>
        <v>2464.3585386576042</v>
      </c>
      <c r="D208">
        <f ca="1">(C206+D206)*(D206+D207)/SUM(C206:D207)</f>
        <v>18885.641461342395</v>
      </c>
      <c r="F208">
        <f ca="1">(F206+F207)*(F206+G206)/SUM(F206:G207)</f>
        <v>6109.5015576323985</v>
      </c>
      <c r="G208">
        <f ca="1">(F206+G206)*(G206+G207)/SUM(F206:G207)</f>
        <v>15240.498442367601</v>
      </c>
      <c r="I208">
        <f ca="1">(I206+I207)*(I206+J206)/SUM(I206:J207)</f>
        <v>1727.5559331634097</v>
      </c>
      <c r="J208">
        <f ca="1">(I206+J206)*(J206+J207)/SUM(I206:J207)</f>
        <v>19622.44406683659</v>
      </c>
      <c r="L208">
        <f ca="1">(L206+L207)*(L206+M206)/SUM(L206:M207)</f>
        <v>967.43132257150944</v>
      </c>
      <c r="M208">
        <f ca="1">(L206+M206)*(M206+M207)/SUM(L206:M207)</f>
        <v>20382.568677428491</v>
      </c>
      <c r="O208">
        <f ca="1">(O206+O207)*(O206+P206)/SUM(O206:P207)</f>
        <v>424.1149815916171</v>
      </c>
      <c r="P208">
        <f ca="1">(O206+P206)*(P206+P207)/SUM(O206:P207)</f>
        <v>20925.885018408382</v>
      </c>
      <c r="R208">
        <f ca="1">(R206+R207)*(R206+S206)/SUM(R206:S207)</f>
        <v>219.39960351175304</v>
      </c>
      <c r="S208">
        <f ca="1">(R206+S206)*(S206+S207)/SUM(R206:S207)</f>
        <v>21130.600396488247</v>
      </c>
    </row>
    <row r="209" spans="1:100">
      <c r="C209">
        <f ca="1">(C206+C207)*(C207+D207)/SUM(C206:D207)</f>
        <v>388.64146134239593</v>
      </c>
      <c r="D209">
        <f ca="1">(C207+D207)*(D206+D207)/SUM(C206:D207)</f>
        <v>2978.3585386576042</v>
      </c>
      <c r="F209">
        <f ca="1">(F206+F207)*(F207+G207)/SUM(F206:G207)</f>
        <v>963.49844236760123</v>
      </c>
      <c r="G209">
        <f ca="1">(F207+G207)*(G206+G207)/SUM(F206:G207)</f>
        <v>2403.5015576323985</v>
      </c>
      <c r="I209">
        <f ca="1">(I206+I207)*(I207+J207)/SUM(I206:J207)</f>
        <v>272.4440668365902</v>
      </c>
      <c r="J209">
        <f ca="1">(I207+J207)*(J206+J207)/SUM(I206:J207)</f>
        <v>3094.5559331634099</v>
      </c>
      <c r="L209">
        <f ca="1">(L206+L207)*(L207+M207)/SUM(L206:M207)</f>
        <v>152.5686774284905</v>
      </c>
      <c r="M209">
        <f ca="1">(L207+M207)*(M206+M207)/SUM(L206:M207)</f>
        <v>3214.4313225715096</v>
      </c>
      <c r="O209">
        <f ca="1">(O206+O207)*(O207+P207)/SUM(O206:P207)</f>
        <v>66.885018408382891</v>
      </c>
      <c r="P209">
        <f ca="1">(O207+P207)*(P206+P207)/SUM(O206:P207)</f>
        <v>3300.1149815916169</v>
      </c>
      <c r="R209">
        <f ca="1">(R206+R207)*(R207+S207)/SUM(R206:S207)</f>
        <v>34.600396488246957</v>
      </c>
      <c r="S209">
        <f ca="1">(R207+S207)*(S206+S207)/SUM(R206:S207)</f>
        <v>3332.399603511753</v>
      </c>
    </row>
    <row r="211" spans="1:100">
      <c r="A211" s="18" t="s">
        <v>151</v>
      </c>
      <c r="B211" s="18" t="s">
        <v>0</v>
      </c>
      <c r="C211" s="18">
        <v>50</v>
      </c>
      <c r="D211" s="18">
        <v>10</v>
      </c>
      <c r="E211" s="18">
        <v>5</v>
      </c>
      <c r="F211" s="18">
        <v>2</v>
      </c>
      <c r="G211" s="18">
        <v>1</v>
      </c>
    </row>
    <row r="212" spans="1:100">
      <c r="A212" s="18" t="s">
        <v>118</v>
      </c>
      <c r="B212" s="10">
        <f ca="1">_xlfn.CHISQ.TEST(C206:D207,C208:D209)</f>
        <v>8.2906612831376447E-24</v>
      </c>
      <c r="C212" s="10">
        <f ca="1">_xlfn.CHISQ.TEST(F206:G207,F208:G209)</f>
        <v>1.3552966235040608E-10</v>
      </c>
      <c r="D212" s="10">
        <f ca="1">_xlfn.CHISQ.TEST(I206:J207,I208:J209)</f>
        <v>5.975152892354289E-9</v>
      </c>
      <c r="E212" s="10">
        <f ca="1">_xlfn.CHISQ.TEST(L206:M207,L208:M209)</f>
        <v>4.5343429126107486E-6</v>
      </c>
      <c r="F212" s="10">
        <f ca="1">_xlfn.CHISQ.TEST(O206:P207,O208:P209)</f>
        <v>1.1079371142089855E-2</v>
      </c>
      <c r="G212" s="10">
        <f ca="1">_xlfn.CHISQ.TEST(R206:S207,R208:S209)</f>
        <v>0.63256159909832421</v>
      </c>
    </row>
    <row r="213" spans="1:100">
      <c r="A213" s="18" t="s">
        <v>156</v>
      </c>
      <c r="B213">
        <f ca="1">(C206*D207)/(D206*C207)</f>
        <v>0.59995894001376882</v>
      </c>
      <c r="C213">
        <f ca="1">(F206*G207)/(G206*F207)</f>
        <v>0.77568398064558031</v>
      </c>
      <c r="D213">
        <f ca="1">(I206*J207)/(J206*I207)</f>
        <v>0.70027683508837968</v>
      </c>
      <c r="E213">
        <f ca="1">(L206*M207)/(M206*L207)</f>
        <v>0.69504209631390967</v>
      </c>
      <c r="F213">
        <f ca="1">(O206*P207)/(P206*O207)</f>
        <v>0.73770450848567959</v>
      </c>
      <c r="G213">
        <f ca="1">(R206*S207)/(S206*R207)</f>
        <v>1.0950663811056418</v>
      </c>
    </row>
    <row r="216" spans="1:100">
      <c r="A216">
        <v>1</v>
      </c>
      <c r="B216">
        <v>3</v>
      </c>
      <c r="C216">
        <v>2</v>
      </c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100" ht="18.75">
      <c r="A217" s="19" t="str">
        <f ca="1">INDIRECT("R5C"&amp;A216,FALSE)</f>
        <v>reduced_gods</v>
      </c>
      <c r="B217" s="19" t="str">
        <f ca="1">INDIRECT("R5C"&amp;B216,FALSE)</f>
        <v>sage_kings</v>
      </c>
      <c r="C217" s="19" t="str">
        <f ca="1">INDIRECT("R3C"&amp;C216,FALSE)</f>
        <v>reduced_reward</v>
      </c>
      <c r="D217" s="20"/>
    </row>
    <row r="218" spans="1:100" ht="18.75">
      <c r="A218" s="19">
        <f ca="1">INDIRECT("R6C"&amp;A216,FALSE)</f>
        <v>201</v>
      </c>
      <c r="B218" s="19">
        <f ca="1">INDIRECT("R6C"&amp;B216,FALSE)</f>
        <v>214</v>
      </c>
      <c r="C218" s="19">
        <f ca="1">INDIRECT("R4C"&amp;C216,FALSE)</f>
        <v>8</v>
      </c>
    </row>
    <row r="219" spans="1:100">
      <c r="A219" s="18"/>
    </row>
    <row r="220" spans="1:100">
      <c r="A220" s="18" t="s">
        <v>115</v>
      </c>
    </row>
    <row r="221" spans="1:100" ht="15.75">
      <c r="C221" t="s">
        <v>36</v>
      </c>
      <c r="D221" t="s">
        <v>37</v>
      </c>
      <c r="E221" s="2" t="s">
        <v>43</v>
      </c>
      <c r="F221" s="2" t="s">
        <v>38</v>
      </c>
      <c r="G221" s="2" t="s">
        <v>39</v>
      </c>
      <c r="H221" s="2" t="s">
        <v>40</v>
      </c>
      <c r="I221" s="2" t="s">
        <v>41</v>
      </c>
      <c r="J221" s="2" t="s">
        <v>42</v>
      </c>
      <c r="K221" s="3" t="s">
        <v>44</v>
      </c>
      <c r="L221" s="3" t="s">
        <v>45</v>
      </c>
      <c r="M221" s="3" t="s">
        <v>46</v>
      </c>
      <c r="N221" s="3" t="s">
        <v>47</v>
      </c>
      <c r="O221" s="3" t="s">
        <v>48</v>
      </c>
      <c r="P221" s="3" t="s">
        <v>49</v>
      </c>
      <c r="Q221" s="3" t="s">
        <v>108</v>
      </c>
      <c r="R221" s="3" t="s">
        <v>109</v>
      </c>
      <c r="S221" s="3" t="s">
        <v>110</v>
      </c>
      <c r="T221" s="3" t="s">
        <v>111</v>
      </c>
      <c r="U221" s="3" t="s">
        <v>112</v>
      </c>
      <c r="V221" s="3" t="s">
        <v>113</v>
      </c>
      <c r="W221" s="3" t="s">
        <v>81</v>
      </c>
      <c r="X221" s="3" t="s">
        <v>82</v>
      </c>
      <c r="Y221" s="3" t="s">
        <v>83</v>
      </c>
      <c r="Z221" s="3" t="s">
        <v>84</v>
      </c>
      <c r="AA221" s="3" t="s">
        <v>85</v>
      </c>
      <c r="AB221" s="3" t="s">
        <v>86</v>
      </c>
      <c r="AC221" s="13" t="s">
        <v>96</v>
      </c>
      <c r="AD221" s="13" t="s">
        <v>97</v>
      </c>
      <c r="AE221" s="13" t="s">
        <v>98</v>
      </c>
      <c r="AF221" s="13" t="s">
        <v>99</v>
      </c>
      <c r="AG221" s="13" t="s">
        <v>100</v>
      </c>
      <c r="AH221" s="13" t="s">
        <v>101</v>
      </c>
      <c r="AI221" s="13" t="s">
        <v>102</v>
      </c>
      <c r="AJ221" s="13" t="s">
        <v>103</v>
      </c>
      <c r="AK221" s="13" t="s">
        <v>104</v>
      </c>
      <c r="AL221" s="13" t="s">
        <v>105</v>
      </c>
      <c r="AM221" s="13" t="s">
        <v>106</v>
      </c>
      <c r="AN221" s="13" t="s">
        <v>107</v>
      </c>
      <c r="AO221" s="13" t="s">
        <v>96</v>
      </c>
      <c r="AP221" s="13" t="s">
        <v>97</v>
      </c>
      <c r="AQ221" s="13" t="s">
        <v>98</v>
      </c>
      <c r="AR221" s="13" t="s">
        <v>99</v>
      </c>
      <c r="AS221" s="13" t="s">
        <v>100</v>
      </c>
      <c r="AT221" s="13" t="s">
        <v>101</v>
      </c>
      <c r="AU221" s="13" t="s">
        <v>102</v>
      </c>
      <c r="AV221" s="13" t="s">
        <v>103</v>
      </c>
      <c r="AW221" s="13" t="s">
        <v>104</v>
      </c>
      <c r="AX221" s="13" t="s">
        <v>105</v>
      </c>
      <c r="AY221" s="13" t="s">
        <v>106</v>
      </c>
      <c r="AZ221" s="13" t="s">
        <v>107</v>
      </c>
      <c r="BA221" t="s">
        <v>1</v>
      </c>
      <c r="BB221" t="s">
        <v>2</v>
      </c>
      <c r="BC221" t="s">
        <v>3</v>
      </c>
      <c r="BD221" t="s">
        <v>4</v>
      </c>
      <c r="BE221" t="s">
        <v>5</v>
      </c>
      <c r="BF221" t="s">
        <v>6</v>
      </c>
      <c r="BG221" t="s">
        <v>7</v>
      </c>
      <c r="BH221" t="s">
        <v>8</v>
      </c>
      <c r="BI221" t="s">
        <v>9</v>
      </c>
      <c r="BJ221" t="s">
        <v>10</v>
      </c>
      <c r="BK221" t="s">
        <v>11</v>
      </c>
      <c r="BL221" t="s">
        <v>12</v>
      </c>
      <c r="BM221" t="s">
        <v>13</v>
      </c>
      <c r="BN221" t="s">
        <v>14</v>
      </c>
      <c r="BO221" t="s">
        <v>15</v>
      </c>
      <c r="BP221" t="s">
        <v>16</v>
      </c>
      <c r="BQ221" t="s">
        <v>17</v>
      </c>
      <c r="BR221" t="s">
        <v>18</v>
      </c>
      <c r="BS221" t="s">
        <v>19</v>
      </c>
      <c r="BT221" t="s">
        <v>20</v>
      </c>
      <c r="BU221" t="s">
        <v>21</v>
      </c>
      <c r="BV221" t="s">
        <v>22</v>
      </c>
      <c r="BW221" t="s">
        <v>23</v>
      </c>
      <c r="BX221" t="s">
        <v>24</v>
      </c>
      <c r="BY221" t="s">
        <v>1</v>
      </c>
      <c r="BZ221" t="s">
        <v>2</v>
      </c>
      <c r="CA221" t="s">
        <v>3</v>
      </c>
      <c r="CB221" t="s">
        <v>4</v>
      </c>
      <c r="CC221" t="s">
        <v>5</v>
      </c>
      <c r="CD221" t="s">
        <v>6</v>
      </c>
      <c r="CE221" t="s">
        <v>7</v>
      </c>
      <c r="CF221" t="s">
        <v>8</v>
      </c>
      <c r="CG221" t="s">
        <v>9</v>
      </c>
      <c r="CH221" t="s">
        <v>10</v>
      </c>
      <c r="CI221" t="s">
        <v>11</v>
      </c>
      <c r="CJ221" t="s">
        <v>12</v>
      </c>
      <c r="CK221" t="s">
        <v>13</v>
      </c>
      <c r="CL221" t="s">
        <v>14</v>
      </c>
      <c r="CM221" t="s">
        <v>15</v>
      </c>
      <c r="CN221" t="s">
        <v>16</v>
      </c>
      <c r="CO221" t="s">
        <v>17</v>
      </c>
      <c r="CP221" t="s">
        <v>18</v>
      </c>
      <c r="CQ221" t="s">
        <v>19</v>
      </c>
      <c r="CR221" t="s">
        <v>20</v>
      </c>
      <c r="CS221" t="s">
        <v>21</v>
      </c>
      <c r="CT221" t="s">
        <v>22</v>
      </c>
      <c r="CU221" t="s">
        <v>23</v>
      </c>
      <c r="CV221" t="s">
        <v>24</v>
      </c>
    </row>
    <row r="222" spans="1:100">
      <c r="A222" s="18" t="str">
        <f ca="1">INDIRECT("CORPUS_TOTALS!R"&amp;$A218&amp;"C"&amp;COLUMN(),FALSE)</f>
        <v>Reduced Gods</v>
      </c>
      <c r="B222" s="7" t="str">
        <f ca="1">INDIRECT("CORPUS_TOTALS!R"&amp;($A218+$C218)&amp;"C"&amp;(COLUMN()-1),FALSE)</f>
        <v>Reduced Reward</v>
      </c>
      <c r="C222" s="7">
        <f ca="1">INDIRECT("CORPUS_TOTALS!R"&amp;($A218+$C218)&amp;"C"&amp;(COLUMN()-1),FALSE)</f>
        <v>8713</v>
      </c>
      <c r="D222" s="7">
        <f t="shared" ref="D222:BO222" ca="1" si="159">INDIRECT("CORPUS_TOTALS!R"&amp;($A218+$C218)&amp;"C"&amp;(COLUMN()-1),FALSE)</f>
        <v>21350</v>
      </c>
      <c r="E222" s="7">
        <f t="shared" ca="1" si="159"/>
        <v>965</v>
      </c>
      <c r="F222" s="7">
        <f t="shared" ca="1" si="159"/>
        <v>2597</v>
      </c>
      <c r="G222" s="7">
        <f t="shared" ca="1" si="159"/>
        <v>483</v>
      </c>
      <c r="H222" s="7">
        <f t="shared" ca="1" si="159"/>
        <v>257</v>
      </c>
      <c r="I222" s="7">
        <f t="shared" ca="1" si="159"/>
        <v>96</v>
      </c>
      <c r="J222" s="7">
        <f t="shared" ca="1" si="159"/>
        <v>47</v>
      </c>
      <c r="K222" s="7">
        <f t="shared" ca="1" si="159"/>
        <v>-0.10551415328492506</v>
      </c>
      <c r="L222" s="7">
        <f t="shared" ca="1" si="159"/>
        <v>-0.46406393518084837</v>
      </c>
      <c r="M222" s="7">
        <f t="shared" ca="1" si="159"/>
        <v>-1.0049873672428158</v>
      </c>
      <c r="N222" s="7">
        <f t="shared" ca="1" si="159"/>
        <v>-0.54181558364024862</v>
      </c>
      <c r="O222" s="7">
        <f t="shared" ca="1" si="159"/>
        <v>-1.0514243310650411</v>
      </c>
      <c r="P222" s="7">
        <f t="shared" ca="1" si="159"/>
        <v>-1.2084158158128993</v>
      </c>
      <c r="Q222" s="7">
        <f t="shared" ca="1" si="159"/>
        <v>1</v>
      </c>
      <c r="R222" s="7">
        <f t="shared" ca="1" si="159"/>
        <v>1</v>
      </c>
      <c r="S222" s="7">
        <f t="shared" ca="1" si="159"/>
        <v>1</v>
      </c>
      <c r="T222" s="7">
        <f t="shared" ca="1" si="159"/>
        <v>1</v>
      </c>
      <c r="U222" s="7">
        <f t="shared" ca="1" si="159"/>
        <v>1</v>
      </c>
      <c r="V222" s="7">
        <f t="shared" ca="1" si="159"/>
        <v>1</v>
      </c>
      <c r="W222" s="7">
        <f t="shared" ca="1" si="159"/>
        <v>0.15012046836947454</v>
      </c>
      <c r="X222" s="7">
        <f t="shared" ca="1" si="159"/>
        <v>0.53710599378417245</v>
      </c>
      <c r="Y222" s="7">
        <f t="shared" ca="1" si="159"/>
        <v>0.18682295907099325</v>
      </c>
      <c r="Z222" s="7">
        <f t="shared" ca="1" si="159"/>
        <v>0.91371776276075467</v>
      </c>
      <c r="AA222" s="7">
        <f t="shared" ca="1" si="159"/>
        <v>0.79287189471146313</v>
      </c>
      <c r="AB222" s="7">
        <f t="shared" ca="1" si="159"/>
        <v>0.82853697752819</v>
      </c>
      <c r="AC222" s="7">
        <f t="shared" ca="1" si="159"/>
        <v>2.3920787743898714E-3</v>
      </c>
      <c r="AD222" s="7">
        <f t="shared" ca="1" si="159"/>
        <v>2.7138222363135593E-3</v>
      </c>
      <c r="AE222" s="7">
        <f t="shared" ca="1" si="159"/>
        <v>2.339333455232297E-3</v>
      </c>
      <c r="AF222" s="7">
        <f t="shared" ca="1" si="159"/>
        <v>2.5262403152595059E-3</v>
      </c>
      <c r="AG222" s="7">
        <f t="shared" ca="1" si="159"/>
        <v>2.060764968357864E-3</v>
      </c>
      <c r="AH222" s="7">
        <f t="shared" ca="1" si="159"/>
        <v>2.4638251955765621E-3</v>
      </c>
      <c r="AI222" s="7">
        <f t="shared" ca="1" si="159"/>
        <v>2.1135049710160475E-3</v>
      </c>
      <c r="AJ222" s="7">
        <f t="shared" ca="1" si="159"/>
        <v>2.7014833193820791E-3</v>
      </c>
      <c r="AK222" s="7">
        <f t="shared" ca="1" si="159"/>
        <v>1.7990070303980257E-3</v>
      </c>
      <c r="AL222" s="7">
        <f t="shared" ca="1" si="159"/>
        <v>2.6974800890399134E-3</v>
      </c>
      <c r="AM222" s="7">
        <f t="shared" ca="1" si="159"/>
        <v>1.5727267149368155E-3</v>
      </c>
      <c r="AN222" s="7">
        <f t="shared" ca="1" si="159"/>
        <v>2.8300835895128332E-3</v>
      </c>
      <c r="AO222" s="7">
        <f t="shared" ca="1" si="159"/>
        <v>3.4153166777296941E-2</v>
      </c>
      <c r="AP222" s="7">
        <f t="shared" ca="1" si="159"/>
        <v>3.9195779358534445E-2</v>
      </c>
      <c r="AQ222" s="7">
        <f t="shared" ca="1" si="159"/>
        <v>8.8803131680232045E-2</v>
      </c>
      <c r="AR222" s="7">
        <f t="shared" ca="1" si="159"/>
        <v>9.6583285181594647E-2</v>
      </c>
      <c r="AS222" s="7">
        <f t="shared" ca="1" si="159"/>
        <v>1.8971519961289103E-2</v>
      </c>
      <c r="AT222" s="7">
        <f t="shared" ca="1" si="159"/>
        <v>2.2808339523488416E-2</v>
      </c>
      <c r="AU222" s="7">
        <f t="shared" ca="1" si="159"/>
        <v>1.0178626791071449E-2</v>
      </c>
      <c r="AV222" s="7">
        <f t="shared" ca="1" si="159"/>
        <v>1.3053223326024569E-2</v>
      </c>
      <c r="AW222" s="7">
        <f t="shared" ca="1" si="159"/>
        <v>3.5990269006392576E-3</v>
      </c>
      <c r="AX222" s="7">
        <f t="shared" ca="1" si="159"/>
        <v>5.3939473382366206E-3</v>
      </c>
      <c r="AY222" s="7">
        <f t="shared" ca="1" si="159"/>
        <v>1.5727267149368155E-3</v>
      </c>
      <c r="AZ222" s="7">
        <f t="shared" ca="1" si="159"/>
        <v>2.8300835895128332E-3</v>
      </c>
      <c r="BA222" s="7">
        <f t="shared" ca="1" si="159"/>
        <v>266829</v>
      </c>
      <c r="BB222" s="7">
        <f t="shared" ca="1" si="159"/>
        <v>6432756</v>
      </c>
      <c r="BC222" s="7">
        <f t="shared" ca="1" si="159"/>
        <v>783</v>
      </c>
      <c r="BD222" s="7">
        <f t="shared" ca="1" si="159"/>
        <v>20567</v>
      </c>
      <c r="BE222" s="7">
        <f t="shared" ca="1" si="159"/>
        <v>641955</v>
      </c>
      <c r="BF222" s="7">
        <f t="shared" ca="1" si="159"/>
        <v>6057630</v>
      </c>
      <c r="BG222" s="7">
        <f t="shared" ca="1" si="159"/>
        <v>1979</v>
      </c>
      <c r="BH222" s="7">
        <f t="shared" ca="1" si="159"/>
        <v>19371</v>
      </c>
      <c r="BI222" s="7">
        <f t="shared" ca="1" si="159"/>
        <v>155247</v>
      </c>
      <c r="BJ222" s="7">
        <f t="shared" ca="1" si="159"/>
        <v>6544338</v>
      </c>
      <c r="BK222" s="7">
        <f t="shared" ca="1" si="159"/>
        <v>446</v>
      </c>
      <c r="BL222" s="7">
        <f t="shared" ca="1" si="159"/>
        <v>20904</v>
      </c>
      <c r="BM222" s="7">
        <f t="shared" ca="1" si="159"/>
        <v>80879</v>
      </c>
      <c r="BN222" s="7">
        <f t="shared" ca="1" si="159"/>
        <v>6618706</v>
      </c>
      <c r="BO222" s="7">
        <f t="shared" ca="1" si="159"/>
        <v>248</v>
      </c>
      <c r="BP222" s="7">
        <f t="shared" ref="BP222:CV222" ca="1" si="160">INDIRECT("CORPUS_TOTALS!R"&amp;($A218+$C218)&amp;"C"&amp;(COLUMN()-1),FALSE)</f>
        <v>21102</v>
      </c>
      <c r="BQ222" s="7">
        <f t="shared" ca="1" si="160"/>
        <v>33148</v>
      </c>
      <c r="BR222" s="7">
        <f t="shared" ca="1" si="160"/>
        <v>6666437</v>
      </c>
      <c r="BS222" s="7">
        <f t="shared" ca="1" si="160"/>
        <v>96</v>
      </c>
      <c r="BT222" s="7">
        <f t="shared" ca="1" si="160"/>
        <v>21254</v>
      </c>
      <c r="BU222" s="7">
        <f t="shared" ca="1" si="160"/>
        <v>16677</v>
      </c>
      <c r="BV222" s="7">
        <f t="shared" ca="1" si="160"/>
        <v>6682908</v>
      </c>
      <c r="BW222" s="7">
        <f t="shared" ca="1" si="160"/>
        <v>47</v>
      </c>
      <c r="BX222" s="7">
        <f t="shared" ca="1" si="160"/>
        <v>21303</v>
      </c>
      <c r="BY222" s="7">
        <f t="shared" ca="1" si="160"/>
        <v>266761.89265630452</v>
      </c>
      <c r="BZ222" s="7">
        <f t="shared" ca="1" si="160"/>
        <v>6432823.1073436951</v>
      </c>
      <c r="CA222" s="7">
        <f t="shared" ca="1" si="160"/>
        <v>850.10734369548288</v>
      </c>
      <c r="CB222" s="7">
        <f t="shared" ca="1" si="160"/>
        <v>20565.220987568631</v>
      </c>
      <c r="CC222" s="7">
        <f t="shared" ca="1" si="160"/>
        <v>641888.45263196272</v>
      </c>
      <c r="CD222" s="7">
        <f t="shared" ca="1" si="160"/>
        <v>6057696.5473680375</v>
      </c>
      <c r="CE222" s="7">
        <f t="shared" ca="1" si="160"/>
        <v>2045.5473680373341</v>
      </c>
      <c r="CF222" s="7">
        <f t="shared" ca="1" si="160"/>
        <v>19365.971377331582</v>
      </c>
      <c r="CG222" s="7">
        <f t="shared" ca="1" si="160"/>
        <v>155198.41917902793</v>
      </c>
      <c r="CH222" s="7">
        <f t="shared" ca="1" si="160"/>
        <v>6544386.5808209721</v>
      </c>
      <c r="CI222" s="7">
        <f t="shared" ca="1" si="160"/>
        <v>494.58082097208199</v>
      </c>
      <c r="CJ222" s="7">
        <f t="shared" ca="1" si="160"/>
        <v>20921.880489612417</v>
      </c>
      <c r="CK222" s="7">
        <f t="shared" ca="1" si="160"/>
        <v>80869.288617580736</v>
      </c>
      <c r="CL222" s="7">
        <f t="shared" ca="1" si="160"/>
        <v>6618715.7113824189</v>
      </c>
      <c r="CM222" s="7">
        <f t="shared" ca="1" si="160"/>
        <v>257.71138241926161</v>
      </c>
      <c r="CN222" s="7">
        <f t="shared" ca="1" si="160"/>
        <v>21159.504775295783</v>
      </c>
      <c r="CO222" s="7">
        <f t="shared" ca="1" si="160"/>
        <v>33138.395735117214</v>
      </c>
      <c r="CP222" s="7">
        <f t="shared" ca="1" si="160"/>
        <v>6666446.6042648824</v>
      </c>
      <c r="CQ222" s="7">
        <f t="shared" ca="1" si="160"/>
        <v>105.60426488278789</v>
      </c>
      <c r="CR222" s="7">
        <f t="shared" ca="1" si="160"/>
        <v>21312.096622402732</v>
      </c>
      <c r="CS222" s="7">
        <f t="shared" ca="1" si="160"/>
        <v>16670.873850141386</v>
      </c>
      <c r="CT222" s="7">
        <f t="shared" ca="1" si="160"/>
        <v>6682914.1261498583</v>
      </c>
      <c r="CU222" s="7">
        <f t="shared" ca="1" si="160"/>
        <v>53.126149858613424</v>
      </c>
      <c r="CV222" s="7">
        <f t="shared" ca="1" si="160"/>
        <v>21364.741972823689</v>
      </c>
    </row>
    <row r="223" spans="1:100">
      <c r="A223" s="18" t="s">
        <v>117</v>
      </c>
      <c r="B223" s="7" t="str">
        <f ca="1">INDIRECT("CORPUS_TOTALS!R"&amp;($B218+$C218)&amp;"C"&amp;(COLUMN()-1),FALSE)</f>
        <v>Reduced Reward</v>
      </c>
      <c r="C223" s="7">
        <f ca="1">INDIRECT("CORPUS_TOTALS!R"&amp;($B218+$C218)&amp;"C"&amp;(COLUMN()-1),FALSE)</f>
        <v>8713</v>
      </c>
      <c r="D223" s="7">
        <f t="shared" ref="D223:BO223" ca="1" si="161">INDIRECT("CORPUS_TOTALS!R"&amp;($B218+$C218)&amp;"C"&amp;(COLUMN()-1),FALSE)</f>
        <v>3367</v>
      </c>
      <c r="E223" s="7">
        <f t="shared" ca="1" si="161"/>
        <v>109</v>
      </c>
      <c r="F223" s="7">
        <f t="shared" ca="1" si="161"/>
        <v>321</v>
      </c>
      <c r="G223" s="7">
        <f t="shared" ca="1" si="161"/>
        <v>48</v>
      </c>
      <c r="H223" s="7">
        <f t="shared" ca="1" si="161"/>
        <v>17</v>
      </c>
      <c r="I223" s="7">
        <f t="shared" ca="1" si="161"/>
        <v>10</v>
      </c>
      <c r="J223" s="7">
        <f t="shared" ca="1" si="161"/>
        <v>6</v>
      </c>
      <c r="K223" s="7">
        <f t="shared" ca="1" si="161"/>
        <v>-1.0325683698816088</v>
      </c>
      <c r="L223" s="7">
        <f t="shared" ca="1" si="161"/>
        <v>-0.90719871920812789</v>
      </c>
      <c r="M223" s="7">
        <f t="shared" ca="1" si="161"/>
        <v>-1.7886038110761955</v>
      </c>
      <c r="N223" s="7">
        <f t="shared" ca="1" si="161"/>
        <v>-2.8844346050402692</v>
      </c>
      <c r="O223" s="7">
        <f t="shared" ca="1" si="161"/>
        <v>-1.6630239565536251</v>
      </c>
      <c r="P223" s="7">
        <f t="shared" ca="1" si="161"/>
        <v>-1.1098779339959901</v>
      </c>
      <c r="Q223" s="7">
        <f t="shared" ca="1" si="161"/>
        <v>0.69603128009796611</v>
      </c>
      <c r="R223" s="7">
        <f t="shared" ca="1" si="161"/>
        <v>0.77132139711643943</v>
      </c>
      <c r="S223" s="7">
        <f t="shared" ca="1" si="161"/>
        <v>0.59021137769772225</v>
      </c>
      <c r="T223" s="7">
        <f t="shared" ca="1" si="161"/>
        <v>0.42735395817917293</v>
      </c>
      <c r="U223" s="7">
        <f t="shared" ca="1" si="161"/>
        <v>0.62898791790331454</v>
      </c>
      <c r="V223" s="7">
        <f t="shared" ca="1" si="161"/>
        <v>0.77501991119087732</v>
      </c>
      <c r="W223" s="7">
        <f t="shared" ca="1" si="161"/>
        <v>0</v>
      </c>
      <c r="X223" s="7">
        <f t="shared" ca="1" si="161"/>
        <v>0</v>
      </c>
      <c r="Y223" s="7">
        <f t="shared" ca="1" si="161"/>
        <v>0</v>
      </c>
      <c r="Z223" s="7">
        <f t="shared" ca="1" si="161"/>
        <v>0</v>
      </c>
      <c r="AA223" s="7">
        <f t="shared" ca="1" si="161"/>
        <v>0</v>
      </c>
      <c r="AB223" s="7">
        <f t="shared" ca="1" si="161"/>
        <v>0</v>
      </c>
      <c r="AC223" s="7">
        <f t="shared" ca="1" si="161"/>
        <v>1.485547163154161E-3</v>
      </c>
      <c r="AD223" s="7">
        <f t="shared" ca="1" si="161"/>
        <v>2.1714644404961692E-3</v>
      </c>
      <c r="AE223" s="7">
        <f t="shared" ca="1" si="161"/>
        <v>1.6983499138836142E-3</v>
      </c>
      <c r="AF223" s="7">
        <f t="shared" ca="1" si="161"/>
        <v>2.1151338996001994E-3</v>
      </c>
      <c r="AG223" s="7">
        <f t="shared" ca="1" si="161"/>
        <v>1.0225840344552388E-3</v>
      </c>
      <c r="AH223" s="7">
        <f t="shared" ca="1" si="161"/>
        <v>1.8286188167476122E-3</v>
      </c>
      <c r="AI223" s="7">
        <f t="shared" ca="1" si="161"/>
        <v>5.30014508480468E-4</v>
      </c>
      <c r="AJ223" s="7">
        <f t="shared" ca="1" si="161"/>
        <v>1.4895875111215519E-3</v>
      </c>
      <c r="AK223" s="7">
        <f t="shared" ca="1" si="161"/>
        <v>5.6527169039795506E-4</v>
      </c>
      <c r="AL223" s="7">
        <f t="shared" ca="1" si="161"/>
        <v>2.4047312796050152E-3</v>
      </c>
      <c r="AM223" s="7">
        <f t="shared" ca="1" si="161"/>
        <v>3.5737443027765697E-4</v>
      </c>
      <c r="AN223" s="7">
        <f t="shared" ca="1" si="161"/>
        <v>3.206629133725907E-3</v>
      </c>
      <c r="AO223" s="7">
        <f t="shared" ca="1" si="161"/>
        <v>2.2353499992864047E-2</v>
      </c>
      <c r="AP223" s="7">
        <f t="shared" ca="1" si="161"/>
        <v>3.3482555843191791E-2</v>
      </c>
      <c r="AQ223" s="7">
        <f t="shared" ca="1" si="161"/>
        <v>6.6517398423444285E-2</v>
      </c>
      <c r="AR223" s="7">
        <f t="shared" ca="1" si="161"/>
        <v>8.4358752452706603E-2</v>
      </c>
      <c r="AS223" s="7">
        <f t="shared" ca="1" si="161"/>
        <v>9.7409422634602491E-3</v>
      </c>
      <c r="AT223" s="7">
        <f t="shared" ca="1" si="161"/>
        <v>1.7583085060567074E-2</v>
      </c>
      <c r="AU223" s="7">
        <f t="shared" ca="1" si="161"/>
        <v>2.6549272408617508E-3</v>
      </c>
      <c r="AV223" s="7">
        <f t="shared" ca="1" si="161"/>
        <v>7.4430828571483473E-3</v>
      </c>
      <c r="AW223" s="7">
        <f t="shared" ca="1" si="161"/>
        <v>1.1319117210799035E-3</v>
      </c>
      <c r="AX223" s="7">
        <f t="shared" ca="1" si="161"/>
        <v>4.8080942189260368E-3</v>
      </c>
      <c r="AY223" s="7">
        <f t="shared" ca="1" si="161"/>
        <v>3.5737443027765697E-4</v>
      </c>
      <c r="AZ223" s="7">
        <f t="shared" ca="1" si="161"/>
        <v>3.206629133725907E-3</v>
      </c>
      <c r="BA223" s="7">
        <f t="shared" ca="1" si="161"/>
        <v>267518</v>
      </c>
      <c r="BB223" s="7">
        <f t="shared" ca="1" si="161"/>
        <v>6450050</v>
      </c>
      <c r="BC223" s="7">
        <f t="shared" ca="1" si="161"/>
        <v>94</v>
      </c>
      <c r="BD223" s="7">
        <f t="shared" ca="1" si="161"/>
        <v>3273</v>
      </c>
      <c r="BE223" s="7">
        <f t="shared" ca="1" si="161"/>
        <v>643680</v>
      </c>
      <c r="BF223" s="7">
        <f t="shared" ca="1" si="161"/>
        <v>6073888</v>
      </c>
      <c r="BG223" s="7">
        <f t="shared" ca="1" si="161"/>
        <v>254</v>
      </c>
      <c r="BH223" s="7">
        <f t="shared" ca="1" si="161"/>
        <v>3113</v>
      </c>
      <c r="BI223" s="7">
        <f t="shared" ca="1" si="161"/>
        <v>155647</v>
      </c>
      <c r="BJ223" s="7">
        <f t="shared" ca="1" si="161"/>
        <v>6561921</v>
      </c>
      <c r="BK223" s="7">
        <f t="shared" ca="1" si="161"/>
        <v>46</v>
      </c>
      <c r="BL223" s="7">
        <f t="shared" ca="1" si="161"/>
        <v>3321</v>
      </c>
      <c r="BM223" s="7">
        <f t="shared" ca="1" si="161"/>
        <v>81110</v>
      </c>
      <c r="BN223" s="7">
        <f t="shared" ca="1" si="161"/>
        <v>6636458</v>
      </c>
      <c r="BO223" s="7">
        <f t="shared" ca="1" si="161"/>
        <v>17</v>
      </c>
      <c r="BP223" s="7">
        <f t="shared" ref="BP223:CV223" ca="1" si="162">INDIRECT("CORPUS_TOTALS!R"&amp;($B218+$C218)&amp;"C"&amp;(COLUMN()-1),FALSE)</f>
        <v>3350</v>
      </c>
      <c r="BQ223" s="7">
        <f t="shared" ca="1" si="162"/>
        <v>33234</v>
      </c>
      <c r="BR223" s="7">
        <f t="shared" ca="1" si="162"/>
        <v>6684334</v>
      </c>
      <c r="BS223" s="7">
        <f t="shared" ca="1" si="162"/>
        <v>10</v>
      </c>
      <c r="BT223" s="7">
        <f t="shared" ca="1" si="162"/>
        <v>3357</v>
      </c>
      <c r="BU223" s="7">
        <f t="shared" ca="1" si="162"/>
        <v>16718</v>
      </c>
      <c r="BV223" s="7">
        <f t="shared" ca="1" si="162"/>
        <v>6700850</v>
      </c>
      <c r="BW223" s="7">
        <f t="shared" ca="1" si="162"/>
        <v>6</v>
      </c>
      <c r="BX223" s="7">
        <f t="shared" ca="1" si="162"/>
        <v>3361</v>
      </c>
      <c r="BY223" s="7">
        <f t="shared" ca="1" si="162"/>
        <v>267477.93389104342</v>
      </c>
      <c r="BZ223" s="7">
        <f t="shared" ca="1" si="162"/>
        <v>5865054.7721853033</v>
      </c>
      <c r="CA223" s="7">
        <f t="shared" ca="1" si="162"/>
        <v>322.51272449443417</v>
      </c>
      <c r="CB223" s="7">
        <f t="shared" ca="1" si="162"/>
        <v>584969.79144514399</v>
      </c>
      <c r="CC223" s="7">
        <f t="shared" ca="1" si="162"/>
        <v>643611.40711999149</v>
      </c>
      <c r="CD223" s="7">
        <f t="shared" ca="1" si="162"/>
        <v>5922211.9982220158</v>
      </c>
      <c r="CE223" s="7">
        <f t="shared" ca="1" si="162"/>
        <v>78.102030000290142</v>
      </c>
      <c r="CF223" s="7">
        <f t="shared" ca="1" si="162"/>
        <v>155082.15076136854</v>
      </c>
      <c r="CG223" s="7">
        <f t="shared" ca="1" si="162"/>
        <v>155615.002172168</v>
      </c>
      <c r="CH223" s="7">
        <f t="shared" ca="1" si="162"/>
        <v>6481841.9467227207</v>
      </c>
      <c r="CI223" s="7">
        <f t="shared" ca="1" si="162"/>
        <v>40.656880627472219</v>
      </c>
      <c r="CJ223" s="7">
        <f t="shared" ca="1" si="162"/>
        <v>83411.846669035396</v>
      </c>
      <c r="CK223" s="7">
        <f t="shared" ca="1" si="162"/>
        <v>81086.35764755946</v>
      </c>
      <c r="CL223" s="7">
        <f t="shared" ca="1" si="162"/>
        <v>6603406.2933955779</v>
      </c>
      <c r="CM223" s="7">
        <f t="shared" ca="1" si="162"/>
        <v>16.657818740993626</v>
      </c>
      <c r="CN223" s="7">
        <f t="shared" ca="1" si="162"/>
        <v>36403.043070242682</v>
      </c>
      <c r="CO223" s="7">
        <f t="shared" ca="1" si="162"/>
        <v>33227.345688062749</v>
      </c>
      <c r="CP223" s="7">
        <f t="shared" ca="1" si="162"/>
        <v>6667666.0885460768</v>
      </c>
      <c r="CQ223" s="7">
        <f t="shared" ca="1" si="162"/>
        <v>8.3802589967020964</v>
      </c>
      <c r="CR223" s="7">
        <f t="shared" ca="1" si="162"/>
        <v>20025.046459337256</v>
      </c>
      <c r="CS223" s="7">
        <f t="shared" ca="1" si="162"/>
        <v>16715.621744891148</v>
      </c>
      <c r="CT223" s="7">
        <f t="shared" ca="1" si="162"/>
        <v>6443763.3790070387</v>
      </c>
      <c r="CU223" s="7">
        <f t="shared" ca="1" si="162"/>
        <v>146.7785408094702</v>
      </c>
      <c r="CV223" s="7">
        <f t="shared" ca="1" si="162"/>
        <v>259018.81789925855</v>
      </c>
    </row>
    <row r="225" spans="1:51">
      <c r="A225" s="18" t="s">
        <v>114</v>
      </c>
      <c r="B225" t="s">
        <v>119</v>
      </c>
      <c r="C225" t="s">
        <v>120</v>
      </c>
      <c r="D225" t="s">
        <v>121</v>
      </c>
      <c r="E225" t="s">
        <v>122</v>
      </c>
      <c r="F225" t="s">
        <v>123</v>
      </c>
      <c r="G225" t="s">
        <v>124</v>
      </c>
      <c r="H225" t="s">
        <v>125</v>
      </c>
      <c r="I225" t="s">
        <v>126</v>
      </c>
      <c r="J225" t="s">
        <v>127</v>
      </c>
      <c r="K225" t="s">
        <v>128</v>
      </c>
      <c r="L225" t="s">
        <v>129</v>
      </c>
      <c r="M225" t="s">
        <v>130</v>
      </c>
      <c r="N225" t="s">
        <v>131</v>
      </c>
      <c r="O225" t="s">
        <v>132</v>
      </c>
      <c r="P225" t="s">
        <v>133</v>
      </c>
      <c r="Q225" t="s">
        <v>134</v>
      </c>
      <c r="R225" t="s">
        <v>135</v>
      </c>
      <c r="S225" t="s">
        <v>136</v>
      </c>
      <c r="T225" t="s">
        <v>138</v>
      </c>
      <c r="U225" t="s">
        <v>139</v>
      </c>
      <c r="V225" t="s">
        <v>140</v>
      </c>
      <c r="W225" t="s">
        <v>141</v>
      </c>
      <c r="X225" t="s">
        <v>142</v>
      </c>
      <c r="Y225" t="s">
        <v>143</v>
      </c>
      <c r="Z225" t="s">
        <v>144</v>
      </c>
      <c r="AA225" t="s">
        <v>145</v>
      </c>
      <c r="AB225" t="s">
        <v>146</v>
      </c>
      <c r="AC225" t="s">
        <v>147</v>
      </c>
      <c r="AD225" t="s">
        <v>148</v>
      </c>
      <c r="AE225" t="s">
        <v>149</v>
      </c>
      <c r="AF225" t="s">
        <v>137</v>
      </c>
    </row>
    <row r="226" spans="1:51">
      <c r="A226" s="18" t="s">
        <v>150</v>
      </c>
      <c r="B226" s="10" t="e">
        <f ca="1">1-NORMSDIST(H226)</f>
        <v>#REF!</v>
      </c>
      <c r="C226" s="10">
        <f t="shared" ref="C226" ca="1" si="163">1-NORMSDIST(I226)</f>
        <v>1.8080328239800103E-5</v>
      </c>
      <c r="D226" s="10">
        <f t="shared" ref="D226" ca="1" si="164">1-NORMSDIST(J226)</f>
        <v>1.0344517043168189E-3</v>
      </c>
      <c r="E226" s="10">
        <f t="shared" ref="E226" ca="1" si="165">1-NORMSDIST(K226)</f>
        <v>1.7079766461081114E-4</v>
      </c>
      <c r="F226" s="10">
        <f t="shared" ref="F226" ca="1" si="166">1-NORMSDIST(L226)</f>
        <v>0.10424189073558621</v>
      </c>
      <c r="G226" s="10">
        <f t="shared" ref="G226" ca="1" si="167">1-NORMSDIST(M226)</f>
        <v>0.31252502947883587</v>
      </c>
      <c r="H226" t="e">
        <f ca="1">(E222/T226-E223/Z226)/(SQRT(N226*(1-N226)*(1/T226+1/Z226)))</f>
        <v>#REF!</v>
      </c>
      <c r="I226">
        <f t="shared" ref="I226" ca="1" si="168">(F222/U226-F223/AA226)/(SQRT(O226*(1-O226)*(1/U226+1/AA226)))</f>
        <v>4.1307341525223995</v>
      </c>
      <c r="J226">
        <f t="shared" ref="J226" ca="1" si="169">(G222/V226-G223/AB226)/(SQRT(P226*(1-P226)*(1/V226+1/AB226)))</f>
        <v>3.0801586742241551</v>
      </c>
      <c r="K226">
        <f t="shared" ref="K226" ca="1" si="170">(H222/W226-H223/AC226)/(SQRT(Q226*(1-Q226)*(1/W226+1/AC226)))</f>
        <v>3.5815243222953654</v>
      </c>
      <c r="L226">
        <f t="shared" ref="L226" ca="1" si="171">(I222/X226-I223/AD226)/(SQRT(R226*(1-R226)*(1/X226+1/AD226)))</f>
        <v>1.2577455826494495</v>
      </c>
      <c r="M226">
        <f t="shared" ref="M226" ca="1" si="172">(J222/Y226-J223/AE226)/(SQRT(S226*(1-S226)*(1/Y226+1/AE226)))</f>
        <v>0.48870571244686806</v>
      </c>
      <c r="N226" t="e">
        <f ca="1">(E222+E223)/(T226+Z226)</f>
        <v>#REF!</v>
      </c>
      <c r="O226">
        <f t="shared" ref="O226" ca="1" si="173">(F222+F223)/(U226+AA226)</f>
        <v>1.1805639843023021E-3</v>
      </c>
      <c r="P226">
        <f t="shared" ref="P226" ca="1" si="174">(G222+G223)/(V226+AB226)</f>
        <v>1.0741594853744387E-3</v>
      </c>
      <c r="Q226">
        <f t="shared" ref="Q226" ca="1" si="175">(H222+H223)/(W226+AC226)</f>
        <v>1.1085487721001739E-3</v>
      </c>
      <c r="R226">
        <f t="shared" ref="R226" ca="1" si="176">(I222+I223)/(X226+AD226)</f>
        <v>1.0721365861552778E-3</v>
      </c>
      <c r="S226">
        <f t="shared" ref="S226" ca="1" si="177">(J222+J223)/(Y226+AE226)</f>
        <v>1.0721365861552778E-3</v>
      </c>
      <c r="T226" t="e">
        <f ca="1">_xlfn.FLOOR.MATH(($F$1-1)*$D222)</f>
        <v>#REF!</v>
      </c>
      <c r="U226">
        <f ca="1">2*50*$D222</f>
        <v>2135000</v>
      </c>
      <c r="V226">
        <f ca="1">2*10*$D222</f>
        <v>427000</v>
      </c>
      <c r="W226">
        <f ca="1">2*5*$D222</f>
        <v>213500</v>
      </c>
      <c r="X226">
        <f ca="1">2*2*$D222</f>
        <v>85400</v>
      </c>
      <c r="Y226">
        <f ca="1">2*1*$D222</f>
        <v>42700</v>
      </c>
      <c r="Z226" t="e">
        <f ca="1">_xlfn.FLOOR.MATH(($F$1-1)*$D223)</f>
        <v>#REF!</v>
      </c>
      <c r="AA226">
        <f ca="1">2*50*$D223</f>
        <v>336700</v>
      </c>
      <c r="AB226">
        <f ca="1">2*10*$D223</f>
        <v>67340</v>
      </c>
      <c r="AC226">
        <f ca="1">2*5*$D223</f>
        <v>33670</v>
      </c>
      <c r="AD226">
        <f ca="1">2*2*$D223</f>
        <v>13468</v>
      </c>
      <c r="AE226">
        <f ca="1">2*1*$D223</f>
        <v>6734</v>
      </c>
    </row>
    <row r="228" spans="1:51">
      <c r="A228" s="18" t="s">
        <v>151</v>
      </c>
      <c r="B228" t="s">
        <v>152</v>
      </c>
      <c r="C228" t="s">
        <v>153</v>
      </c>
      <c r="D228" t="s">
        <v>154</v>
      </c>
      <c r="E228">
        <v>50</v>
      </c>
      <c r="F228" t="s">
        <v>153</v>
      </c>
      <c r="G228" t="s">
        <v>154</v>
      </c>
      <c r="H228">
        <v>10</v>
      </c>
      <c r="I228" t="s">
        <v>153</v>
      </c>
      <c r="J228" t="s">
        <v>154</v>
      </c>
      <c r="K228">
        <v>5</v>
      </c>
      <c r="L228" t="s">
        <v>153</v>
      </c>
      <c r="M228" t="s">
        <v>154</v>
      </c>
      <c r="N228">
        <v>2</v>
      </c>
      <c r="O228" t="s">
        <v>153</v>
      </c>
      <c r="P228" t="s">
        <v>154</v>
      </c>
      <c r="Q228">
        <v>1</v>
      </c>
      <c r="R228" t="s">
        <v>153</v>
      </c>
      <c r="S228" t="s">
        <v>154</v>
      </c>
    </row>
    <row r="229" spans="1:51">
      <c r="A229" s="18" t="s">
        <v>159</v>
      </c>
      <c r="B229" t="s">
        <v>116</v>
      </c>
      <c r="C229">
        <f ca="1">BC222</f>
        <v>783</v>
      </c>
      <c r="D229">
        <f ca="1">BD222</f>
        <v>20567</v>
      </c>
      <c r="E229" t="s">
        <v>116</v>
      </c>
      <c r="F229">
        <f ca="1">BG222</f>
        <v>1979</v>
      </c>
      <c r="G229">
        <f ca="1">BH222</f>
        <v>19371</v>
      </c>
      <c r="H229" t="s">
        <v>116</v>
      </c>
      <c r="I229">
        <f ca="1">BK222</f>
        <v>446</v>
      </c>
      <c r="J229">
        <f ca="1">BL222</f>
        <v>20904</v>
      </c>
      <c r="K229" t="s">
        <v>116</v>
      </c>
      <c r="L229">
        <f ca="1">BO222</f>
        <v>248</v>
      </c>
      <c r="M229">
        <f ca="1">BP222</f>
        <v>21102</v>
      </c>
      <c r="N229" t="s">
        <v>116</v>
      </c>
      <c r="O229">
        <f ca="1">BS222</f>
        <v>96</v>
      </c>
      <c r="P229">
        <f ca="1">BT222</f>
        <v>21254</v>
      </c>
      <c r="Q229" t="s">
        <v>116</v>
      </c>
      <c r="R229">
        <f ca="1">BW222</f>
        <v>47</v>
      </c>
      <c r="S229">
        <f ca="1">BX222</f>
        <v>21303</v>
      </c>
    </row>
    <row r="230" spans="1:51">
      <c r="A230" s="18"/>
      <c r="B230" t="s">
        <v>117</v>
      </c>
      <c r="C230">
        <f ca="1">BC223</f>
        <v>94</v>
      </c>
      <c r="D230">
        <f ca="1">BD223</f>
        <v>3273</v>
      </c>
      <c r="E230" t="s">
        <v>117</v>
      </c>
      <c r="F230">
        <f ca="1">BG223</f>
        <v>254</v>
      </c>
      <c r="G230">
        <f ca="1">BH223</f>
        <v>3113</v>
      </c>
      <c r="H230" t="s">
        <v>117</v>
      </c>
      <c r="I230">
        <f ca="1">BK223</f>
        <v>46</v>
      </c>
      <c r="J230">
        <f ca="1">BL223</f>
        <v>3321</v>
      </c>
      <c r="K230" t="s">
        <v>117</v>
      </c>
      <c r="L230">
        <f ca="1">BO223</f>
        <v>17</v>
      </c>
      <c r="M230">
        <f ca="1">BP223</f>
        <v>3350</v>
      </c>
      <c r="N230" t="s">
        <v>117</v>
      </c>
      <c r="O230">
        <f ca="1">BS223</f>
        <v>10</v>
      </c>
      <c r="P230">
        <f ca="1">BT223</f>
        <v>3357</v>
      </c>
      <c r="Q230" t="s">
        <v>117</v>
      </c>
      <c r="R230">
        <f ca="1">BW223</f>
        <v>6</v>
      </c>
      <c r="S230">
        <f ca="1">BX223</f>
        <v>3361</v>
      </c>
    </row>
    <row r="231" spans="1:51">
      <c r="A231" s="18" t="s">
        <v>155</v>
      </c>
      <c r="C231">
        <f ca="1">(C229+C230)*(C229+D229)/SUM(C229:D230)</f>
        <v>757.53327669215514</v>
      </c>
      <c r="D231">
        <f ca="1">(C229+D229)*(D229+D230)/SUM(C229:D230)</f>
        <v>20592.466723307843</v>
      </c>
      <c r="F231">
        <f ca="1">(F229+F230)*(F229+G229)/SUM(F229:G230)</f>
        <v>1928.816199376947</v>
      </c>
      <c r="G231">
        <f ca="1">(F229+G229)*(G229+G230)/SUM(F229:G230)</f>
        <v>19421.183800623054</v>
      </c>
      <c r="I231">
        <f ca="1">(I229+I230)*(I229+J229)/SUM(I229:J230)</f>
        <v>424.97875955819882</v>
      </c>
      <c r="J231">
        <f ca="1">(I229+J229)*(J229+J230)/SUM(I229:J230)</f>
        <v>20925.021240441802</v>
      </c>
      <c r="L231">
        <f ca="1">(L229+L230)*(L229+M229)/SUM(L229:M230)</f>
        <v>228.90116114415179</v>
      </c>
      <c r="M231">
        <f ca="1">(L229+M229)*(M229+M230)/SUM(L229:M230)</f>
        <v>21121.098838855847</v>
      </c>
      <c r="O231">
        <f ca="1">(O229+O230)*(O229+P229)/SUM(O229:P230)</f>
        <v>91.560464457660714</v>
      </c>
      <c r="P231">
        <f ca="1">(O229+P229)*(P229+P230)/SUM(O229:P230)</f>
        <v>21258.43953554234</v>
      </c>
      <c r="R231">
        <f ca="1">(R229+R230)*(R229+S229)/SUM(R229:S230)</f>
        <v>45.780232228830357</v>
      </c>
      <c r="S231">
        <f ca="1">(R229+S229)*(S229+S230)/SUM(R229:S230)</f>
        <v>21304.21976777117</v>
      </c>
    </row>
    <row r="232" spans="1:51">
      <c r="C232">
        <f ca="1">(C229+C230)*(C230+D230)/SUM(C229:D230)</f>
        <v>119.4667233078448</v>
      </c>
      <c r="D232">
        <f ca="1">(C230+D230)*(D229+D230)/SUM(C229:D230)</f>
        <v>3247.5332766921551</v>
      </c>
      <c r="F232">
        <f ca="1">(F229+F230)*(F230+G230)/SUM(F229:G230)</f>
        <v>304.18380062305295</v>
      </c>
      <c r="G232">
        <f ca="1">(F230+G230)*(G229+G230)/SUM(F229:G230)</f>
        <v>3062.8161993769472</v>
      </c>
      <c r="I232">
        <f ca="1">(I229+I230)*(I230+J230)/SUM(I229:J230)</f>
        <v>67.021240441801183</v>
      </c>
      <c r="J232">
        <f ca="1">(I230+J230)*(J229+J230)/SUM(I229:J230)</f>
        <v>3299.9787595581988</v>
      </c>
      <c r="L232">
        <f ca="1">(L229+L230)*(L230+M230)/SUM(L229:M230)</f>
        <v>36.0988388558482</v>
      </c>
      <c r="M232">
        <f ca="1">(L230+M230)*(M229+M230)/SUM(L229:M230)</f>
        <v>3330.901161144152</v>
      </c>
      <c r="O232">
        <f ca="1">(O229+O230)*(O230+P230)/SUM(O229:P230)</f>
        <v>14.43953554233928</v>
      </c>
      <c r="P232">
        <f ca="1">(O230+P230)*(P229+P230)/SUM(O229:P230)</f>
        <v>3352.5604644576606</v>
      </c>
      <c r="R232">
        <f ca="1">(R229+R230)*(R230+S230)/SUM(R229:S230)</f>
        <v>7.2197677711696402</v>
      </c>
      <c r="S232">
        <f ca="1">(R230+S230)*(S229+S230)/SUM(R229:S230)</f>
        <v>3359.7802322288303</v>
      </c>
    </row>
    <row r="234" spans="1:51">
      <c r="A234" s="18" t="s">
        <v>151</v>
      </c>
      <c r="B234" s="18" t="s">
        <v>0</v>
      </c>
      <c r="C234" s="18">
        <v>50</v>
      </c>
      <c r="D234" s="18">
        <v>10</v>
      </c>
      <c r="E234" s="18">
        <v>5</v>
      </c>
      <c r="F234" s="18">
        <v>2</v>
      </c>
      <c r="G234" s="18">
        <v>1</v>
      </c>
    </row>
    <row r="235" spans="1:51">
      <c r="A235" s="18" t="s">
        <v>118</v>
      </c>
      <c r="B235" s="10">
        <f ca="1">_xlfn.CHISQ.TEST(C229:D230,C231:D232)</f>
        <v>1.0690323138993279E-2</v>
      </c>
      <c r="C235" s="10">
        <f ca="1">_xlfn.CHISQ.TEST(F229:G230,F231:G232)</f>
        <v>1.1701726339149647E-3</v>
      </c>
      <c r="D235" s="10">
        <f ca="1">_xlfn.CHISQ.TEST(I229:J230,I231:J232)</f>
        <v>5.2590142965436744E-3</v>
      </c>
      <c r="E235" s="10">
        <f ca="1">_xlfn.CHISQ.TEST(L229:M230,L231:M232)</f>
        <v>5.8441743901792753E-4</v>
      </c>
      <c r="F235" s="10">
        <f ca="1">_xlfn.CHISQ.TEST(O229:P230,O231:P232)</f>
        <v>0.20775040753880625</v>
      </c>
      <c r="G235" s="10">
        <f ca="1">_xlfn.CHISQ.TEST(R229:S230,R231:S232)</f>
        <v>0.62486422144256593</v>
      </c>
    </row>
    <row r="236" spans="1:51">
      <c r="A236" s="18" t="s">
        <v>156</v>
      </c>
      <c r="B236">
        <f ca="1">(C229*D230)/(D229*C230)</f>
        <v>1.3255892262858597</v>
      </c>
      <c r="C236">
        <f ca="1">(F229*G230)/(G229*F230)</f>
        <v>1.2521004082326166</v>
      </c>
      <c r="D236">
        <f ca="1">(I229*J230)/(J229*I230)</f>
        <v>1.5403396895123047</v>
      </c>
      <c r="E236">
        <f ca="1">(L229*M230)/(M229*L230)</f>
        <v>2.3159221038429587</v>
      </c>
      <c r="F236">
        <f ca="1">(O229*P230)/(P229*O230)</f>
        <v>1.5162886985979109</v>
      </c>
      <c r="G236">
        <f ca="1">(R229*S230)/(S229*R230)</f>
        <v>1.2358744464785867</v>
      </c>
    </row>
    <row r="237" spans="1:51"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</row>
    <row r="238" spans="1:51"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</row>
    <row r="239" spans="1:51">
      <c r="A239">
        <v>1</v>
      </c>
      <c r="B239">
        <v>3</v>
      </c>
      <c r="C239">
        <v>3</v>
      </c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</row>
    <row r="240" spans="1:51" ht="18.75">
      <c r="A240" s="19" t="str">
        <f ca="1">INDIRECT("R5C"&amp;A239,FALSE)</f>
        <v>reduced_gods</v>
      </c>
      <c r="B240" s="19" t="str">
        <f ca="1">INDIRECT("R5C"&amp;B239,FALSE)</f>
        <v>sage_kings</v>
      </c>
      <c r="C240" s="19" t="str">
        <f ca="1">INDIRECT("R3C"&amp;C239,FALSE)</f>
        <v>punishment</v>
      </c>
      <c r="D240" s="20"/>
    </row>
    <row r="241" spans="1:100" ht="18.75">
      <c r="A241" s="19">
        <f ca="1">INDIRECT("R6C"&amp;A239,FALSE)</f>
        <v>201</v>
      </c>
      <c r="B241" s="19">
        <f ca="1">INDIRECT("R6C"&amp;B239,FALSE)</f>
        <v>214</v>
      </c>
      <c r="C241" s="19">
        <f ca="1">INDIRECT("R4C"&amp;C239,FALSE)</f>
        <v>6</v>
      </c>
    </row>
    <row r="242" spans="1:100">
      <c r="A242" s="18"/>
    </row>
    <row r="243" spans="1:100">
      <c r="A243" s="18" t="s">
        <v>115</v>
      </c>
    </row>
    <row r="244" spans="1:100" ht="15.75">
      <c r="C244" t="s">
        <v>36</v>
      </c>
      <c r="D244" t="s">
        <v>37</v>
      </c>
      <c r="E244" s="2" t="s">
        <v>43</v>
      </c>
      <c r="F244" s="2" t="s">
        <v>38</v>
      </c>
      <c r="G244" s="2" t="s">
        <v>39</v>
      </c>
      <c r="H244" s="2" t="s">
        <v>40</v>
      </c>
      <c r="I244" s="2" t="s">
        <v>41</v>
      </c>
      <c r="J244" s="2" t="s">
        <v>42</v>
      </c>
      <c r="K244" s="3" t="s">
        <v>44</v>
      </c>
      <c r="L244" s="3" t="s">
        <v>45</v>
      </c>
      <c r="M244" s="3" t="s">
        <v>46</v>
      </c>
      <c r="N244" s="3" t="s">
        <v>47</v>
      </c>
      <c r="O244" s="3" t="s">
        <v>48</v>
      </c>
      <c r="P244" s="3" t="s">
        <v>49</v>
      </c>
      <c r="Q244" s="3" t="s">
        <v>108</v>
      </c>
      <c r="R244" s="3" t="s">
        <v>109</v>
      </c>
      <c r="S244" s="3" t="s">
        <v>110</v>
      </c>
      <c r="T244" s="3" t="s">
        <v>111</v>
      </c>
      <c r="U244" s="3" t="s">
        <v>112</v>
      </c>
      <c r="V244" s="3" t="s">
        <v>113</v>
      </c>
      <c r="W244" s="3" t="s">
        <v>81</v>
      </c>
      <c r="X244" s="3" t="s">
        <v>82</v>
      </c>
      <c r="Y244" s="3" t="s">
        <v>83</v>
      </c>
      <c r="Z244" s="3" t="s">
        <v>84</v>
      </c>
      <c r="AA244" s="3" t="s">
        <v>85</v>
      </c>
      <c r="AB244" s="3" t="s">
        <v>86</v>
      </c>
      <c r="AC244" s="13" t="s">
        <v>96</v>
      </c>
      <c r="AD244" s="13" t="s">
        <v>97</v>
      </c>
      <c r="AE244" s="13" t="s">
        <v>98</v>
      </c>
      <c r="AF244" s="13" t="s">
        <v>99</v>
      </c>
      <c r="AG244" s="13" t="s">
        <v>100</v>
      </c>
      <c r="AH244" s="13" t="s">
        <v>101</v>
      </c>
      <c r="AI244" s="13" t="s">
        <v>102</v>
      </c>
      <c r="AJ244" s="13" t="s">
        <v>103</v>
      </c>
      <c r="AK244" s="13" t="s">
        <v>104</v>
      </c>
      <c r="AL244" s="13" t="s">
        <v>105</v>
      </c>
      <c r="AM244" s="13" t="s">
        <v>106</v>
      </c>
      <c r="AN244" s="13" t="s">
        <v>107</v>
      </c>
      <c r="AO244" s="13" t="s">
        <v>96</v>
      </c>
      <c r="AP244" s="13" t="s">
        <v>97</v>
      </c>
      <c r="AQ244" s="13" t="s">
        <v>98</v>
      </c>
      <c r="AR244" s="13" t="s">
        <v>99</v>
      </c>
      <c r="AS244" s="13" t="s">
        <v>100</v>
      </c>
      <c r="AT244" s="13" t="s">
        <v>101</v>
      </c>
      <c r="AU244" s="13" t="s">
        <v>102</v>
      </c>
      <c r="AV244" s="13" t="s">
        <v>103</v>
      </c>
      <c r="AW244" s="13" t="s">
        <v>104</v>
      </c>
      <c r="AX244" s="13" t="s">
        <v>105</v>
      </c>
      <c r="AY244" s="13" t="s">
        <v>106</v>
      </c>
      <c r="AZ244" s="13" t="s">
        <v>107</v>
      </c>
      <c r="BA244" t="s">
        <v>1</v>
      </c>
      <c r="BB244" t="s">
        <v>2</v>
      </c>
      <c r="BC244" t="s">
        <v>3</v>
      </c>
      <c r="BD244" t="s">
        <v>4</v>
      </c>
      <c r="BE244" t="s">
        <v>5</v>
      </c>
      <c r="BF244" t="s">
        <v>6</v>
      </c>
      <c r="BG244" t="s">
        <v>7</v>
      </c>
      <c r="BH244" t="s">
        <v>8</v>
      </c>
      <c r="BI244" t="s">
        <v>9</v>
      </c>
      <c r="BJ244" t="s">
        <v>10</v>
      </c>
      <c r="BK244" t="s">
        <v>11</v>
      </c>
      <c r="BL244" t="s">
        <v>12</v>
      </c>
      <c r="BM244" t="s">
        <v>13</v>
      </c>
      <c r="BN244" t="s">
        <v>14</v>
      </c>
      <c r="BO244" t="s">
        <v>15</v>
      </c>
      <c r="BP244" t="s">
        <v>16</v>
      </c>
      <c r="BQ244" t="s">
        <v>17</v>
      </c>
      <c r="BR244" t="s">
        <v>18</v>
      </c>
      <c r="BS244" t="s">
        <v>19</v>
      </c>
      <c r="BT244" t="s">
        <v>20</v>
      </c>
      <c r="BU244" t="s">
        <v>21</v>
      </c>
      <c r="BV244" t="s">
        <v>22</v>
      </c>
      <c r="BW244" t="s">
        <v>23</v>
      </c>
      <c r="BX244" t="s">
        <v>24</v>
      </c>
      <c r="BY244" t="s">
        <v>1</v>
      </c>
      <c r="BZ244" t="s">
        <v>2</v>
      </c>
      <c r="CA244" t="s">
        <v>3</v>
      </c>
      <c r="CB244" t="s">
        <v>4</v>
      </c>
      <c r="CC244" t="s">
        <v>5</v>
      </c>
      <c r="CD244" t="s">
        <v>6</v>
      </c>
      <c r="CE244" t="s">
        <v>7</v>
      </c>
      <c r="CF244" t="s">
        <v>8</v>
      </c>
      <c r="CG244" t="s">
        <v>9</v>
      </c>
      <c r="CH244" t="s">
        <v>10</v>
      </c>
      <c r="CI244" t="s">
        <v>11</v>
      </c>
      <c r="CJ244" t="s">
        <v>12</v>
      </c>
      <c r="CK244" t="s">
        <v>13</v>
      </c>
      <c r="CL244" t="s">
        <v>14</v>
      </c>
      <c r="CM244" t="s">
        <v>15</v>
      </c>
      <c r="CN244" t="s">
        <v>16</v>
      </c>
      <c r="CO244" t="s">
        <v>17</v>
      </c>
      <c r="CP244" t="s">
        <v>18</v>
      </c>
      <c r="CQ244" t="s">
        <v>19</v>
      </c>
      <c r="CR244" t="s">
        <v>20</v>
      </c>
      <c r="CS244" t="s">
        <v>21</v>
      </c>
      <c r="CT244" t="s">
        <v>22</v>
      </c>
      <c r="CU244" t="s">
        <v>23</v>
      </c>
      <c r="CV244" t="s">
        <v>24</v>
      </c>
    </row>
    <row r="245" spans="1:100">
      <c r="A245" s="18" t="str">
        <f ca="1">INDIRECT("CORPUS_TOTALS!R"&amp;$A241&amp;"C"&amp;COLUMN(),FALSE)</f>
        <v>Reduced Gods</v>
      </c>
      <c r="B245" s="7" t="str">
        <f ca="1">INDIRECT("CORPUS_TOTALS!R"&amp;($A241+$C241)&amp;"C"&amp;(COLUMN()-1),FALSE)</f>
        <v>Punishment</v>
      </c>
      <c r="C245" s="7">
        <f ca="1">INDIRECT("CORPUS_TOTALS!R"&amp;($A241+$C241)&amp;"C"&amp;(COLUMN()-1),FALSE)</f>
        <v>31717</v>
      </c>
      <c r="D245" s="7">
        <f t="shared" ref="D245:BO245" ca="1" si="178">INDIRECT("CORPUS_TOTALS!R"&amp;($A241+$C241)&amp;"C"&amp;(COLUMN()-1),FALSE)</f>
        <v>21350</v>
      </c>
      <c r="E245" s="7">
        <f t="shared" ca="1" si="178"/>
        <v>3036</v>
      </c>
      <c r="F245" s="7">
        <f t="shared" ca="1" si="178"/>
        <v>9651</v>
      </c>
      <c r="G245" s="7">
        <f t="shared" ca="1" si="178"/>
        <v>1926</v>
      </c>
      <c r="H245" s="7">
        <f t="shared" ca="1" si="178"/>
        <v>1005</v>
      </c>
      <c r="I245" s="7">
        <f t="shared" ca="1" si="178"/>
        <v>417</v>
      </c>
      <c r="J245" s="7">
        <f t="shared" ca="1" si="178"/>
        <v>225</v>
      </c>
      <c r="K245" s="7">
        <f t="shared" ca="1" si="178"/>
        <v>-2.2730469366434289</v>
      </c>
      <c r="L245" s="7">
        <f t="shared" ca="1" si="178"/>
        <v>-0.59210215100966412</v>
      </c>
      <c r="M245" s="7">
        <f t="shared" ca="1" si="178"/>
        <v>-0.62301103276076719</v>
      </c>
      <c r="N245" s="7">
        <f t="shared" ca="1" si="178"/>
        <v>-1.7363645545850487E-2</v>
      </c>
      <c r="O245" s="7">
        <f t="shared" ca="1" si="178"/>
        <v>0.50235903112704283</v>
      </c>
      <c r="P245" s="7">
        <f t="shared" ca="1" si="178"/>
        <v>1.5835885225101416</v>
      </c>
      <c r="Q245" s="7">
        <f t="shared" ca="1" si="178"/>
        <v>0.91537696872261709</v>
      </c>
      <c r="R245" s="7">
        <f t="shared" ca="1" si="178"/>
        <v>1</v>
      </c>
      <c r="S245" s="7">
        <f t="shared" ca="1" si="178"/>
        <v>1</v>
      </c>
      <c r="T245" s="7">
        <f t="shared" ca="1" si="178"/>
        <v>1</v>
      </c>
      <c r="U245" s="7">
        <f t="shared" ca="1" si="178"/>
        <v>1</v>
      </c>
      <c r="V245" s="7">
        <f t="shared" ca="1" si="178"/>
        <v>1</v>
      </c>
      <c r="W245" s="7">
        <f t="shared" ca="1" si="178"/>
        <v>1.8038116912602944E-3</v>
      </c>
      <c r="X245" s="7">
        <f t="shared" ca="1" si="178"/>
        <v>0.89353944717447653</v>
      </c>
      <c r="Y245" s="7">
        <f t="shared" ca="1" si="178"/>
        <v>0.94831407781677213</v>
      </c>
      <c r="Z245" s="7">
        <f t="shared" ca="1" si="178"/>
        <v>0.78879113721446203</v>
      </c>
      <c r="AA245" s="7">
        <f t="shared" ca="1" si="178"/>
        <v>0.50139415321729497</v>
      </c>
      <c r="AB245" s="7">
        <f t="shared" ca="1" si="178"/>
        <v>0.14386909591140803</v>
      </c>
      <c r="AC245" s="7">
        <f t="shared" ca="1" si="178"/>
        <v>7.7473152368917209E-3</v>
      </c>
      <c r="AD245" s="7">
        <f t="shared" ca="1" si="178"/>
        <v>8.3164313625856013E-3</v>
      </c>
      <c r="AE245" s="7">
        <f t="shared" ca="1" si="178"/>
        <v>8.8611924546841674E-3</v>
      </c>
      <c r="AF245" s="7">
        <f t="shared" ca="1" si="178"/>
        <v>9.2203063743556465E-3</v>
      </c>
      <c r="AG245" s="7">
        <f t="shared" ca="1" si="178"/>
        <v>8.6200087940872024E-3</v>
      </c>
      <c r="AH245" s="7">
        <f t="shared" ca="1" si="178"/>
        <v>9.4221457726575298E-3</v>
      </c>
      <c r="AI245" s="7">
        <f t="shared" ca="1" si="178"/>
        <v>8.8352016731782744E-3</v>
      </c>
      <c r="AJ245" s="7">
        <f t="shared" ca="1" si="178"/>
        <v>9.9938381394680947E-3</v>
      </c>
      <c r="AK245" s="7">
        <f t="shared" ca="1" si="178"/>
        <v>8.8330581232602748E-3</v>
      </c>
      <c r="AL245" s="7">
        <f t="shared" ca="1" si="178"/>
        <v>1.0698557801798275E-2</v>
      </c>
      <c r="AM245" s="7">
        <f t="shared" ca="1" si="178"/>
        <v>9.1688678386030349E-3</v>
      </c>
      <c r="AN245" s="7">
        <f t="shared" ca="1" si="178"/>
        <v>1.1908415533762304E-2</v>
      </c>
      <c r="AO245" s="7">
        <f t="shared" ca="1" si="178"/>
        <v>0.10315513087920715</v>
      </c>
      <c r="AP245" s="7">
        <f t="shared" ca="1" si="178"/>
        <v>0.11145845225896615</v>
      </c>
      <c r="AQ245" s="7">
        <f t="shared" ca="1" si="178"/>
        <v>0.27295349255539003</v>
      </c>
      <c r="AR245" s="7">
        <f t="shared" ca="1" si="178"/>
        <v>0.28498561751486762</v>
      </c>
      <c r="AS245" s="7">
        <f t="shared" ca="1" si="178"/>
        <v>7.3380402703994083E-2</v>
      </c>
      <c r="AT245" s="7">
        <f t="shared" ca="1" si="178"/>
        <v>8.0530604321767049E-2</v>
      </c>
      <c r="AU245" s="7">
        <f t="shared" ca="1" si="178"/>
        <v>4.0503736852044427E-2</v>
      </c>
      <c r="AV245" s="7">
        <f t="shared" ca="1" si="178"/>
        <v>4.5959963382147605E-2</v>
      </c>
      <c r="AW245" s="7">
        <f t="shared" ca="1" si="178"/>
        <v>1.7139656766338295E-2</v>
      </c>
      <c r="AX245" s="7">
        <f t="shared" ca="1" si="178"/>
        <v>2.0799453303919316E-2</v>
      </c>
      <c r="AY245" s="7">
        <f t="shared" ca="1" si="178"/>
        <v>9.0374184777974129E-3</v>
      </c>
      <c r="AZ245" s="7">
        <f t="shared" ca="1" si="178"/>
        <v>1.1758834449603057E-2</v>
      </c>
      <c r="BA245" s="7">
        <f t="shared" ca="1" si="178"/>
        <v>775118</v>
      </c>
      <c r="BB245" s="7">
        <f t="shared" ca="1" si="178"/>
        <v>5901463</v>
      </c>
      <c r="BC245" s="7">
        <f t="shared" ca="1" si="178"/>
        <v>2291</v>
      </c>
      <c r="BD245" s="7">
        <f t="shared" ca="1" si="178"/>
        <v>19059</v>
      </c>
      <c r="BE245" s="7">
        <f t="shared" ca="1" si="178"/>
        <v>1852355</v>
      </c>
      <c r="BF245" s="7">
        <f t="shared" ca="1" si="178"/>
        <v>4824226</v>
      </c>
      <c r="BG245" s="7">
        <f t="shared" ca="1" si="178"/>
        <v>5956</v>
      </c>
      <c r="BH245" s="7">
        <f t="shared" ca="1" si="178"/>
        <v>15394</v>
      </c>
      <c r="BI245" s="7">
        <f t="shared" ca="1" si="178"/>
        <v>520466</v>
      </c>
      <c r="BJ245" s="7">
        <f t="shared" ca="1" si="178"/>
        <v>6156115</v>
      </c>
      <c r="BK245" s="7">
        <f t="shared" ca="1" si="178"/>
        <v>1643</v>
      </c>
      <c r="BL245" s="7">
        <f t="shared" ca="1" si="178"/>
        <v>19707</v>
      </c>
      <c r="BM245" s="7">
        <f t="shared" ca="1" si="178"/>
        <v>281017</v>
      </c>
      <c r="BN245" s="7">
        <f t="shared" ca="1" si="178"/>
        <v>6395564</v>
      </c>
      <c r="BO245" s="7">
        <f t="shared" ca="1" si="178"/>
        <v>923</v>
      </c>
      <c r="BP245" s="7">
        <f t="shared" ref="BP245:CV245" ca="1" si="179">INDIRECT("CORPUS_TOTALS!R"&amp;($A241+$C241)&amp;"C"&amp;(COLUMN()-1),FALSE)</f>
        <v>20427</v>
      </c>
      <c r="BQ245" s="7">
        <f t="shared" ca="1" si="179"/>
        <v>118175</v>
      </c>
      <c r="BR245" s="7">
        <f t="shared" ca="1" si="179"/>
        <v>6558406</v>
      </c>
      <c r="BS245" s="7">
        <f t="shared" ca="1" si="179"/>
        <v>405</v>
      </c>
      <c r="BT245" s="7">
        <f t="shared" ca="1" si="179"/>
        <v>20945</v>
      </c>
      <c r="BU245" s="7">
        <f t="shared" ca="1" si="179"/>
        <v>59779</v>
      </c>
      <c r="BV245" s="7">
        <f t="shared" ca="1" si="179"/>
        <v>6616802</v>
      </c>
      <c r="BW245" s="7">
        <f t="shared" ca="1" si="179"/>
        <v>222</v>
      </c>
      <c r="BX245" s="7">
        <f t="shared" ca="1" si="179"/>
        <v>21128</v>
      </c>
      <c r="BY245" s="7">
        <f t="shared" ca="1" si="179"/>
        <v>774930.96877662675</v>
      </c>
      <c r="BZ245" s="7">
        <f t="shared" ca="1" si="179"/>
        <v>5901650.0312233735</v>
      </c>
      <c r="CA245" s="7">
        <f t="shared" ca="1" si="179"/>
        <v>2478.0312233733075</v>
      </c>
      <c r="CB245" s="7">
        <f t="shared" ca="1" si="179"/>
        <v>18932.316510501409</v>
      </c>
      <c r="CC245" s="7">
        <f t="shared" ca="1" si="179"/>
        <v>1852387.5379861332</v>
      </c>
      <c r="CD245" s="7">
        <f t="shared" ca="1" si="179"/>
        <v>4824193.4620138668</v>
      </c>
      <c r="CE245" s="7">
        <f t="shared" ca="1" si="179"/>
        <v>5923.4620138666705</v>
      </c>
      <c r="CF245" s="7">
        <f t="shared" ca="1" si="179"/>
        <v>15475.868112736145</v>
      </c>
      <c r="CG245" s="7">
        <f t="shared" ca="1" si="179"/>
        <v>520444.75067435001</v>
      </c>
      <c r="CH245" s="7">
        <f t="shared" ca="1" si="179"/>
        <v>6156136.2493256498</v>
      </c>
      <c r="CI245" s="7">
        <f t="shared" ca="1" si="179"/>
        <v>1664.2493256499656</v>
      </c>
      <c r="CJ245" s="7">
        <f t="shared" ca="1" si="179"/>
        <v>19748.700674791486</v>
      </c>
      <c r="CK245" s="7">
        <f t="shared" ca="1" si="179"/>
        <v>281041.30173034029</v>
      </c>
      <c r="CL245" s="7">
        <f t="shared" ca="1" si="179"/>
        <v>6395539.6982696597</v>
      </c>
      <c r="CM245" s="7">
        <f t="shared" ca="1" si="179"/>
        <v>898.69826965969048</v>
      </c>
      <c r="CN245" s="7">
        <f t="shared" ca="1" si="179"/>
        <v>20516.699767440852</v>
      </c>
      <c r="CO245" s="7">
        <f t="shared" ca="1" si="179"/>
        <v>118202.02014323528</v>
      </c>
      <c r="CP245" s="7">
        <f t="shared" ca="1" si="179"/>
        <v>6558378.9798567649</v>
      </c>
      <c r="CQ245" s="7">
        <f t="shared" ca="1" si="179"/>
        <v>377.97985676472331</v>
      </c>
      <c r="CR245" s="7">
        <f t="shared" ca="1" si="179"/>
        <v>21039.08330476332</v>
      </c>
      <c r="CS245" s="7">
        <f t="shared" ca="1" si="179"/>
        <v>59809.743722501771</v>
      </c>
      <c r="CT245" s="7">
        <f t="shared" ca="1" si="179"/>
        <v>6616771.2562774979</v>
      </c>
      <c r="CU245" s="7">
        <f t="shared" ca="1" si="179"/>
        <v>191.25627749823042</v>
      </c>
      <c r="CV245" s="7">
        <f t="shared" ca="1" si="179"/>
        <v>21226.403978323637</v>
      </c>
    </row>
    <row r="246" spans="1:100">
      <c r="A246" s="18" t="s">
        <v>117</v>
      </c>
      <c r="B246" s="7" t="str">
        <f ca="1">INDIRECT("CORPUS_TOTALS!R"&amp;($B241+$C241)&amp;"C"&amp;(COLUMN()-1),FALSE)</f>
        <v>Punishment</v>
      </c>
      <c r="C246" s="7">
        <f ca="1">INDIRECT("CORPUS_TOTALS!R"&amp;($B241+$C241)&amp;"C"&amp;(COLUMN()-1),FALSE)</f>
        <v>31719</v>
      </c>
      <c r="D246" s="7">
        <f t="shared" ref="D246:BO246" ca="1" si="180">INDIRECT("CORPUS_TOTALS!R"&amp;($B241+$C241)&amp;"C"&amp;(COLUMN()-1),FALSE)</f>
        <v>3367</v>
      </c>
      <c r="E246" s="7">
        <f t="shared" ca="1" si="180"/>
        <v>841</v>
      </c>
      <c r="F246" s="7">
        <f t="shared" ca="1" si="180"/>
        <v>2089</v>
      </c>
      <c r="G246" s="7">
        <f t="shared" ca="1" si="180"/>
        <v>439</v>
      </c>
      <c r="H246" s="7">
        <f t="shared" ca="1" si="180"/>
        <v>230</v>
      </c>
      <c r="I246" s="7">
        <f t="shared" ca="1" si="180"/>
        <v>88</v>
      </c>
      <c r="J246" s="7">
        <f t="shared" ca="1" si="180"/>
        <v>33</v>
      </c>
      <c r="K246" s="7">
        <f t="shared" ca="1" si="180"/>
        <v>2.2869750403972815</v>
      </c>
      <c r="L246" s="7">
        <f t="shared" ca="1" si="180"/>
        <v>1.5533545262468138</v>
      </c>
      <c r="M246" s="7">
        <f t="shared" ca="1" si="180"/>
        <v>1.8353492972800136</v>
      </c>
      <c r="N246" s="7">
        <f t="shared" ca="1" si="180"/>
        <v>2.1025941906136025</v>
      </c>
      <c r="O246" s="7">
        <f t="shared" ca="1" si="180"/>
        <v>1.8483380539451744</v>
      </c>
      <c r="P246" s="7">
        <f t="shared" ca="1" si="180"/>
        <v>0.21942273048467456</v>
      </c>
      <c r="Q246" s="7">
        <f t="shared" ca="1" si="180"/>
        <v>1.5272373318067709</v>
      </c>
      <c r="R246" s="7">
        <f t="shared" ca="1" si="180"/>
        <v>1.2985415583790607</v>
      </c>
      <c r="S246" s="7">
        <f t="shared" ca="1" si="180"/>
        <v>1.4092174522529568</v>
      </c>
      <c r="T246" s="7">
        <f t="shared" ca="1" si="180"/>
        <v>1.4712946827762841</v>
      </c>
      <c r="U246" s="7">
        <f t="shared" ca="1" si="180"/>
        <v>1.4627900122511046</v>
      </c>
      <c r="V246" s="7">
        <f t="shared" ca="1" si="180"/>
        <v>1.0778965414166704</v>
      </c>
      <c r="W246" s="7">
        <f t="shared" ca="1" si="180"/>
        <v>0</v>
      </c>
      <c r="X246" s="7">
        <f t="shared" ca="1" si="180"/>
        <v>0</v>
      </c>
      <c r="Y246" s="7">
        <f t="shared" ca="1" si="180"/>
        <v>0</v>
      </c>
      <c r="Z246" s="7">
        <f t="shared" ca="1" si="180"/>
        <v>0</v>
      </c>
      <c r="AA246" s="7">
        <f t="shared" ca="1" si="180"/>
        <v>0</v>
      </c>
      <c r="AB246" s="7">
        <f t="shared" ca="1" si="180"/>
        <v>0</v>
      </c>
      <c r="AC246" s="7">
        <f t="shared" ca="1" si="180"/>
        <v>1.3161255528748354E-2</v>
      </c>
      <c r="AD246" s="7">
        <f t="shared" ca="1" si="180"/>
        <v>1.5054769780150065E-2</v>
      </c>
      <c r="AE246" s="7">
        <f t="shared" ca="1" si="180"/>
        <v>1.1879861014265981E-2</v>
      </c>
      <c r="AF246" s="7">
        <f t="shared" ca="1" si="180"/>
        <v>1.2937483803078837E-2</v>
      </c>
      <c r="AG246" s="7">
        <f t="shared" ca="1" si="180"/>
        <v>1.1826612329024062E-2</v>
      </c>
      <c r="AH246" s="7">
        <f t="shared" ca="1" si="180"/>
        <v>1.4250013747602014E-2</v>
      </c>
      <c r="AI246" s="7">
        <f t="shared" ca="1" si="180"/>
        <v>1.1908457223654542E-2</v>
      </c>
      <c r="AJ246" s="7">
        <f t="shared" ca="1" si="180"/>
        <v>1.5415570100372781E-2</v>
      </c>
      <c r="AK246" s="7">
        <f t="shared" ca="1" si="180"/>
        <v>1.0355524554143701E-2</v>
      </c>
      <c r="AL246" s="7">
        <f t="shared" ca="1" si="180"/>
        <v>1.5780501581882433E-2</v>
      </c>
      <c r="AM246" s="7">
        <f t="shared" ca="1" si="180"/>
        <v>6.4734094268412415E-3</v>
      </c>
      <c r="AN246" s="7">
        <f t="shared" ca="1" si="180"/>
        <v>1.312861017517836E-2</v>
      </c>
      <c r="AO246" s="7">
        <f t="shared" ca="1" si="180"/>
        <v>0.1543183602087658</v>
      </c>
      <c r="AP246" s="7">
        <f t="shared" ca="1" si="180"/>
        <v>0.17950997361956803</v>
      </c>
      <c r="AQ246" s="7">
        <f t="shared" ca="1" si="180"/>
        <v>0.31672550482400696</v>
      </c>
      <c r="AR246" s="7">
        <f t="shared" ca="1" si="180"/>
        <v>0.34855516045665835</v>
      </c>
      <c r="AS246" s="7">
        <f t="shared" ca="1" si="180"/>
        <v>9.5913870305610452E-2</v>
      </c>
      <c r="AT246" s="7">
        <f t="shared" ca="1" si="180"/>
        <v>0.1167383423466022</v>
      </c>
      <c r="AU246" s="7">
        <f t="shared" ca="1" si="180"/>
        <v>5.2529525959989179E-2</v>
      </c>
      <c r="AV246" s="7">
        <f t="shared" ca="1" si="180"/>
        <v>6.8646595216131992E-2</v>
      </c>
      <c r="AW246" s="7">
        <f t="shared" ca="1" si="180"/>
        <v>2.0213049870050782E-2</v>
      </c>
      <c r="AX246" s="7">
        <f t="shared" ca="1" si="180"/>
        <v>3.0871001214000302E-2</v>
      </c>
      <c r="AY246" s="7">
        <f t="shared" ca="1" si="180"/>
        <v>6.2267237884692708E-3</v>
      </c>
      <c r="AZ246" s="7">
        <f t="shared" ca="1" si="180"/>
        <v>1.2781295219549736E-2</v>
      </c>
      <c r="BA246" s="7">
        <f t="shared" ca="1" si="180"/>
        <v>776885</v>
      </c>
      <c r="BB246" s="7">
        <f t="shared" ca="1" si="180"/>
        <v>5917677</v>
      </c>
      <c r="BC246" s="7">
        <f t="shared" ca="1" si="180"/>
        <v>562</v>
      </c>
      <c r="BD246" s="7">
        <f t="shared" ca="1" si="180"/>
        <v>2805</v>
      </c>
      <c r="BE246" s="7">
        <f t="shared" ca="1" si="180"/>
        <v>1857219</v>
      </c>
      <c r="BF246" s="7">
        <f t="shared" ca="1" si="180"/>
        <v>4837343</v>
      </c>
      <c r="BG246" s="7">
        <f t="shared" ca="1" si="180"/>
        <v>1120</v>
      </c>
      <c r="BH246" s="7">
        <f t="shared" ca="1" si="180"/>
        <v>2247</v>
      </c>
      <c r="BI246" s="7">
        <f t="shared" ca="1" si="180"/>
        <v>521791</v>
      </c>
      <c r="BJ246" s="7">
        <f t="shared" ca="1" si="180"/>
        <v>6172771</v>
      </c>
      <c r="BK246" s="7">
        <f t="shared" ca="1" si="180"/>
        <v>358</v>
      </c>
      <c r="BL246" s="7">
        <f t="shared" ca="1" si="180"/>
        <v>3009</v>
      </c>
      <c r="BM246" s="7">
        <f t="shared" ca="1" si="180"/>
        <v>281756</v>
      </c>
      <c r="BN246" s="7">
        <f t="shared" ca="1" si="180"/>
        <v>6412806</v>
      </c>
      <c r="BO246" s="7">
        <f t="shared" ca="1" si="180"/>
        <v>204</v>
      </c>
      <c r="BP246" s="7">
        <f t="shared" ref="BP246:CV246" ca="1" si="181">INDIRECT("CORPUS_TOTALS!R"&amp;($B241+$C241)&amp;"C"&amp;(COLUMN()-1),FALSE)</f>
        <v>3163</v>
      </c>
      <c r="BQ246" s="7">
        <f t="shared" ca="1" si="181"/>
        <v>118502</v>
      </c>
      <c r="BR246" s="7">
        <f t="shared" ca="1" si="181"/>
        <v>6576060</v>
      </c>
      <c r="BS246" s="7">
        <f t="shared" ca="1" si="181"/>
        <v>86</v>
      </c>
      <c r="BT246" s="7">
        <f t="shared" ca="1" si="181"/>
        <v>3281</v>
      </c>
      <c r="BU246" s="7">
        <f t="shared" ca="1" si="181"/>
        <v>59973</v>
      </c>
      <c r="BV246" s="7">
        <f t="shared" ca="1" si="181"/>
        <v>6634589</v>
      </c>
      <c r="BW246" s="7">
        <f t="shared" ca="1" si="181"/>
        <v>32</v>
      </c>
      <c r="BX246" s="7">
        <f t="shared" ca="1" si="181"/>
        <v>3335</v>
      </c>
      <c r="BY246" s="7">
        <f t="shared" ca="1" si="181"/>
        <v>777056.18307002063</v>
      </c>
      <c r="BZ246" s="7">
        <f t="shared" ca="1" si="181"/>
        <v>4504711.0738217514</v>
      </c>
      <c r="CA246" s="7">
        <f t="shared" ca="1" si="181"/>
        <v>933.89294317691338</v>
      </c>
      <c r="CB246" s="7">
        <f t="shared" ca="1" si="181"/>
        <v>1344003.7195790631</v>
      </c>
      <c r="CC246" s="7">
        <f t="shared" ca="1" si="181"/>
        <v>1857404.8265542977</v>
      </c>
      <c r="CD246" s="7">
        <f t="shared" ca="1" si="181"/>
        <v>4366652.2673226539</v>
      </c>
      <c r="CE246" s="7">
        <f t="shared" ca="1" si="181"/>
        <v>262.86354140212592</v>
      </c>
      <c r="CF246" s="7">
        <f t="shared" ca="1" si="181"/>
        <v>483181.0350083849</v>
      </c>
      <c r="CG246" s="7">
        <f t="shared" ca="1" si="181"/>
        <v>521886.51951043378</v>
      </c>
      <c r="CH246" s="7">
        <f t="shared" ca="1" si="181"/>
        <v>5903454.9987379787</v>
      </c>
      <c r="CI246" s="7">
        <f t="shared" ca="1" si="181"/>
        <v>141.81664780262676</v>
      </c>
      <c r="CJ246" s="7">
        <f t="shared" ca="1" si="181"/>
        <v>272777.08768583596</v>
      </c>
      <c r="CK246" s="7">
        <f t="shared" ca="1" si="181"/>
        <v>281818.26076687285</v>
      </c>
      <c r="CL246" s="7">
        <f t="shared" ca="1" si="181"/>
        <v>6296514.1122840848</v>
      </c>
      <c r="CM246" s="7">
        <f t="shared" ca="1" si="181"/>
        <v>59.672639408390268</v>
      </c>
      <c r="CN246" s="7">
        <f t="shared" ca="1" si="181"/>
        <v>119510.86202566778</v>
      </c>
      <c r="CO246" s="7">
        <f t="shared" ca="1" si="181"/>
        <v>118528.38667832997</v>
      </c>
      <c r="CP246" s="7">
        <f t="shared" ca="1" si="181"/>
        <v>6516659.1860387987</v>
      </c>
      <c r="CQ246" s="7">
        <f t="shared" ca="1" si="181"/>
        <v>30.191220748980768</v>
      </c>
      <c r="CR246" s="7">
        <f t="shared" ca="1" si="181"/>
        <v>62687.319333370659</v>
      </c>
      <c r="CS246" s="7">
        <f t="shared" ca="1" si="181"/>
        <v>59974.835924656712</v>
      </c>
      <c r="CT246" s="7">
        <f t="shared" ca="1" si="181"/>
        <v>5939317.2768288255</v>
      </c>
      <c r="CU246" s="7">
        <f t="shared" ca="1" si="181"/>
        <v>495.05949806003929</v>
      </c>
      <c r="CV246" s="7">
        <f t="shared" ca="1" si="181"/>
        <v>665534.49676914618</v>
      </c>
    </row>
    <row r="248" spans="1:100">
      <c r="A248" s="18" t="s">
        <v>114</v>
      </c>
      <c r="B248" t="s">
        <v>119</v>
      </c>
      <c r="C248" t="s">
        <v>120</v>
      </c>
      <c r="D248" t="s">
        <v>121</v>
      </c>
      <c r="E248" t="s">
        <v>122</v>
      </c>
      <c r="F248" t="s">
        <v>123</v>
      </c>
      <c r="G248" t="s">
        <v>124</v>
      </c>
      <c r="H248" t="s">
        <v>125</v>
      </c>
      <c r="I248" t="s">
        <v>126</v>
      </c>
      <c r="J248" t="s">
        <v>127</v>
      </c>
      <c r="K248" t="s">
        <v>128</v>
      </c>
      <c r="L248" t="s">
        <v>129</v>
      </c>
      <c r="M248" t="s">
        <v>130</v>
      </c>
      <c r="N248" t="s">
        <v>131</v>
      </c>
      <c r="O248" t="s">
        <v>132</v>
      </c>
      <c r="P248" t="s">
        <v>133</v>
      </c>
      <c r="Q248" t="s">
        <v>134</v>
      </c>
      <c r="R248" t="s">
        <v>135</v>
      </c>
      <c r="S248" t="s">
        <v>136</v>
      </c>
      <c r="T248" t="s">
        <v>138</v>
      </c>
      <c r="U248" t="s">
        <v>139</v>
      </c>
      <c r="V248" t="s">
        <v>140</v>
      </c>
      <c r="W248" t="s">
        <v>141</v>
      </c>
      <c r="X248" t="s">
        <v>142</v>
      </c>
      <c r="Y248" t="s">
        <v>143</v>
      </c>
      <c r="Z248" t="s">
        <v>144</v>
      </c>
      <c r="AA248" t="s">
        <v>145</v>
      </c>
      <c r="AB248" t="s">
        <v>146</v>
      </c>
      <c r="AC248" t="s">
        <v>147</v>
      </c>
      <c r="AD248" t="s">
        <v>148</v>
      </c>
      <c r="AE248" t="s">
        <v>149</v>
      </c>
      <c r="AF248" t="s">
        <v>137</v>
      </c>
    </row>
    <row r="249" spans="1:100">
      <c r="A249" s="18" t="s">
        <v>150</v>
      </c>
      <c r="B249" s="10" t="e">
        <f ca="1">1-NORMSDIST(H249)</f>
        <v>#REF!</v>
      </c>
      <c r="C249" s="10">
        <f t="shared" ref="C249" ca="1" si="182">1-NORMSDIST(I249)</f>
        <v>1</v>
      </c>
      <c r="D249" s="10">
        <f t="shared" ref="D249" ca="1" si="183">1-NORMSDIST(J249)</f>
        <v>0.99999999999889533</v>
      </c>
      <c r="E249" s="10">
        <f t="shared" ref="E249" ca="1" si="184">1-NORMSDIST(K249)</f>
        <v>0.99999986013849929</v>
      </c>
      <c r="F249" s="10">
        <f t="shared" ref="F249" ca="1" si="185">1-NORMSDIST(L249)</f>
        <v>0.99375806811179446</v>
      </c>
      <c r="G249" s="10">
        <f t="shared" ref="G249" ca="1" si="186">1-NORMSDIST(M249)</f>
        <v>0.34812810530683169</v>
      </c>
      <c r="H249" t="e">
        <f ca="1">(E245/T249-E246/Z249)/(SQRT(N249*(1-N249)*(1/T249+1/Z249)))</f>
        <v>#REF!</v>
      </c>
      <c r="I249">
        <f t="shared" ref="I249" ca="1" si="187">(F245/U249-F246/AA249)/(SQRT(O249*(1-O249)*(1/U249+1/AA249)))</f>
        <v>-13.20846844158125</v>
      </c>
      <c r="J249">
        <f t="shared" ref="J249" ca="1" si="188">(G245/V249-G246/AB249)/(SQRT(P249*(1-P249)*(1/V249+1/AB249)))</f>
        <v>-7.0205898877372261</v>
      </c>
      <c r="K249">
        <f t="shared" ref="K249" ca="1" si="189">(H245/W249-H246/AC249)/(SQRT(Q249*(1-Q249)*(1/W249+1/AC249)))</f>
        <v>-5.1366205109685366</v>
      </c>
      <c r="L249">
        <f t="shared" ref="L249" ca="1" si="190">(I245/X249-I246/AD249)/(SQRT(R249*(1-R249)*(1/X249+1/AD249)))</f>
        <v>-2.4981633951852786</v>
      </c>
      <c r="M249">
        <f t="shared" ref="M249" ca="1" si="191">(J245/Y249-J246/AE249)/(SQRT(S249*(1-S249)*(1/Y249+1/AE249)))</f>
        <v>0.39037913991777051</v>
      </c>
      <c r="N249" t="e">
        <f ca="1">(E245+E246)/(T249+Z249)</f>
        <v>#REF!</v>
      </c>
      <c r="O249">
        <f t="shared" ref="O249" ca="1" si="192">(F245+F246)/(U249+AA249)</f>
        <v>4.7497673665897961E-3</v>
      </c>
      <c r="P249">
        <f t="shared" ref="P249" ca="1" si="193">(G245+G246)/(V249+AB249)</f>
        <v>4.7841566533155322E-3</v>
      </c>
      <c r="Q249">
        <f t="shared" ref="Q249" ca="1" si="194">(H245+H246)/(W249+AC249)</f>
        <v>4.9965610713274267E-3</v>
      </c>
      <c r="R249">
        <f t="shared" ref="R249" ca="1" si="195">(I245+I246)/(X249+AD249)</f>
        <v>5.1078205283812761E-3</v>
      </c>
      <c r="S249">
        <f t="shared" ref="S249" ca="1" si="196">(J245+J246)/(Y249+AE249)</f>
        <v>5.2190799854351256E-3</v>
      </c>
      <c r="T249" t="e">
        <f ca="1">_xlfn.FLOOR.MATH(($F$1-1)*$D245)</f>
        <v>#REF!</v>
      </c>
      <c r="U249">
        <f ca="1">2*50*$D245</f>
        <v>2135000</v>
      </c>
      <c r="V249">
        <f ca="1">2*10*$D245</f>
        <v>427000</v>
      </c>
      <c r="W249">
        <f ca="1">2*5*$D245</f>
        <v>213500</v>
      </c>
      <c r="X249">
        <f ca="1">2*2*$D245</f>
        <v>85400</v>
      </c>
      <c r="Y249">
        <f ca="1">2*1*$D245</f>
        <v>42700</v>
      </c>
      <c r="Z249" t="e">
        <f ca="1">_xlfn.FLOOR.MATH(($F$1-1)*$D246)</f>
        <v>#REF!</v>
      </c>
      <c r="AA249">
        <f ca="1">2*50*$D246</f>
        <v>336700</v>
      </c>
      <c r="AB249">
        <f ca="1">2*10*$D246</f>
        <v>67340</v>
      </c>
      <c r="AC249">
        <f ca="1">2*5*$D246</f>
        <v>33670</v>
      </c>
      <c r="AD249">
        <f ca="1">2*2*$D246</f>
        <v>13468</v>
      </c>
      <c r="AE249">
        <f ca="1">2*1*$D246</f>
        <v>6734</v>
      </c>
    </row>
    <row r="251" spans="1:100">
      <c r="A251" s="18" t="s">
        <v>151</v>
      </c>
      <c r="B251" t="s">
        <v>152</v>
      </c>
      <c r="C251" t="s">
        <v>153</v>
      </c>
      <c r="D251" t="s">
        <v>154</v>
      </c>
      <c r="E251">
        <v>50</v>
      </c>
      <c r="F251" t="s">
        <v>153</v>
      </c>
      <c r="G251" t="s">
        <v>154</v>
      </c>
      <c r="H251">
        <v>10</v>
      </c>
      <c r="I251" t="s">
        <v>153</v>
      </c>
      <c r="J251" t="s">
        <v>154</v>
      </c>
      <c r="K251">
        <v>5</v>
      </c>
      <c r="L251" t="s">
        <v>153</v>
      </c>
      <c r="M251" t="s">
        <v>154</v>
      </c>
      <c r="N251">
        <v>2</v>
      </c>
      <c r="O251" t="s">
        <v>153</v>
      </c>
      <c r="P251" t="s">
        <v>154</v>
      </c>
      <c r="Q251">
        <v>1</v>
      </c>
      <c r="R251" t="s">
        <v>153</v>
      </c>
      <c r="S251" t="s">
        <v>154</v>
      </c>
    </row>
    <row r="252" spans="1:100">
      <c r="A252" s="18" t="s">
        <v>159</v>
      </c>
      <c r="B252" t="s">
        <v>116</v>
      </c>
      <c r="C252">
        <f ca="1">BC245</f>
        <v>2291</v>
      </c>
      <c r="D252">
        <f ca="1">BD245</f>
        <v>19059</v>
      </c>
      <c r="E252" t="s">
        <v>116</v>
      </c>
      <c r="F252">
        <f ca="1">BG245</f>
        <v>5956</v>
      </c>
      <c r="G252">
        <f ca="1">BH245</f>
        <v>15394</v>
      </c>
      <c r="H252" t="s">
        <v>116</v>
      </c>
      <c r="I252">
        <f ca="1">BK245</f>
        <v>1643</v>
      </c>
      <c r="J252">
        <f ca="1">BL245</f>
        <v>19707</v>
      </c>
      <c r="K252" t="s">
        <v>116</v>
      </c>
      <c r="L252">
        <f ca="1">BO245</f>
        <v>923</v>
      </c>
      <c r="M252">
        <f ca="1">BP245</f>
        <v>20427</v>
      </c>
      <c r="N252" t="s">
        <v>116</v>
      </c>
      <c r="O252">
        <f ca="1">BS245</f>
        <v>405</v>
      </c>
      <c r="P252">
        <f ca="1">BT245</f>
        <v>20945</v>
      </c>
      <c r="Q252" t="s">
        <v>116</v>
      </c>
      <c r="R252">
        <f ca="1">BW245</f>
        <v>222</v>
      </c>
      <c r="S252">
        <f ca="1">BX245</f>
        <v>21128</v>
      </c>
    </row>
    <row r="253" spans="1:100">
      <c r="A253" s="18"/>
      <c r="B253" t="s">
        <v>117</v>
      </c>
      <c r="C253">
        <f ca="1">BC246</f>
        <v>562</v>
      </c>
      <c r="D253">
        <f ca="1">BD246</f>
        <v>2805</v>
      </c>
      <c r="E253" t="s">
        <v>117</v>
      </c>
      <c r="F253">
        <f ca="1">BG246</f>
        <v>1120</v>
      </c>
      <c r="G253">
        <f ca="1">BH246</f>
        <v>2247</v>
      </c>
      <c r="H253" t="s">
        <v>117</v>
      </c>
      <c r="I253">
        <f ca="1">BK246</f>
        <v>358</v>
      </c>
      <c r="J253">
        <f ca="1">BL246</f>
        <v>3009</v>
      </c>
      <c r="K253" t="s">
        <v>117</v>
      </c>
      <c r="L253">
        <f ca="1">BO246</f>
        <v>204</v>
      </c>
      <c r="M253">
        <f ca="1">BP246</f>
        <v>3163</v>
      </c>
      <c r="N253" t="s">
        <v>117</v>
      </c>
      <c r="O253">
        <f ca="1">BS246</f>
        <v>86</v>
      </c>
      <c r="P253">
        <f ca="1">BT246</f>
        <v>3281</v>
      </c>
      <c r="Q253" t="s">
        <v>117</v>
      </c>
      <c r="R253">
        <f ca="1">BW246</f>
        <v>32</v>
      </c>
      <c r="S253">
        <f ca="1">BX246</f>
        <v>3335</v>
      </c>
    </row>
    <row r="254" spans="1:100">
      <c r="A254" s="18" t="s">
        <v>155</v>
      </c>
      <c r="C254">
        <f ca="1">(C252+C253)*(C252+D252)/SUM(C252:D253)</f>
        <v>2464.3585386576042</v>
      </c>
      <c r="D254">
        <f ca="1">(C252+D252)*(D252+D253)/SUM(C252:D253)</f>
        <v>18885.641461342395</v>
      </c>
      <c r="F254">
        <f ca="1">(F252+F253)*(F252+G252)/SUM(F252:G253)</f>
        <v>6112.0928915321438</v>
      </c>
      <c r="G254">
        <f ca="1">(F252+G252)*(G252+G253)/SUM(F252:G253)</f>
        <v>15237.907108467856</v>
      </c>
      <c r="I254">
        <f ca="1">(I252+I253)*(I252+J252)/SUM(I252:J253)</f>
        <v>1728.4197111299916</v>
      </c>
      <c r="J254">
        <f ca="1">(I252+J252)*(J252+J253)/SUM(I252:J253)</f>
        <v>19621.580288870009</v>
      </c>
      <c r="L254">
        <f ca="1">(L252+L253)*(L252+M252)/SUM(L252:M253)</f>
        <v>973.47776833758144</v>
      </c>
      <c r="M254">
        <f ca="1">(L252+M252)*(M252+M253)/SUM(L252:M253)</f>
        <v>20376.52223166242</v>
      </c>
      <c r="O254">
        <f ca="1">(O252+O253)*(O252+P252)/SUM(O252:P253)</f>
        <v>424.1149815916171</v>
      </c>
      <c r="P254">
        <f ca="1">(O252+P252)*(P252+P253)/SUM(O252:P253)</f>
        <v>20925.885018408382</v>
      </c>
      <c r="R254">
        <f ca="1">(R252+R253)*(R252+S252)/SUM(R252:S253)</f>
        <v>219.39960351175304</v>
      </c>
      <c r="S254">
        <f ca="1">(R252+S252)*(S252+S253)/SUM(R252:S253)</f>
        <v>21130.600396488247</v>
      </c>
    </row>
    <row r="255" spans="1:100">
      <c r="C255">
        <f ca="1">(C252+C253)*(C253+D253)/SUM(C252:D253)</f>
        <v>388.64146134239593</v>
      </c>
      <c r="D255">
        <f ca="1">(C253+D253)*(D252+D253)/SUM(C252:D253)</f>
        <v>2978.3585386576042</v>
      </c>
      <c r="F255">
        <f ca="1">(F252+F253)*(F253+G253)/SUM(F252:G253)</f>
        <v>963.90710846785612</v>
      </c>
      <c r="G255">
        <f ca="1">(F253+G253)*(G252+G253)/SUM(F252:G253)</f>
        <v>2403.0928915321438</v>
      </c>
      <c r="I255">
        <f ca="1">(I252+I253)*(I253+J253)/SUM(I252:J253)</f>
        <v>272.58028887000847</v>
      </c>
      <c r="J255">
        <f ca="1">(I253+J253)*(J252+J253)/SUM(I252:J253)</f>
        <v>3094.4197111299914</v>
      </c>
      <c r="L255">
        <f ca="1">(L252+L253)*(L253+M253)/SUM(L252:M253)</f>
        <v>153.52223166241859</v>
      </c>
      <c r="M255">
        <f ca="1">(L253+M253)*(M252+M253)/SUM(L252:M253)</f>
        <v>3213.4777683375814</v>
      </c>
      <c r="O255">
        <f ca="1">(O252+O253)*(O253+P253)/SUM(O252:P253)</f>
        <v>66.885018408382891</v>
      </c>
      <c r="P255">
        <f ca="1">(O253+P253)*(P252+P253)/SUM(O252:P253)</f>
        <v>3300.1149815916169</v>
      </c>
      <c r="R255">
        <f ca="1">(R252+R253)*(R253+S253)/SUM(R252:S253)</f>
        <v>34.600396488246957</v>
      </c>
      <c r="S255">
        <f ca="1">(R253+S253)*(S252+S253)/SUM(R252:S253)</f>
        <v>3332.399603511753</v>
      </c>
    </row>
    <row r="257" spans="1:100">
      <c r="A257" s="18" t="s">
        <v>151</v>
      </c>
      <c r="B257" s="18" t="s">
        <v>0</v>
      </c>
      <c r="C257" s="18">
        <v>50</v>
      </c>
      <c r="D257" s="18">
        <v>10</v>
      </c>
      <c r="E257" s="18">
        <v>5</v>
      </c>
      <c r="F257" s="18">
        <v>2</v>
      </c>
      <c r="G257" s="18">
        <v>1</v>
      </c>
    </row>
    <row r="258" spans="1:100">
      <c r="A258" s="18" t="s">
        <v>118</v>
      </c>
      <c r="B258" s="10">
        <f ca="1">_xlfn.CHISQ.TEST(C252:D253,C254:D255)</f>
        <v>8.2906612831376447E-24</v>
      </c>
      <c r="C258" s="10">
        <f ca="1">_xlfn.CHISQ.TEST(F252:G253,F254:G255)</f>
        <v>1.5209950500829343E-10</v>
      </c>
      <c r="D258" s="10">
        <f ca="1">_xlfn.CHISQ.TEST(I252:J253,I254:J255)</f>
        <v>6.3653250968329137E-9</v>
      </c>
      <c r="E258" s="10">
        <f ca="1">_xlfn.CHISQ.TEST(L252:M253,L254:M255)</f>
        <v>7.226358999992687E-6</v>
      </c>
      <c r="F258" s="10">
        <f ca="1">_xlfn.CHISQ.TEST(O252:P253,O254:P255)</f>
        <v>1.1079371142089855E-2</v>
      </c>
      <c r="G258" s="10">
        <f ca="1">_xlfn.CHISQ.TEST(R252:S253,R254:S255)</f>
        <v>0.63256159909832421</v>
      </c>
    </row>
    <row r="259" spans="1:100">
      <c r="A259" s="18" t="s">
        <v>156</v>
      </c>
      <c r="B259">
        <f ca="1">(C252*D253)/(D252*C253)</f>
        <v>0.59995894001376882</v>
      </c>
      <c r="C259">
        <f ca="1">(F252*G253)/(G252*F253)</f>
        <v>0.77622612706249183</v>
      </c>
      <c r="D259">
        <f ca="1">(I252*J253)/(J252*I253)</f>
        <v>0.70073886912542493</v>
      </c>
      <c r="E259">
        <f ca="1">(L252*M253)/(M252*L253)</f>
        <v>0.70059355313085236</v>
      </c>
      <c r="F259">
        <f ca="1">(O252*P253)/(P252*O253)</f>
        <v>0.73770450848567959</v>
      </c>
      <c r="G259">
        <f ca="1">(R252*S253)/(S252*R253)</f>
        <v>1.0950663811056418</v>
      </c>
    </row>
    <row r="262" spans="1:100">
      <c r="A262">
        <v>1</v>
      </c>
      <c r="B262">
        <v>3</v>
      </c>
      <c r="C262">
        <v>4</v>
      </c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</row>
    <row r="263" spans="1:100" ht="18.75">
      <c r="A263" s="19" t="str">
        <f ca="1">INDIRECT("R5C"&amp;A262,FALSE)</f>
        <v>reduced_gods</v>
      </c>
      <c r="B263" s="19" t="str">
        <f ca="1">INDIRECT("R5C"&amp;B262,FALSE)</f>
        <v>sage_kings</v>
      </c>
      <c r="C263" s="19" t="str">
        <f ca="1">INDIRECT("R3C"&amp;C262,FALSE)</f>
        <v>reward</v>
      </c>
      <c r="D263" s="20"/>
    </row>
    <row r="264" spans="1:100" ht="18.75">
      <c r="A264" s="19">
        <f ca="1">INDIRECT("R6C"&amp;A262,FALSE)</f>
        <v>201</v>
      </c>
      <c r="B264" s="19">
        <f ca="1">INDIRECT("R6C"&amp;B262,FALSE)</f>
        <v>214</v>
      </c>
      <c r="C264" s="19">
        <f ca="1">INDIRECT("R4C"&amp;C262,FALSE)</f>
        <v>10</v>
      </c>
    </row>
    <row r="265" spans="1:100">
      <c r="A265" s="18"/>
    </row>
    <row r="266" spans="1:100">
      <c r="A266" s="18" t="s">
        <v>115</v>
      </c>
    </row>
    <row r="267" spans="1:100" ht="15.75">
      <c r="C267" t="s">
        <v>36</v>
      </c>
      <c r="D267" t="s">
        <v>37</v>
      </c>
      <c r="E267" s="2" t="s">
        <v>43</v>
      </c>
      <c r="F267" s="2" t="s">
        <v>38</v>
      </c>
      <c r="G267" s="2" t="s">
        <v>39</v>
      </c>
      <c r="H267" s="2" t="s">
        <v>40</v>
      </c>
      <c r="I267" s="2" t="s">
        <v>41</v>
      </c>
      <c r="J267" s="2" t="s">
        <v>42</v>
      </c>
      <c r="K267" s="3" t="s">
        <v>44</v>
      </c>
      <c r="L267" s="3" t="s">
        <v>45</v>
      </c>
      <c r="M267" s="3" t="s">
        <v>46</v>
      </c>
      <c r="N267" s="3" t="s">
        <v>47</v>
      </c>
      <c r="O267" s="3" t="s">
        <v>48</v>
      </c>
      <c r="P267" s="3" t="s">
        <v>49</v>
      </c>
      <c r="Q267" s="3" t="s">
        <v>108</v>
      </c>
      <c r="R267" s="3" t="s">
        <v>109</v>
      </c>
      <c r="S267" s="3" t="s">
        <v>110</v>
      </c>
      <c r="T267" s="3" t="s">
        <v>111</v>
      </c>
      <c r="U267" s="3" t="s">
        <v>112</v>
      </c>
      <c r="V267" s="3" t="s">
        <v>113</v>
      </c>
      <c r="W267" s="3" t="s">
        <v>81</v>
      </c>
      <c r="X267" s="3" t="s">
        <v>82</v>
      </c>
      <c r="Y267" s="3" t="s">
        <v>83</v>
      </c>
      <c r="Z267" s="3" t="s">
        <v>84</v>
      </c>
      <c r="AA267" s="3" t="s">
        <v>85</v>
      </c>
      <c r="AB267" s="3" t="s">
        <v>86</v>
      </c>
      <c r="AC267" s="13" t="s">
        <v>96</v>
      </c>
      <c r="AD267" s="13" t="s">
        <v>97</v>
      </c>
      <c r="AE267" s="13" t="s">
        <v>98</v>
      </c>
      <c r="AF267" s="13" t="s">
        <v>99</v>
      </c>
      <c r="AG267" s="13" t="s">
        <v>100</v>
      </c>
      <c r="AH267" s="13" t="s">
        <v>101</v>
      </c>
      <c r="AI267" s="13" t="s">
        <v>102</v>
      </c>
      <c r="AJ267" s="13" t="s">
        <v>103</v>
      </c>
      <c r="AK267" s="13" t="s">
        <v>104</v>
      </c>
      <c r="AL267" s="13" t="s">
        <v>105</v>
      </c>
      <c r="AM267" s="13" t="s">
        <v>106</v>
      </c>
      <c r="AN267" s="13" t="s">
        <v>107</v>
      </c>
      <c r="AO267" s="13" t="s">
        <v>96</v>
      </c>
      <c r="AP267" s="13" t="s">
        <v>97</v>
      </c>
      <c r="AQ267" s="13" t="s">
        <v>98</v>
      </c>
      <c r="AR267" s="13" t="s">
        <v>99</v>
      </c>
      <c r="AS267" s="13" t="s">
        <v>100</v>
      </c>
      <c r="AT267" s="13" t="s">
        <v>101</v>
      </c>
      <c r="AU267" s="13" t="s">
        <v>102</v>
      </c>
      <c r="AV267" s="13" t="s">
        <v>103</v>
      </c>
      <c r="AW267" s="13" t="s">
        <v>104</v>
      </c>
      <c r="AX267" s="13" t="s">
        <v>105</v>
      </c>
      <c r="AY267" s="13" t="s">
        <v>106</v>
      </c>
      <c r="AZ267" s="13" t="s">
        <v>107</v>
      </c>
      <c r="BA267" t="s">
        <v>1</v>
      </c>
      <c r="BB267" t="s">
        <v>2</v>
      </c>
      <c r="BC267" t="s">
        <v>3</v>
      </c>
      <c r="BD267" t="s">
        <v>4</v>
      </c>
      <c r="BE267" t="s">
        <v>5</v>
      </c>
      <c r="BF267" t="s">
        <v>6</v>
      </c>
      <c r="BG267" t="s">
        <v>7</v>
      </c>
      <c r="BH267" t="s">
        <v>8</v>
      </c>
      <c r="BI267" t="s">
        <v>9</v>
      </c>
      <c r="BJ267" t="s">
        <v>10</v>
      </c>
      <c r="BK267" t="s">
        <v>11</v>
      </c>
      <c r="BL267" t="s">
        <v>12</v>
      </c>
      <c r="BM267" t="s">
        <v>13</v>
      </c>
      <c r="BN267" t="s">
        <v>14</v>
      </c>
      <c r="BO267" t="s">
        <v>15</v>
      </c>
      <c r="BP267" t="s">
        <v>16</v>
      </c>
      <c r="BQ267" t="s">
        <v>17</v>
      </c>
      <c r="BR267" t="s">
        <v>18</v>
      </c>
      <c r="BS267" t="s">
        <v>19</v>
      </c>
      <c r="BT267" t="s">
        <v>20</v>
      </c>
      <c r="BU267" t="s">
        <v>21</v>
      </c>
      <c r="BV267" t="s">
        <v>22</v>
      </c>
      <c r="BW267" t="s">
        <v>23</v>
      </c>
      <c r="BX267" t="s">
        <v>24</v>
      </c>
      <c r="BY267" t="s">
        <v>1</v>
      </c>
      <c r="BZ267" t="s">
        <v>2</v>
      </c>
      <c r="CA267" t="s">
        <v>3</v>
      </c>
      <c r="CB267" t="s">
        <v>4</v>
      </c>
      <c r="CC267" t="s">
        <v>5</v>
      </c>
      <c r="CD267" t="s">
        <v>6</v>
      </c>
      <c r="CE267" t="s">
        <v>7</v>
      </c>
      <c r="CF267" t="s">
        <v>8</v>
      </c>
      <c r="CG267" t="s">
        <v>9</v>
      </c>
      <c r="CH267" t="s">
        <v>10</v>
      </c>
      <c r="CI267" t="s">
        <v>11</v>
      </c>
      <c r="CJ267" t="s">
        <v>12</v>
      </c>
      <c r="CK267" t="s">
        <v>13</v>
      </c>
      <c r="CL267" t="s">
        <v>14</v>
      </c>
      <c r="CM267" t="s">
        <v>15</v>
      </c>
      <c r="CN267" t="s">
        <v>16</v>
      </c>
      <c r="CO267" t="s">
        <v>17</v>
      </c>
      <c r="CP267" t="s">
        <v>18</v>
      </c>
      <c r="CQ267" t="s">
        <v>19</v>
      </c>
      <c r="CR267" t="s">
        <v>20</v>
      </c>
      <c r="CS267" t="s">
        <v>21</v>
      </c>
      <c r="CT267" t="s">
        <v>22</v>
      </c>
      <c r="CU267" t="s">
        <v>23</v>
      </c>
      <c r="CV267" t="s">
        <v>24</v>
      </c>
    </row>
    <row r="268" spans="1:100">
      <c r="A268" s="18" t="str">
        <f ca="1">INDIRECT("CORPUS_TOTALS!R"&amp;$A264&amp;"C"&amp;COLUMN(),FALSE)</f>
        <v>Reduced Gods</v>
      </c>
      <c r="B268" s="7" t="str">
        <f ca="1">INDIRECT("CORPUS_TOTALS!R"&amp;($A264+$C264)&amp;"C"&amp;(COLUMN()-1),FALSE)</f>
        <v>Reward</v>
      </c>
      <c r="C268" s="7">
        <f ca="1">INDIRECT("CORPUS_TOTALS!R"&amp;($A264+$C264)&amp;"C"&amp;(COLUMN()-1),FALSE)</f>
        <v>8807</v>
      </c>
      <c r="D268" s="7">
        <f t="shared" ref="D268:BO268" ca="1" si="197">INDIRECT("CORPUS_TOTALS!R"&amp;($A264+$C264)&amp;"C"&amp;(COLUMN()-1),FALSE)</f>
        <v>21350</v>
      </c>
      <c r="E268" s="7">
        <f t="shared" ca="1" si="197"/>
        <v>972</v>
      </c>
      <c r="F268" s="7">
        <f t="shared" ca="1" si="197"/>
        <v>2641</v>
      </c>
      <c r="G268" s="7">
        <f t="shared" ca="1" si="197"/>
        <v>488</v>
      </c>
      <c r="H268" s="7">
        <f t="shared" ca="1" si="197"/>
        <v>257</v>
      </c>
      <c r="I268" s="7">
        <f t="shared" ca="1" si="197"/>
        <v>96</v>
      </c>
      <c r="J268" s="7">
        <f t="shared" ca="1" si="197"/>
        <v>47</v>
      </c>
      <c r="K268" s="7">
        <f t="shared" ca="1" si="197"/>
        <v>-0.13226874614451872</v>
      </c>
      <c r="L268" s="7">
        <f t="shared" ca="1" si="197"/>
        <v>-0.4211650524347697</v>
      </c>
      <c r="M268" s="7">
        <f t="shared" ca="1" si="197"/>
        <v>-1.0136302916718376</v>
      </c>
      <c r="N268" s="7">
        <f t="shared" ca="1" si="197"/>
        <v>-0.62500763253616631</v>
      </c>
      <c r="O268" s="7">
        <f t="shared" ca="1" si="197"/>
        <v>-1.1375123593866303</v>
      </c>
      <c r="P268" s="7">
        <f t="shared" ca="1" si="197"/>
        <v>-1.2954148539311257</v>
      </c>
      <c r="Q268" s="7">
        <f t="shared" ca="1" si="197"/>
        <v>1</v>
      </c>
      <c r="R268" s="7">
        <f t="shared" ca="1" si="197"/>
        <v>1</v>
      </c>
      <c r="S268" s="7">
        <f t="shared" ca="1" si="197"/>
        <v>1</v>
      </c>
      <c r="T268" s="7">
        <f t="shared" ca="1" si="197"/>
        <v>1</v>
      </c>
      <c r="U268" s="7">
        <f t="shared" ca="1" si="197"/>
        <v>1</v>
      </c>
      <c r="V268" s="7">
        <f t="shared" ca="1" si="197"/>
        <v>1</v>
      </c>
      <c r="W268" s="7">
        <f t="shared" ca="1" si="197"/>
        <v>0.15295647216707506</v>
      </c>
      <c r="X268" s="7">
        <f t="shared" ca="1" si="197"/>
        <v>0.54273882746151003</v>
      </c>
      <c r="Y268" s="7">
        <f t="shared" ca="1" si="197"/>
        <v>0.19482780477193551</v>
      </c>
      <c r="Z268" s="7">
        <f t="shared" ca="1" si="197"/>
        <v>0.92187636554458074</v>
      </c>
      <c r="AA268" s="7">
        <f t="shared" ca="1" si="197"/>
        <v>0.81552363102113823</v>
      </c>
      <c r="AB268" s="7">
        <f t="shared" ca="1" si="197"/>
        <v>0.85658392877884837</v>
      </c>
      <c r="AC268" s="7">
        <f t="shared" ca="1" si="197"/>
        <v>2.4100166668398052E-3</v>
      </c>
      <c r="AD268" s="7">
        <f t="shared" ca="1" si="197"/>
        <v>2.7329219677754636E-3</v>
      </c>
      <c r="AE268" s="7">
        <f t="shared" ca="1" si="197"/>
        <v>2.379764852688343E-3</v>
      </c>
      <c r="AF268" s="7">
        <f t="shared" ca="1" si="197"/>
        <v>2.5682445149931557E-3</v>
      </c>
      <c r="AG268" s="7">
        <f t="shared" ca="1" si="197"/>
        <v>2.0831461186813535E-3</v>
      </c>
      <c r="AH268" s="7">
        <f t="shared" ca="1" si="197"/>
        <v>2.4882824527472183E-3</v>
      </c>
      <c r="AI268" s="7">
        <f t="shared" ca="1" si="197"/>
        <v>2.1135049710160475E-3</v>
      </c>
      <c r="AJ268" s="7">
        <f t="shared" ca="1" si="197"/>
        <v>2.7014833193820791E-3</v>
      </c>
      <c r="AK268" s="7">
        <f t="shared" ca="1" si="197"/>
        <v>1.7990070303980257E-3</v>
      </c>
      <c r="AL268" s="7">
        <f t="shared" ca="1" si="197"/>
        <v>2.6974800890399134E-3</v>
      </c>
      <c r="AM268" s="7">
        <f t="shared" ca="1" si="197"/>
        <v>1.5727267149368155E-3</v>
      </c>
      <c r="AN268" s="7">
        <f t="shared" ca="1" si="197"/>
        <v>2.8300835895128332E-3</v>
      </c>
      <c r="AO268" s="7">
        <f t="shared" ca="1" si="197"/>
        <v>3.4153166777296941E-2</v>
      </c>
      <c r="AP268" s="7">
        <f t="shared" ca="1" si="197"/>
        <v>3.9195779358534445E-2</v>
      </c>
      <c r="AQ268" s="7">
        <f t="shared" ca="1" si="197"/>
        <v>8.8803131680232045E-2</v>
      </c>
      <c r="AR268" s="7">
        <f t="shared" ca="1" si="197"/>
        <v>9.6583285181594647E-2</v>
      </c>
      <c r="AS268" s="7">
        <f t="shared" ca="1" si="197"/>
        <v>1.8971519961289103E-2</v>
      </c>
      <c r="AT268" s="7">
        <f t="shared" ca="1" si="197"/>
        <v>2.2808339523488416E-2</v>
      </c>
      <c r="AU268" s="7">
        <f t="shared" ca="1" si="197"/>
        <v>1.0178626791071449E-2</v>
      </c>
      <c r="AV268" s="7">
        <f t="shared" ca="1" si="197"/>
        <v>1.3053223326024569E-2</v>
      </c>
      <c r="AW268" s="7">
        <f t="shared" ca="1" si="197"/>
        <v>3.5990269006392576E-3</v>
      </c>
      <c r="AX268" s="7">
        <f t="shared" ca="1" si="197"/>
        <v>5.3939473382366206E-3</v>
      </c>
      <c r="AY268" s="7">
        <f t="shared" ca="1" si="197"/>
        <v>1.5727267149368155E-3</v>
      </c>
      <c r="AZ268" s="7">
        <f t="shared" ca="1" si="197"/>
        <v>2.8300835895128332E-3</v>
      </c>
      <c r="BA268" s="7">
        <f t="shared" ca="1" si="197"/>
        <v>266735</v>
      </c>
      <c r="BB268" s="7">
        <f t="shared" ca="1" si="197"/>
        <v>6432756</v>
      </c>
      <c r="BC268" s="7">
        <f t="shared" ca="1" si="197"/>
        <v>783</v>
      </c>
      <c r="BD268" s="7">
        <f t="shared" ca="1" si="197"/>
        <v>20567</v>
      </c>
      <c r="BE268" s="7">
        <f t="shared" ca="1" si="197"/>
        <v>641808</v>
      </c>
      <c r="BF268" s="7">
        <f t="shared" ca="1" si="197"/>
        <v>6057683</v>
      </c>
      <c r="BG268" s="7">
        <f t="shared" ca="1" si="197"/>
        <v>1979</v>
      </c>
      <c r="BH268" s="7">
        <f t="shared" ca="1" si="197"/>
        <v>19371</v>
      </c>
      <c r="BI268" s="7">
        <f t="shared" ca="1" si="197"/>
        <v>155076</v>
      </c>
      <c r="BJ268" s="7">
        <f t="shared" ca="1" si="197"/>
        <v>6544415</v>
      </c>
      <c r="BK268" s="7">
        <f t="shared" ca="1" si="197"/>
        <v>446</v>
      </c>
      <c r="BL268" s="7">
        <f t="shared" ca="1" si="197"/>
        <v>20904</v>
      </c>
      <c r="BM268" s="7">
        <f t="shared" ca="1" si="197"/>
        <v>80703</v>
      </c>
      <c r="BN268" s="7">
        <f t="shared" ca="1" si="197"/>
        <v>6618788</v>
      </c>
      <c r="BO268" s="7">
        <f t="shared" ca="1" si="197"/>
        <v>248</v>
      </c>
      <c r="BP268" s="7">
        <f t="shared" ref="BP268:CV268" ca="1" si="198">INDIRECT("CORPUS_TOTALS!R"&amp;($A264+$C264)&amp;"C"&amp;(COLUMN()-1),FALSE)</f>
        <v>21102</v>
      </c>
      <c r="BQ268" s="7">
        <f t="shared" ca="1" si="198"/>
        <v>32968</v>
      </c>
      <c r="BR268" s="7">
        <f t="shared" ca="1" si="198"/>
        <v>6666523</v>
      </c>
      <c r="BS268" s="7">
        <f t="shared" ca="1" si="198"/>
        <v>96</v>
      </c>
      <c r="BT268" s="7">
        <f t="shared" ca="1" si="198"/>
        <v>21254</v>
      </c>
      <c r="BU268" s="7">
        <f t="shared" ca="1" si="198"/>
        <v>16496</v>
      </c>
      <c r="BV268" s="7">
        <f t="shared" ca="1" si="198"/>
        <v>6682995</v>
      </c>
      <c r="BW268" s="7">
        <f t="shared" ca="1" si="198"/>
        <v>47</v>
      </c>
      <c r="BX268" s="7">
        <f t="shared" ca="1" si="198"/>
        <v>21303</v>
      </c>
      <c r="BY268" s="7">
        <f t="shared" ca="1" si="198"/>
        <v>266668.17937487288</v>
      </c>
      <c r="BZ268" s="7">
        <f t="shared" ca="1" si="198"/>
        <v>6432822.8206251273</v>
      </c>
      <c r="CA268" s="7">
        <f t="shared" ca="1" si="198"/>
        <v>849.82062512712321</v>
      </c>
      <c r="CB268" s="7">
        <f t="shared" ca="1" si="198"/>
        <v>20565.509536470756</v>
      </c>
      <c r="CC268" s="7">
        <f t="shared" ca="1" si="198"/>
        <v>641741.89099504065</v>
      </c>
      <c r="CD268" s="7">
        <f t="shared" ca="1" si="198"/>
        <v>6057749.1090049595</v>
      </c>
      <c r="CE268" s="7">
        <f t="shared" ca="1" si="198"/>
        <v>2045.1090049593495</v>
      </c>
      <c r="CF268" s="7">
        <f t="shared" ca="1" si="198"/>
        <v>19366.412000553475</v>
      </c>
      <c r="CG268" s="7">
        <f t="shared" ca="1" si="198"/>
        <v>155027.95547491749</v>
      </c>
      <c r="CH268" s="7">
        <f t="shared" ca="1" si="198"/>
        <v>6544463.0445250822</v>
      </c>
      <c r="CI268" s="7">
        <f t="shared" ca="1" si="198"/>
        <v>494.04452508250085</v>
      </c>
      <c r="CJ268" s="7">
        <f t="shared" ca="1" si="198"/>
        <v>20922.419427087818</v>
      </c>
      <c r="CK268" s="7">
        <f t="shared" ca="1" si="198"/>
        <v>80693.844109836849</v>
      </c>
      <c r="CL268" s="7">
        <f t="shared" ca="1" si="198"/>
        <v>6618797.155890163</v>
      </c>
      <c r="CM268" s="7">
        <f t="shared" ca="1" si="198"/>
        <v>257.15589016315073</v>
      </c>
      <c r="CN268" s="7">
        <f t="shared" ca="1" si="198"/>
        <v>21160.062980904073</v>
      </c>
      <c r="CO268" s="7">
        <f t="shared" ca="1" si="198"/>
        <v>32958.966061539024</v>
      </c>
      <c r="CP268" s="7">
        <f t="shared" ca="1" si="198"/>
        <v>6666532.033938461</v>
      </c>
      <c r="CQ268" s="7">
        <f t="shared" ca="1" si="198"/>
        <v>105.03393846097535</v>
      </c>
      <c r="CR268" s="7">
        <f t="shared" ca="1" si="198"/>
        <v>21312.669716251577</v>
      </c>
      <c r="CS268" s="7">
        <f t="shared" ca="1" si="198"/>
        <v>16490.448087225988</v>
      </c>
      <c r="CT268" s="7">
        <f t="shared" ca="1" si="198"/>
        <v>6683000.5519127743</v>
      </c>
      <c r="CU268" s="7">
        <f t="shared" ca="1" si="198"/>
        <v>52.55191277401147</v>
      </c>
      <c r="CV268" s="7">
        <f t="shared" ca="1" si="198"/>
        <v>21365.31899214433</v>
      </c>
    </row>
    <row r="269" spans="1:100">
      <c r="A269" s="18" t="s">
        <v>117</v>
      </c>
      <c r="B269" s="7" t="str">
        <f ca="1">INDIRECT("CORPUS_TOTALS!R"&amp;($B264+$C264)&amp;"C"&amp;(COLUMN()-1),FALSE)</f>
        <v>Reward</v>
      </c>
      <c r="C269" s="7">
        <f ca="1">INDIRECT("CORPUS_TOTALS!R"&amp;($B264+$C264)&amp;"C"&amp;(COLUMN()-1),FALSE)</f>
        <v>8807</v>
      </c>
      <c r="D269" s="7">
        <f t="shared" ref="D269:BO269" ca="1" si="199">INDIRECT("CORPUS_TOTALS!R"&amp;($B264+$C264)&amp;"C"&amp;(COLUMN()-1),FALSE)</f>
        <v>3367</v>
      </c>
      <c r="E269" s="7">
        <f t="shared" ca="1" si="199"/>
        <v>113</v>
      </c>
      <c r="F269" s="7">
        <f t="shared" ca="1" si="199"/>
        <v>328</v>
      </c>
      <c r="G269" s="7">
        <f t="shared" ca="1" si="199"/>
        <v>50</v>
      </c>
      <c r="H269" s="7">
        <f t="shared" ca="1" si="199"/>
        <v>17</v>
      </c>
      <c r="I269" s="7">
        <f t="shared" ca="1" si="199"/>
        <v>10</v>
      </c>
      <c r="J269" s="7">
        <f t="shared" ca="1" si="199"/>
        <v>6</v>
      </c>
      <c r="K269" s="7">
        <f t="shared" ca="1" si="199"/>
        <v>-0.96193110122662406</v>
      </c>
      <c r="L269" s="7">
        <f t="shared" ca="1" si="199"/>
        <v>-0.87952978907163915</v>
      </c>
      <c r="M269" s="7">
        <f t="shared" ca="1" si="199"/>
        <v>-1.705089220159848</v>
      </c>
      <c r="N269" s="7">
        <f t="shared" ca="1" si="199"/>
        <v>-2.9354462300455362</v>
      </c>
      <c r="O269" s="7">
        <f t="shared" ca="1" si="199"/>
        <v>-1.705089220159848</v>
      </c>
      <c r="P269" s="7">
        <f t="shared" ca="1" si="199"/>
        <v>-1.1482780902702059</v>
      </c>
      <c r="Q269" s="7">
        <f t="shared" ca="1" si="199"/>
        <v>0.69627593584315473</v>
      </c>
      <c r="R269" s="7">
        <f t="shared" ca="1" si="199"/>
        <v>0.77150431923021123</v>
      </c>
      <c r="S269" s="7">
        <f t="shared" ca="1" si="199"/>
        <v>0.59086745191089285</v>
      </c>
      <c r="T269" s="7">
        <f t="shared" ca="1" si="199"/>
        <v>0.42828857309523433</v>
      </c>
      <c r="U269" s="7">
        <f t="shared" ca="1" si="199"/>
        <v>0.6324212409102965</v>
      </c>
      <c r="V269" s="7">
        <f t="shared" ca="1" si="199"/>
        <v>0.78351253900009765</v>
      </c>
      <c r="W269" s="7">
        <f t="shared" ca="1" si="199"/>
        <v>0</v>
      </c>
      <c r="X269" s="7">
        <f t="shared" ca="1" si="199"/>
        <v>0</v>
      </c>
      <c r="Y269" s="7">
        <f t="shared" ca="1" si="199"/>
        <v>0</v>
      </c>
      <c r="Z269" s="7">
        <f t="shared" ca="1" si="199"/>
        <v>0</v>
      </c>
      <c r="AA269" s="7">
        <f t="shared" ca="1" si="199"/>
        <v>0</v>
      </c>
      <c r="AB269" s="7">
        <f t="shared" ca="1" si="199"/>
        <v>0</v>
      </c>
      <c r="AC269" s="7">
        <f t="shared" ca="1" si="199"/>
        <v>1.5464239084440584E-3</v>
      </c>
      <c r="AD269" s="7">
        <f t="shared" ca="1" si="199"/>
        <v>2.2447899558906874E-3</v>
      </c>
      <c r="AE269" s="7">
        <f t="shared" ca="1" si="199"/>
        <v>1.737674410556157E-3</v>
      </c>
      <c r="AF269" s="7">
        <f t="shared" ca="1" si="199"/>
        <v>2.1589694860877397E-3</v>
      </c>
      <c r="AG269" s="7">
        <f t="shared" ca="1" si="199"/>
        <v>1.0736858166684026E-3</v>
      </c>
      <c r="AH269" s="7">
        <f t="shared" ca="1" si="199"/>
        <v>1.8963171533345675E-3</v>
      </c>
      <c r="AI269" s="7">
        <f t="shared" ca="1" si="199"/>
        <v>5.30014508480468E-4</v>
      </c>
      <c r="AJ269" s="7">
        <f t="shared" ca="1" si="199"/>
        <v>1.4895875111215519E-3</v>
      </c>
      <c r="AK269" s="7">
        <f t="shared" ca="1" si="199"/>
        <v>5.6527169039795506E-4</v>
      </c>
      <c r="AL269" s="7">
        <f t="shared" ca="1" si="199"/>
        <v>2.4047312796050152E-3</v>
      </c>
      <c r="AM269" s="7">
        <f t="shared" ca="1" si="199"/>
        <v>3.5737443027765697E-4</v>
      </c>
      <c r="AN269" s="7">
        <f t="shared" ca="1" si="199"/>
        <v>3.206629133725907E-3</v>
      </c>
      <c r="AO269" s="7">
        <f t="shared" ca="1" si="199"/>
        <v>2.2353499992864047E-2</v>
      </c>
      <c r="AP269" s="7">
        <f t="shared" ca="1" si="199"/>
        <v>3.3482555843191791E-2</v>
      </c>
      <c r="AQ269" s="7">
        <f t="shared" ca="1" si="199"/>
        <v>6.6517398423444285E-2</v>
      </c>
      <c r="AR269" s="7">
        <f t="shared" ca="1" si="199"/>
        <v>8.4358752452706603E-2</v>
      </c>
      <c r="AS269" s="7">
        <f t="shared" ca="1" si="199"/>
        <v>9.7409422634602491E-3</v>
      </c>
      <c r="AT269" s="7">
        <f t="shared" ca="1" si="199"/>
        <v>1.7583085060567074E-2</v>
      </c>
      <c r="AU269" s="7">
        <f t="shared" ca="1" si="199"/>
        <v>2.6549272408617508E-3</v>
      </c>
      <c r="AV269" s="7">
        <f t="shared" ca="1" si="199"/>
        <v>7.4430828571483473E-3</v>
      </c>
      <c r="AW269" s="7">
        <f t="shared" ca="1" si="199"/>
        <v>1.1319117210799035E-3</v>
      </c>
      <c r="AX269" s="7">
        <f t="shared" ca="1" si="199"/>
        <v>4.8080942189260368E-3</v>
      </c>
      <c r="AY269" s="7">
        <f t="shared" ca="1" si="199"/>
        <v>3.5737443027765697E-4</v>
      </c>
      <c r="AZ269" s="7">
        <f t="shared" ca="1" si="199"/>
        <v>3.206629133725907E-3</v>
      </c>
      <c r="BA269" s="7">
        <f t="shared" ca="1" si="199"/>
        <v>267424</v>
      </c>
      <c r="BB269" s="7">
        <f t="shared" ca="1" si="199"/>
        <v>6450050</v>
      </c>
      <c r="BC269" s="7">
        <f t="shared" ca="1" si="199"/>
        <v>94</v>
      </c>
      <c r="BD269" s="7">
        <f t="shared" ca="1" si="199"/>
        <v>3273</v>
      </c>
      <c r="BE269" s="7">
        <f t="shared" ca="1" si="199"/>
        <v>643533</v>
      </c>
      <c r="BF269" s="7">
        <f t="shared" ca="1" si="199"/>
        <v>6073941</v>
      </c>
      <c r="BG269" s="7">
        <f t="shared" ca="1" si="199"/>
        <v>254</v>
      </c>
      <c r="BH269" s="7">
        <f t="shared" ca="1" si="199"/>
        <v>3113</v>
      </c>
      <c r="BI269" s="7">
        <f t="shared" ca="1" si="199"/>
        <v>155476</v>
      </c>
      <c r="BJ269" s="7">
        <f t="shared" ca="1" si="199"/>
        <v>6561998</v>
      </c>
      <c r="BK269" s="7">
        <f t="shared" ca="1" si="199"/>
        <v>46</v>
      </c>
      <c r="BL269" s="7">
        <f t="shared" ca="1" si="199"/>
        <v>3321</v>
      </c>
      <c r="BM269" s="7">
        <f t="shared" ca="1" si="199"/>
        <v>80934</v>
      </c>
      <c r="BN269" s="7">
        <f t="shared" ca="1" si="199"/>
        <v>6636540</v>
      </c>
      <c r="BO269" s="7">
        <f t="shared" ca="1" si="199"/>
        <v>17</v>
      </c>
      <c r="BP269" s="7">
        <f t="shared" ref="BP269:CV269" ca="1" si="200">INDIRECT("CORPUS_TOTALS!R"&amp;($B264+$C264)&amp;"C"&amp;(COLUMN()-1),FALSE)</f>
        <v>3350</v>
      </c>
      <c r="BQ269" s="7">
        <f t="shared" ca="1" si="200"/>
        <v>33054</v>
      </c>
      <c r="BR269" s="7">
        <f t="shared" ca="1" si="200"/>
        <v>6684420</v>
      </c>
      <c r="BS269" s="7">
        <f t="shared" ca="1" si="200"/>
        <v>10</v>
      </c>
      <c r="BT269" s="7">
        <f t="shared" ca="1" si="200"/>
        <v>3357</v>
      </c>
      <c r="BU269" s="7">
        <f t="shared" ca="1" si="200"/>
        <v>16537</v>
      </c>
      <c r="BV269" s="7">
        <f t="shared" ca="1" si="200"/>
        <v>6700937</v>
      </c>
      <c r="BW269" s="7">
        <f t="shared" ca="1" si="200"/>
        <v>6</v>
      </c>
      <c r="BX269" s="7">
        <f t="shared" ca="1" si="200"/>
        <v>3361</v>
      </c>
      <c r="BY269" s="7">
        <f t="shared" ca="1" si="200"/>
        <v>267383.97910797177</v>
      </c>
      <c r="BZ269" s="7">
        <f t="shared" ca="1" si="200"/>
        <v>5865176.2557876268</v>
      </c>
      <c r="CA269" s="7">
        <f t="shared" ca="1" si="200"/>
        <v>322.44359136006938</v>
      </c>
      <c r="CB269" s="7">
        <f t="shared" ca="1" si="200"/>
        <v>584850.15527954837</v>
      </c>
      <c r="CC269" s="7">
        <f t="shared" ca="1" si="200"/>
        <v>643464.47625200474</v>
      </c>
      <c r="CD269" s="7">
        <f t="shared" ca="1" si="200"/>
        <v>5922427.4451882178</v>
      </c>
      <c r="CE269" s="7">
        <f t="shared" ca="1" si="200"/>
        <v>78.017454958389877</v>
      </c>
      <c r="CF269" s="7">
        <f t="shared" ca="1" si="200"/>
        <v>154919.09592132168</v>
      </c>
      <c r="CG269" s="7">
        <f t="shared" ca="1" si="200"/>
        <v>155444.08674866732</v>
      </c>
      <c r="CH269" s="7">
        <f t="shared" ca="1" si="200"/>
        <v>6482090.5818465287</v>
      </c>
      <c r="CI269" s="7">
        <f t="shared" ca="1" si="200"/>
        <v>40.569276969950636</v>
      </c>
      <c r="CJ269" s="7">
        <f t="shared" ca="1" si="200"/>
        <v>83240.163324758978</v>
      </c>
      <c r="CK269" s="7">
        <f t="shared" ca="1" si="200"/>
        <v>80910.445251420169</v>
      </c>
      <c r="CL269" s="7">
        <f t="shared" ca="1" si="200"/>
        <v>6603666.4171617366</v>
      </c>
      <c r="CM269" s="7">
        <f t="shared" ca="1" si="200"/>
        <v>16.567875508437115</v>
      </c>
      <c r="CN269" s="7">
        <f t="shared" ca="1" si="200"/>
        <v>36224.905879240585</v>
      </c>
      <c r="CO269" s="7">
        <f t="shared" ca="1" si="200"/>
        <v>33047.43563134435</v>
      </c>
      <c r="CP269" s="7">
        <f t="shared" ca="1" si="200"/>
        <v>6667932.1005533142</v>
      </c>
      <c r="CQ269" s="7">
        <f t="shared" ca="1" si="200"/>
        <v>8.2896990123706242</v>
      </c>
      <c r="CR269" s="7">
        <f t="shared" ca="1" si="200"/>
        <v>19845.031926231808</v>
      </c>
      <c r="CS269" s="7">
        <f t="shared" ca="1" si="200"/>
        <v>16534.712304903507</v>
      </c>
      <c r="CT269" s="7">
        <f t="shared" ca="1" si="200"/>
        <v>6443937.0906501999</v>
      </c>
      <c r="CU269" s="7">
        <f t="shared" ca="1" si="200"/>
        <v>146.72632597994939</v>
      </c>
      <c r="CV269" s="7">
        <f t="shared" ca="1" si="200"/>
        <v>258933.16497241057</v>
      </c>
    </row>
    <row r="271" spans="1:100">
      <c r="A271" s="18" t="s">
        <v>114</v>
      </c>
      <c r="B271" t="s">
        <v>119</v>
      </c>
      <c r="C271" t="s">
        <v>120</v>
      </c>
      <c r="D271" t="s">
        <v>121</v>
      </c>
      <c r="E271" t="s">
        <v>122</v>
      </c>
      <c r="F271" t="s">
        <v>123</v>
      </c>
      <c r="G271" t="s">
        <v>124</v>
      </c>
      <c r="H271" t="s">
        <v>125</v>
      </c>
      <c r="I271" t="s">
        <v>126</v>
      </c>
      <c r="J271" t="s">
        <v>127</v>
      </c>
      <c r="K271" t="s">
        <v>128</v>
      </c>
      <c r="L271" t="s">
        <v>129</v>
      </c>
      <c r="M271" t="s">
        <v>130</v>
      </c>
      <c r="N271" t="s">
        <v>131</v>
      </c>
      <c r="O271" t="s">
        <v>132</v>
      </c>
      <c r="P271" t="s">
        <v>133</v>
      </c>
      <c r="Q271" t="s">
        <v>134</v>
      </c>
      <c r="R271" t="s">
        <v>135</v>
      </c>
      <c r="S271" t="s">
        <v>136</v>
      </c>
      <c r="T271" t="s">
        <v>138</v>
      </c>
      <c r="U271" t="s">
        <v>139</v>
      </c>
      <c r="V271" t="s">
        <v>140</v>
      </c>
      <c r="W271" t="s">
        <v>141</v>
      </c>
      <c r="X271" t="s">
        <v>142</v>
      </c>
      <c r="Y271" t="s">
        <v>143</v>
      </c>
      <c r="Z271" t="s">
        <v>144</v>
      </c>
      <c r="AA271" t="s">
        <v>145</v>
      </c>
      <c r="AB271" t="s">
        <v>146</v>
      </c>
      <c r="AC271" t="s">
        <v>147</v>
      </c>
      <c r="AD271" t="s">
        <v>148</v>
      </c>
      <c r="AE271" t="s">
        <v>149</v>
      </c>
      <c r="AF271" t="s">
        <v>137</v>
      </c>
    </row>
    <row r="272" spans="1:100">
      <c r="A272" s="18" t="s">
        <v>150</v>
      </c>
      <c r="B272" s="10" t="e">
        <f ca="1">1-NORMSDIST(H272)</f>
        <v>#REF!</v>
      </c>
      <c r="C272" s="10">
        <f t="shared" ref="C272" ca="1" si="201">1-NORMSDIST(I272)</f>
        <v>2.1353481058805635E-5</v>
      </c>
      <c r="D272" s="10">
        <f t="shared" ref="D272" ca="1" si="202">1-NORMSDIST(J272)</f>
        <v>1.703106779202157E-3</v>
      </c>
      <c r="E272" s="10">
        <f t="shared" ref="E272" ca="1" si="203">1-NORMSDIST(K272)</f>
        <v>1.7079766461081114E-4</v>
      </c>
      <c r="F272" s="10">
        <f t="shared" ref="F272" ca="1" si="204">1-NORMSDIST(L272)</f>
        <v>0.10424189073558621</v>
      </c>
      <c r="G272" s="10">
        <f t="shared" ref="G272" ca="1" si="205">1-NORMSDIST(M272)</f>
        <v>0.31252502947883587</v>
      </c>
      <c r="H272" t="e">
        <f ca="1">(E268/T272-E269/Z272)/(SQRT(N272*(1-N272)*(1/T272+1/Z272)))</f>
        <v>#REF!</v>
      </c>
      <c r="I272">
        <f t="shared" ref="I272" ca="1" si="206">(F268/U272-F269/AA272)/(SQRT(O272*(1-O272)*(1/U272+1/AA272)))</f>
        <v>4.0923249464913116</v>
      </c>
      <c r="J272">
        <f t="shared" ref="J272" ca="1" si="207">(G268/V272-G269/AB272)/(SQRT(P272*(1-P272)*(1/V272+1/AB272)))</f>
        <v>2.9284821812396191</v>
      </c>
      <c r="K272">
        <f t="shared" ref="K272" ca="1" si="208">(H268/W272-H269/AC272)/(SQRT(Q272*(1-Q272)*(1/W272+1/AC272)))</f>
        <v>3.5815243222953654</v>
      </c>
      <c r="L272">
        <f t="shared" ref="L272" ca="1" si="209">(I268/X272-I269/AD272)/(SQRT(R272*(1-R272)*(1/X272+1/AD272)))</f>
        <v>1.2577455826494495</v>
      </c>
      <c r="M272">
        <f t="shared" ref="M272" ca="1" si="210">(J268/Y272-J269/AE272)/(SQRT(S272*(1-S272)*(1/Y272+1/AE272)))</f>
        <v>0.48870571244686806</v>
      </c>
      <c r="N272" t="e">
        <f ca="1">(E268+E269)/(T272+Z272)</f>
        <v>#REF!</v>
      </c>
      <c r="O272">
        <f t="shared" ref="O272" ca="1" si="211">(F268+F269)/(U272+AA272)</f>
        <v>1.2011975563377432E-3</v>
      </c>
      <c r="P272">
        <f t="shared" ref="P272" ca="1" si="212">(G268+G269)/(V272+AB272)</f>
        <v>1.0883197799085649E-3</v>
      </c>
      <c r="Q272">
        <f t="shared" ref="Q272" ca="1" si="213">(H268+H269)/(W272+AC272)</f>
        <v>1.1085487721001739E-3</v>
      </c>
      <c r="R272">
        <f t="shared" ref="R272" ca="1" si="214">(I268+I269)/(X272+AD272)</f>
        <v>1.0721365861552778E-3</v>
      </c>
      <c r="S272">
        <f t="shared" ref="S272" ca="1" si="215">(J268+J269)/(Y272+AE272)</f>
        <v>1.0721365861552778E-3</v>
      </c>
      <c r="T272" t="e">
        <f ca="1">_xlfn.FLOOR.MATH(($F$1-1)*$D268)</f>
        <v>#REF!</v>
      </c>
      <c r="U272">
        <f ca="1">2*50*$D268</f>
        <v>2135000</v>
      </c>
      <c r="V272">
        <f ca="1">2*10*$D268</f>
        <v>427000</v>
      </c>
      <c r="W272">
        <f ca="1">2*5*$D268</f>
        <v>213500</v>
      </c>
      <c r="X272">
        <f ca="1">2*2*$D268</f>
        <v>85400</v>
      </c>
      <c r="Y272">
        <f ca="1">2*1*$D268</f>
        <v>42700</v>
      </c>
      <c r="Z272" t="e">
        <f ca="1">_xlfn.FLOOR.MATH(($F$1-1)*$D269)</f>
        <v>#REF!</v>
      </c>
      <c r="AA272">
        <f ca="1">2*50*$D269</f>
        <v>336700</v>
      </c>
      <c r="AB272">
        <f ca="1">2*10*$D269</f>
        <v>67340</v>
      </c>
      <c r="AC272">
        <f ca="1">2*5*$D269</f>
        <v>33670</v>
      </c>
      <c r="AD272">
        <f ca="1">2*2*$D269</f>
        <v>13468</v>
      </c>
      <c r="AE272">
        <f ca="1">2*1*$D269</f>
        <v>6734</v>
      </c>
    </row>
    <row r="274" spans="1:51">
      <c r="A274" s="18" t="s">
        <v>151</v>
      </c>
      <c r="B274" t="s">
        <v>152</v>
      </c>
      <c r="C274" t="s">
        <v>153</v>
      </c>
      <c r="D274" t="s">
        <v>154</v>
      </c>
      <c r="E274">
        <v>50</v>
      </c>
      <c r="F274" t="s">
        <v>153</v>
      </c>
      <c r="G274" t="s">
        <v>154</v>
      </c>
      <c r="H274">
        <v>10</v>
      </c>
      <c r="I274" t="s">
        <v>153</v>
      </c>
      <c r="J274" t="s">
        <v>154</v>
      </c>
      <c r="K274">
        <v>5</v>
      </c>
      <c r="L274" t="s">
        <v>153</v>
      </c>
      <c r="M274" t="s">
        <v>154</v>
      </c>
      <c r="N274">
        <v>2</v>
      </c>
      <c r="O274" t="s">
        <v>153</v>
      </c>
      <c r="P274" t="s">
        <v>154</v>
      </c>
      <c r="Q274">
        <v>1</v>
      </c>
      <c r="R274" t="s">
        <v>153</v>
      </c>
      <c r="S274" t="s">
        <v>154</v>
      </c>
    </row>
    <row r="275" spans="1:51">
      <c r="A275" s="18" t="s">
        <v>159</v>
      </c>
      <c r="B275" t="s">
        <v>116</v>
      </c>
      <c r="C275">
        <f ca="1">BC268</f>
        <v>783</v>
      </c>
      <c r="D275">
        <f ca="1">BD268</f>
        <v>20567</v>
      </c>
      <c r="E275" t="s">
        <v>116</v>
      </c>
      <c r="F275">
        <f ca="1">BG268</f>
        <v>1979</v>
      </c>
      <c r="G275">
        <f ca="1">BH268</f>
        <v>19371</v>
      </c>
      <c r="H275" t="s">
        <v>116</v>
      </c>
      <c r="I275">
        <f ca="1">BK268</f>
        <v>446</v>
      </c>
      <c r="J275">
        <f ca="1">BL268</f>
        <v>20904</v>
      </c>
      <c r="K275" t="s">
        <v>116</v>
      </c>
      <c r="L275">
        <f ca="1">BO268</f>
        <v>248</v>
      </c>
      <c r="M275">
        <f ca="1">BP268</f>
        <v>21102</v>
      </c>
      <c r="N275" t="s">
        <v>116</v>
      </c>
      <c r="O275">
        <f ca="1">BS268</f>
        <v>96</v>
      </c>
      <c r="P275">
        <f ca="1">BT268</f>
        <v>21254</v>
      </c>
      <c r="Q275" t="s">
        <v>116</v>
      </c>
      <c r="R275">
        <f ca="1">BW268</f>
        <v>47</v>
      </c>
      <c r="S275">
        <f ca="1">BX268</f>
        <v>21303</v>
      </c>
    </row>
    <row r="276" spans="1:51">
      <c r="A276" s="18"/>
      <c r="B276" t="s">
        <v>117</v>
      </c>
      <c r="C276">
        <f ca="1">BC269</f>
        <v>94</v>
      </c>
      <c r="D276">
        <f ca="1">BD269</f>
        <v>3273</v>
      </c>
      <c r="E276" t="s">
        <v>117</v>
      </c>
      <c r="F276">
        <f ca="1">BG269</f>
        <v>254</v>
      </c>
      <c r="G276">
        <f ca="1">BH269</f>
        <v>3113</v>
      </c>
      <c r="H276" t="s">
        <v>117</v>
      </c>
      <c r="I276">
        <f ca="1">BK269</f>
        <v>46</v>
      </c>
      <c r="J276">
        <f ca="1">BL269</f>
        <v>3321</v>
      </c>
      <c r="K276" t="s">
        <v>117</v>
      </c>
      <c r="L276">
        <f ca="1">BO269</f>
        <v>17</v>
      </c>
      <c r="M276">
        <f ca="1">BP269</f>
        <v>3350</v>
      </c>
      <c r="N276" t="s">
        <v>117</v>
      </c>
      <c r="O276">
        <f ca="1">BS269</f>
        <v>10</v>
      </c>
      <c r="P276">
        <f ca="1">BT269</f>
        <v>3357</v>
      </c>
      <c r="Q276" t="s">
        <v>117</v>
      </c>
      <c r="R276">
        <f ca="1">BW269</f>
        <v>6</v>
      </c>
      <c r="S276">
        <f ca="1">BX269</f>
        <v>3361</v>
      </c>
    </row>
    <row r="277" spans="1:51">
      <c r="A277" s="18" t="s">
        <v>155</v>
      </c>
      <c r="C277">
        <f ca="1">(C275+C276)*(C275+D275)/SUM(C275:D276)</f>
        <v>757.53327669215514</v>
      </c>
      <c r="D277">
        <f ca="1">(C275+D275)*(D275+D276)/SUM(C275:D276)</f>
        <v>20592.466723307843</v>
      </c>
      <c r="F277">
        <f ca="1">(F275+F276)*(F275+G275)/SUM(F275:G276)</f>
        <v>1928.816199376947</v>
      </c>
      <c r="G277">
        <f ca="1">(F275+G275)*(G275+G276)/SUM(F275:G276)</f>
        <v>19421.183800623054</v>
      </c>
      <c r="I277">
        <f ca="1">(I275+I276)*(I275+J275)/SUM(I275:J276)</f>
        <v>424.97875955819882</v>
      </c>
      <c r="J277">
        <f ca="1">(I275+J275)*(J275+J276)/SUM(I275:J276)</f>
        <v>20925.021240441802</v>
      </c>
      <c r="L277">
        <f ca="1">(L275+L276)*(L275+M275)/SUM(L275:M276)</f>
        <v>228.90116114415179</v>
      </c>
      <c r="M277">
        <f ca="1">(L275+M275)*(M275+M276)/SUM(L275:M276)</f>
        <v>21121.098838855847</v>
      </c>
      <c r="O277">
        <f ca="1">(O275+O276)*(O275+P275)/SUM(O275:P276)</f>
        <v>91.560464457660714</v>
      </c>
      <c r="P277">
        <f ca="1">(O275+P275)*(P275+P276)/SUM(O275:P276)</f>
        <v>21258.43953554234</v>
      </c>
      <c r="R277">
        <f ca="1">(R275+R276)*(R275+S275)/SUM(R275:S276)</f>
        <v>45.780232228830357</v>
      </c>
      <c r="S277">
        <f ca="1">(R275+S275)*(S275+S276)/SUM(R275:S276)</f>
        <v>21304.21976777117</v>
      </c>
    </row>
    <row r="278" spans="1:51">
      <c r="C278">
        <f ca="1">(C275+C276)*(C276+D276)/SUM(C275:D276)</f>
        <v>119.4667233078448</v>
      </c>
      <c r="D278">
        <f ca="1">(C276+D276)*(D275+D276)/SUM(C275:D276)</f>
        <v>3247.5332766921551</v>
      </c>
      <c r="F278">
        <f ca="1">(F275+F276)*(F276+G276)/SUM(F275:G276)</f>
        <v>304.18380062305295</v>
      </c>
      <c r="G278">
        <f ca="1">(F276+G276)*(G275+G276)/SUM(F275:G276)</f>
        <v>3062.8161993769472</v>
      </c>
      <c r="I278">
        <f ca="1">(I275+I276)*(I276+J276)/SUM(I275:J276)</f>
        <v>67.021240441801183</v>
      </c>
      <c r="J278">
        <f ca="1">(I276+J276)*(J275+J276)/SUM(I275:J276)</f>
        <v>3299.9787595581988</v>
      </c>
      <c r="L278">
        <f ca="1">(L275+L276)*(L276+M276)/SUM(L275:M276)</f>
        <v>36.0988388558482</v>
      </c>
      <c r="M278">
        <f ca="1">(L276+M276)*(M275+M276)/SUM(L275:M276)</f>
        <v>3330.901161144152</v>
      </c>
      <c r="O278">
        <f ca="1">(O275+O276)*(O276+P276)/SUM(O275:P276)</f>
        <v>14.43953554233928</v>
      </c>
      <c r="P278">
        <f ca="1">(O276+P276)*(P275+P276)/SUM(O275:P276)</f>
        <v>3352.5604644576606</v>
      </c>
      <c r="R278">
        <f ca="1">(R275+R276)*(R276+S276)/SUM(R275:S276)</f>
        <v>7.2197677711696402</v>
      </c>
      <c r="S278">
        <f ca="1">(R276+S276)*(S275+S276)/SUM(R275:S276)</f>
        <v>3359.7802322288303</v>
      </c>
    </row>
    <row r="280" spans="1:51">
      <c r="A280" s="18" t="s">
        <v>151</v>
      </c>
      <c r="B280" s="18" t="s">
        <v>0</v>
      </c>
      <c r="C280" s="18">
        <v>50</v>
      </c>
      <c r="D280" s="18">
        <v>10</v>
      </c>
      <c r="E280" s="18">
        <v>5</v>
      </c>
      <c r="F280" s="18">
        <v>2</v>
      </c>
      <c r="G280" s="18">
        <v>1</v>
      </c>
    </row>
    <row r="281" spans="1:51">
      <c r="A281" s="18" t="s">
        <v>118</v>
      </c>
      <c r="B281" s="10">
        <f ca="1">_xlfn.CHISQ.TEST(C275:D276,C277:D278)</f>
        <v>1.0690323138993279E-2</v>
      </c>
      <c r="C281" s="10">
        <f ca="1">_xlfn.CHISQ.TEST(F275:G276,F277:G278)</f>
        <v>1.1701726339149647E-3</v>
      </c>
      <c r="D281" s="10">
        <f ca="1">_xlfn.CHISQ.TEST(I275:J276,I277:J278)</f>
        <v>5.2590142965436744E-3</v>
      </c>
      <c r="E281" s="10">
        <f ca="1">_xlfn.CHISQ.TEST(L275:M276,L277:M278)</f>
        <v>5.8441743901792753E-4</v>
      </c>
      <c r="F281" s="10">
        <f ca="1">_xlfn.CHISQ.TEST(O275:P276,O277:P278)</f>
        <v>0.20775040753880625</v>
      </c>
      <c r="G281" s="10">
        <f ca="1">_xlfn.CHISQ.TEST(R275:S276,R277:S278)</f>
        <v>0.62486422144256593</v>
      </c>
    </row>
    <row r="282" spans="1:51">
      <c r="A282" s="18" t="s">
        <v>156</v>
      </c>
      <c r="B282">
        <f ca="1">(C275*D276)/(D275*C276)</f>
        <v>1.3255892262858597</v>
      </c>
      <c r="C282">
        <f ca="1">(F275*G276)/(G275*F276)</f>
        <v>1.2521004082326166</v>
      </c>
      <c r="D282">
        <f ca="1">(I275*J276)/(J275*I276)</f>
        <v>1.5403396895123047</v>
      </c>
      <c r="E282">
        <f ca="1">(L275*M276)/(M275*L276)</f>
        <v>2.3159221038429587</v>
      </c>
      <c r="F282">
        <f ca="1">(O275*P276)/(P275*O276)</f>
        <v>1.5162886985979109</v>
      </c>
      <c r="G282">
        <f ca="1">(R275*S276)/(S275*R276)</f>
        <v>1.2358744464785867</v>
      </c>
    </row>
    <row r="283" spans="1:51"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</row>
    <row r="284" spans="1:51"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</row>
    <row r="285" spans="1:51">
      <c r="A285">
        <v>1</v>
      </c>
      <c r="B285">
        <v>3</v>
      </c>
      <c r="C285">
        <v>5</v>
      </c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</row>
    <row r="286" spans="1:51" ht="18.75">
      <c r="A286" s="19" t="str">
        <f ca="1">INDIRECT("R5C"&amp;A285,FALSE)</f>
        <v>reduced_gods</v>
      </c>
      <c r="B286" s="19" t="str">
        <f ca="1">INDIRECT("R5C"&amp;B285,FALSE)</f>
        <v>sage_kings</v>
      </c>
      <c r="C286" s="19" t="str">
        <f ca="1">INDIRECT("R3C"&amp;C285,FALSE)</f>
        <v>ubc_morality</v>
      </c>
      <c r="D286" s="20"/>
    </row>
    <row r="287" spans="1:51" ht="18.75">
      <c r="A287" s="19">
        <f ca="1">INDIRECT("R6C"&amp;A285,FALSE)</f>
        <v>201</v>
      </c>
      <c r="B287" s="19">
        <f ca="1">INDIRECT("R6C"&amp;B285,FALSE)</f>
        <v>214</v>
      </c>
      <c r="C287" s="19">
        <f ca="1">INDIRECT("R4C"&amp;C285,FALSE)</f>
        <v>3</v>
      </c>
    </row>
    <row r="288" spans="1:51">
      <c r="A288" s="18"/>
    </row>
    <row r="289" spans="1:100">
      <c r="A289" s="18" t="s">
        <v>115</v>
      </c>
    </row>
    <row r="290" spans="1:100" ht="15.75">
      <c r="C290" t="s">
        <v>36</v>
      </c>
      <c r="D290" t="s">
        <v>37</v>
      </c>
      <c r="E290" s="2" t="s">
        <v>43</v>
      </c>
      <c r="F290" s="2" t="s">
        <v>38</v>
      </c>
      <c r="G290" s="2" t="s">
        <v>39</v>
      </c>
      <c r="H290" s="2" t="s">
        <v>40</v>
      </c>
      <c r="I290" s="2" t="s">
        <v>41</v>
      </c>
      <c r="J290" s="2" t="s">
        <v>42</v>
      </c>
      <c r="K290" s="3" t="s">
        <v>44</v>
      </c>
      <c r="L290" s="3" t="s">
        <v>45</v>
      </c>
      <c r="M290" s="3" t="s">
        <v>46</v>
      </c>
      <c r="N290" s="3" t="s">
        <v>47</v>
      </c>
      <c r="O290" s="3" t="s">
        <v>48</v>
      </c>
      <c r="P290" s="3" t="s">
        <v>49</v>
      </c>
      <c r="Q290" s="3" t="s">
        <v>108</v>
      </c>
      <c r="R290" s="3" t="s">
        <v>109</v>
      </c>
      <c r="S290" s="3" t="s">
        <v>110</v>
      </c>
      <c r="T290" s="3" t="s">
        <v>111</v>
      </c>
      <c r="U290" s="3" t="s">
        <v>112</v>
      </c>
      <c r="V290" s="3" t="s">
        <v>113</v>
      </c>
      <c r="W290" s="3" t="s">
        <v>81</v>
      </c>
      <c r="X290" s="3" t="s">
        <v>82</v>
      </c>
      <c r="Y290" s="3" t="s">
        <v>83</v>
      </c>
      <c r="Z290" s="3" t="s">
        <v>84</v>
      </c>
      <c r="AA290" s="3" t="s">
        <v>85</v>
      </c>
      <c r="AB290" s="3" t="s">
        <v>86</v>
      </c>
      <c r="AC290" s="13" t="s">
        <v>96</v>
      </c>
      <c r="AD290" s="13" t="s">
        <v>97</v>
      </c>
      <c r="AE290" s="13" t="s">
        <v>98</v>
      </c>
      <c r="AF290" s="13" t="s">
        <v>99</v>
      </c>
      <c r="AG290" s="13" t="s">
        <v>100</v>
      </c>
      <c r="AH290" s="13" t="s">
        <v>101</v>
      </c>
      <c r="AI290" s="13" t="s">
        <v>102</v>
      </c>
      <c r="AJ290" s="13" t="s">
        <v>103</v>
      </c>
      <c r="AK290" s="13" t="s">
        <v>104</v>
      </c>
      <c r="AL290" s="13" t="s">
        <v>105</v>
      </c>
      <c r="AM290" s="13" t="s">
        <v>106</v>
      </c>
      <c r="AN290" s="13" t="s">
        <v>107</v>
      </c>
      <c r="AO290" s="13" t="s">
        <v>96</v>
      </c>
      <c r="AP290" s="13" t="s">
        <v>97</v>
      </c>
      <c r="AQ290" s="13" t="s">
        <v>98</v>
      </c>
      <c r="AR290" s="13" t="s">
        <v>99</v>
      </c>
      <c r="AS290" s="13" t="s">
        <v>100</v>
      </c>
      <c r="AT290" s="13" t="s">
        <v>101</v>
      </c>
      <c r="AU290" s="13" t="s">
        <v>102</v>
      </c>
      <c r="AV290" s="13" t="s">
        <v>103</v>
      </c>
      <c r="AW290" s="13" t="s">
        <v>104</v>
      </c>
      <c r="AX290" s="13" t="s">
        <v>105</v>
      </c>
      <c r="AY290" s="13" t="s">
        <v>106</v>
      </c>
      <c r="AZ290" s="13" t="s">
        <v>107</v>
      </c>
      <c r="BA290" t="s">
        <v>1</v>
      </c>
      <c r="BB290" t="s">
        <v>2</v>
      </c>
      <c r="BC290" t="s">
        <v>3</v>
      </c>
      <c r="BD290" t="s">
        <v>4</v>
      </c>
      <c r="BE290" t="s">
        <v>5</v>
      </c>
      <c r="BF290" t="s">
        <v>6</v>
      </c>
      <c r="BG290" t="s">
        <v>7</v>
      </c>
      <c r="BH290" t="s">
        <v>8</v>
      </c>
      <c r="BI290" t="s">
        <v>9</v>
      </c>
      <c r="BJ290" t="s">
        <v>10</v>
      </c>
      <c r="BK290" t="s">
        <v>11</v>
      </c>
      <c r="BL290" t="s">
        <v>12</v>
      </c>
      <c r="BM290" t="s">
        <v>13</v>
      </c>
      <c r="BN290" t="s">
        <v>14</v>
      </c>
      <c r="BO290" t="s">
        <v>15</v>
      </c>
      <c r="BP290" t="s">
        <v>16</v>
      </c>
      <c r="BQ290" t="s">
        <v>17</v>
      </c>
      <c r="BR290" t="s">
        <v>18</v>
      </c>
      <c r="BS290" t="s">
        <v>19</v>
      </c>
      <c r="BT290" t="s">
        <v>20</v>
      </c>
      <c r="BU290" t="s">
        <v>21</v>
      </c>
      <c r="BV290" t="s">
        <v>22</v>
      </c>
      <c r="BW290" t="s">
        <v>23</v>
      </c>
      <c r="BX290" t="s">
        <v>24</v>
      </c>
      <c r="BY290" t="s">
        <v>1</v>
      </c>
      <c r="BZ290" t="s">
        <v>2</v>
      </c>
      <c r="CA290" t="s">
        <v>3</v>
      </c>
      <c r="CB290" t="s">
        <v>4</v>
      </c>
      <c r="CC290" t="s">
        <v>5</v>
      </c>
      <c r="CD290" t="s">
        <v>6</v>
      </c>
      <c r="CE290" t="s">
        <v>7</v>
      </c>
      <c r="CF290" t="s">
        <v>8</v>
      </c>
      <c r="CG290" t="s">
        <v>9</v>
      </c>
      <c r="CH290" t="s">
        <v>10</v>
      </c>
      <c r="CI290" t="s">
        <v>11</v>
      </c>
      <c r="CJ290" t="s">
        <v>12</v>
      </c>
      <c r="CK290" t="s">
        <v>13</v>
      </c>
      <c r="CL290" t="s">
        <v>14</v>
      </c>
      <c r="CM290" t="s">
        <v>15</v>
      </c>
      <c r="CN290" t="s">
        <v>16</v>
      </c>
      <c r="CO290" t="s">
        <v>17</v>
      </c>
      <c r="CP290" t="s">
        <v>18</v>
      </c>
      <c r="CQ290" t="s">
        <v>19</v>
      </c>
      <c r="CR290" t="s">
        <v>20</v>
      </c>
      <c r="CS290" t="s">
        <v>21</v>
      </c>
      <c r="CT290" t="s">
        <v>22</v>
      </c>
      <c r="CU290" t="s">
        <v>23</v>
      </c>
      <c r="CV290" t="s">
        <v>24</v>
      </c>
    </row>
    <row r="291" spans="1:100">
      <c r="A291" s="18" t="str">
        <f ca="1">INDIRECT("CORPUS_TOTALS!R"&amp;$A287&amp;"C"&amp;COLUMN(),FALSE)</f>
        <v>Reduced Gods</v>
      </c>
      <c r="B291" s="7" t="str">
        <f ca="1">INDIRECT("CORPUS_TOTALS!R"&amp;($A287+$C287)&amp;"C"&amp;(COLUMN()-1),FALSE)</f>
        <v>Morality</v>
      </c>
      <c r="C291" s="7">
        <f ca="1">INDIRECT("CORPUS_TOTALS!R"&amp;($A287+$C287)&amp;"C"&amp;(COLUMN()-1),FALSE)</f>
        <v>146092</v>
      </c>
      <c r="D291" s="7">
        <f t="shared" ref="D291:BO291" ca="1" si="216">INDIRECT("CORPUS_TOTALS!R"&amp;($A287+$C287)&amp;"C"&amp;(COLUMN()-1),FALSE)</f>
        <v>21350</v>
      </c>
      <c r="E291" s="7">
        <f t="shared" ca="1" si="216"/>
        <v>17613</v>
      </c>
      <c r="F291" s="7">
        <f t="shared" ca="1" si="216"/>
        <v>49135</v>
      </c>
      <c r="G291" s="7">
        <f t="shared" ca="1" si="216"/>
        <v>10259</v>
      </c>
      <c r="H291" s="7">
        <f t="shared" ca="1" si="216"/>
        <v>5210</v>
      </c>
      <c r="I291" s="7">
        <f t="shared" ca="1" si="216"/>
        <v>1635</v>
      </c>
      <c r="J291" s="7">
        <f t="shared" ca="1" si="216"/>
        <v>604</v>
      </c>
      <c r="K291" s="7">
        <f t="shared" ca="1" si="216"/>
        <v>2.1515612600345144</v>
      </c>
      <c r="L291" s="7">
        <f t="shared" ca="1" si="216"/>
        <v>1.7780354051769724</v>
      </c>
      <c r="M291" s="7">
        <f t="shared" ca="1" si="216"/>
        <v>3.0889461069375939</v>
      </c>
      <c r="N291" s="7">
        <f t="shared" ca="1" si="216"/>
        <v>3.5637499284390195</v>
      </c>
      <c r="O291" s="7">
        <f t="shared" ca="1" si="216"/>
        <v>-3.8284215498031164</v>
      </c>
      <c r="P291" s="7">
        <f t="shared" ca="1" si="216"/>
        <v>-13.141140014761396</v>
      </c>
      <c r="Q291" s="7">
        <f t="shared" ca="1" si="216"/>
        <v>1.0609947570587941</v>
      </c>
      <c r="R291" s="7">
        <f t="shared" ca="1" si="216"/>
        <v>1.1766956682798262</v>
      </c>
      <c r="S291" s="7">
        <f t="shared" ca="1" si="216"/>
        <v>1.1729260142743103</v>
      </c>
      <c r="T291" s="7">
        <f t="shared" ca="1" si="216"/>
        <v>1.2073291561198725</v>
      </c>
      <c r="U291" s="7">
        <f t="shared" ca="1" si="216"/>
        <v>0.92551202008222344</v>
      </c>
      <c r="V291" s="7">
        <f t="shared" ca="1" si="216"/>
        <v>0.67735476730388577</v>
      </c>
      <c r="W291" s="7">
        <f t="shared" ca="1" si="216"/>
        <v>1.7211230023404784E-4</v>
      </c>
      <c r="X291" s="7">
        <f t="shared" ca="1" si="216"/>
        <v>8.7894509834721679E-22</v>
      </c>
      <c r="Y291" s="7">
        <f t="shared" ca="1" si="216"/>
        <v>2.7692414933056958E-27</v>
      </c>
      <c r="Z291" s="7">
        <f t="shared" ca="1" si="216"/>
        <v>1.2679121478922837E-27</v>
      </c>
      <c r="AA291" s="7">
        <f t="shared" ca="1" si="216"/>
        <v>4.1443852644697111E-2</v>
      </c>
      <c r="AB291" s="7">
        <f t="shared" ca="1" si="216"/>
        <v>4.2803319881757958E-19</v>
      </c>
      <c r="AC291" s="7">
        <f t="shared" ca="1" si="216"/>
        <v>4.5924042899330997E-2</v>
      </c>
      <c r="AD291" s="7">
        <f t="shared" ca="1" si="216"/>
        <v>4.7267909951984571E-2</v>
      </c>
      <c r="AE291" s="7">
        <f t="shared" ca="1" si="216"/>
        <v>4.563058993259056E-2</v>
      </c>
      <c r="AF291" s="7">
        <f t="shared" ca="1" si="216"/>
        <v>4.6425616156402408E-2</v>
      </c>
      <c r="AG291" s="7">
        <f t="shared" ca="1" si="216"/>
        <v>4.7144292194210791E-2</v>
      </c>
      <c r="AH291" s="7">
        <f t="shared" ca="1" si="216"/>
        <v>4.8958752302276323E-2</v>
      </c>
      <c r="AI291" s="7">
        <f t="shared" ca="1" si="216"/>
        <v>4.7513087469017175E-2</v>
      </c>
      <c r="AJ291" s="7">
        <f t="shared" ca="1" si="216"/>
        <v>5.0098153748781425E-2</v>
      </c>
      <c r="AK291" s="7">
        <f t="shared" ca="1" si="216"/>
        <v>3.6470240285463883E-2</v>
      </c>
      <c r="AL291" s="7">
        <f t="shared" ca="1" si="216"/>
        <v>4.0110555967463511E-2</v>
      </c>
      <c r="AM291" s="7">
        <f t="shared" ca="1" si="216"/>
        <v>2.6066346273712088E-2</v>
      </c>
      <c r="AN291" s="7">
        <f t="shared" ca="1" si="216"/>
        <v>3.0514449979215316E-2</v>
      </c>
      <c r="AO291" s="7">
        <f t="shared" ca="1" si="216"/>
        <v>0.39403576397460927</v>
      </c>
      <c r="AP291" s="7">
        <f t="shared" ca="1" si="216"/>
        <v>0.4071820346202385</v>
      </c>
      <c r="AQ291" s="7">
        <f t="shared" ca="1" si="216"/>
        <v>0.77354533510883094</v>
      </c>
      <c r="AR291" s="7">
        <f t="shared" ca="1" si="216"/>
        <v>0.78467480540639156</v>
      </c>
      <c r="AS291" s="7">
        <f t="shared" ca="1" si="216"/>
        <v>0.33471810847762806</v>
      </c>
      <c r="AT291" s="7">
        <f t="shared" ca="1" si="216"/>
        <v>0.34743645826710257</v>
      </c>
      <c r="AU291" s="7">
        <f t="shared" ca="1" si="216"/>
        <v>0.20140523413657593</v>
      </c>
      <c r="AV291" s="7">
        <f t="shared" ca="1" si="216"/>
        <v>0.21227158085171446</v>
      </c>
      <c r="AW291" s="7">
        <f t="shared" ca="1" si="216"/>
        <v>7.0264121516159392E-2</v>
      </c>
      <c r="AX291" s="7">
        <f t="shared" ca="1" si="216"/>
        <v>7.7276862090397982E-2</v>
      </c>
      <c r="AY291" s="7">
        <f t="shared" ca="1" si="216"/>
        <v>2.6021296174514704E-2</v>
      </c>
      <c r="AZ291" s="7">
        <f t="shared" ca="1" si="216"/>
        <v>3.0465823263424407E-2</v>
      </c>
      <c r="BA291" s="7">
        <f t="shared" ca="1" si="216"/>
        <v>2536187</v>
      </c>
      <c r="BB291" s="7">
        <f t="shared" ca="1" si="216"/>
        <v>4026019</v>
      </c>
      <c r="BC291" s="7">
        <f t="shared" ca="1" si="216"/>
        <v>8553</v>
      </c>
      <c r="BD291" s="7">
        <f t="shared" ca="1" si="216"/>
        <v>12797</v>
      </c>
      <c r="BE291" s="7">
        <f t="shared" ca="1" si="216"/>
        <v>4920534</v>
      </c>
      <c r="BF291" s="7">
        <f t="shared" ca="1" si="216"/>
        <v>1641672</v>
      </c>
      <c r="BG291" s="7">
        <f t="shared" ca="1" si="216"/>
        <v>16634</v>
      </c>
      <c r="BH291" s="7">
        <f t="shared" ca="1" si="216"/>
        <v>4716</v>
      </c>
      <c r="BI291" s="7">
        <f t="shared" ca="1" si="216"/>
        <v>2009319</v>
      </c>
      <c r="BJ291" s="7">
        <f t="shared" ca="1" si="216"/>
        <v>4552887</v>
      </c>
      <c r="BK291" s="7">
        <f t="shared" ca="1" si="216"/>
        <v>7282</v>
      </c>
      <c r="BL291" s="7">
        <f t="shared" ca="1" si="216"/>
        <v>14068</v>
      </c>
      <c r="BM291" s="7">
        <f t="shared" ca="1" si="216"/>
        <v>1165713</v>
      </c>
      <c r="BN291" s="7">
        <f t="shared" ca="1" si="216"/>
        <v>5396493</v>
      </c>
      <c r="BO291" s="7">
        <f t="shared" ca="1" si="216"/>
        <v>4416</v>
      </c>
      <c r="BP291" s="7">
        <f t="shared" ref="BP291:CV291" ca="1" si="217">INDIRECT("CORPUS_TOTALS!R"&amp;($A287+$C287)&amp;"C"&amp;(COLUMN()-1),FALSE)</f>
        <v>16934</v>
      </c>
      <c r="BQ291" s="7">
        <f t="shared" ca="1" si="217"/>
        <v>520111</v>
      </c>
      <c r="BR291" s="7">
        <f t="shared" ca="1" si="217"/>
        <v>6042095</v>
      </c>
      <c r="BS291" s="7">
        <f t="shared" ca="1" si="217"/>
        <v>1575</v>
      </c>
      <c r="BT291" s="7">
        <f t="shared" ca="1" si="217"/>
        <v>19775</v>
      </c>
      <c r="BU291" s="7">
        <f t="shared" ca="1" si="217"/>
        <v>270199</v>
      </c>
      <c r="BV291" s="7">
        <f t="shared" ca="1" si="217"/>
        <v>6292007</v>
      </c>
      <c r="BW291" s="7">
        <f t="shared" ca="1" si="217"/>
        <v>603</v>
      </c>
      <c r="BX291" s="7">
        <f t="shared" ca="1" si="217"/>
        <v>20747</v>
      </c>
      <c r="BY291" s="7">
        <f t="shared" ca="1" si="217"/>
        <v>2536487.5906637688</v>
      </c>
      <c r="BZ291" s="7">
        <f t="shared" ca="1" si="217"/>
        <v>4025718.4093362312</v>
      </c>
      <c r="CA291" s="7">
        <f t="shared" ca="1" si="217"/>
        <v>8252.4093362310578</v>
      </c>
      <c r="CB291" s="7">
        <f t="shared" ca="1" si="217"/>
        <v>13140.203401112371</v>
      </c>
      <c r="CC291" s="7">
        <f t="shared" ca="1" si="217"/>
        <v>4921157.1182212168</v>
      </c>
      <c r="CD291" s="7">
        <f t="shared" ca="1" si="217"/>
        <v>1641048.8817787834</v>
      </c>
      <c r="CE291" s="7">
        <f t="shared" ca="1" si="217"/>
        <v>16010.881778783381</v>
      </c>
      <c r="CF291" s="7">
        <f t="shared" ca="1" si="217"/>
        <v>5356.4889307040958</v>
      </c>
      <c r="CG291" s="7">
        <f t="shared" ca="1" si="217"/>
        <v>2010061.3075678251</v>
      </c>
      <c r="CH291" s="7">
        <f t="shared" ca="1" si="217"/>
        <v>4552144.6924321754</v>
      </c>
      <c r="CI291" s="7">
        <f t="shared" ca="1" si="217"/>
        <v>6539.692432174952</v>
      </c>
      <c r="CJ291" s="7">
        <f t="shared" ca="1" si="217"/>
        <v>14858.492593801535</v>
      </c>
      <c r="CK291" s="7">
        <f t="shared" ca="1" si="217"/>
        <v>1166334.3555631638</v>
      </c>
      <c r="CL291" s="7">
        <f t="shared" ca="1" si="217"/>
        <v>5395871.6444368362</v>
      </c>
      <c r="CM291" s="7">
        <f t="shared" ca="1" si="217"/>
        <v>3794.6444368362631</v>
      </c>
      <c r="CN291" s="7">
        <f t="shared" ca="1" si="217"/>
        <v>17612.471545391902</v>
      </c>
      <c r="CO291" s="7">
        <f t="shared" ca="1" si="217"/>
        <v>519994.20971219806</v>
      </c>
      <c r="CP291" s="7">
        <f t="shared" ca="1" si="217"/>
        <v>6042211.790287802</v>
      </c>
      <c r="CQ291" s="7">
        <f t="shared" ca="1" si="217"/>
        <v>1691.7902878019113</v>
      </c>
      <c r="CR291" s="7">
        <f t="shared" ca="1" si="217"/>
        <v>19722.167286427764</v>
      </c>
      <c r="CS291" s="7">
        <f t="shared" ca="1" si="217"/>
        <v>269923.80853326077</v>
      </c>
      <c r="CT291" s="7">
        <f t="shared" ca="1" si="217"/>
        <v>6292282.1914667394</v>
      </c>
      <c r="CU291" s="7">
        <f t="shared" ca="1" si="217"/>
        <v>878.19146673925161</v>
      </c>
      <c r="CV291" s="7">
        <f t="shared" ca="1" si="217"/>
        <v>20538.413134241746</v>
      </c>
    </row>
    <row r="292" spans="1:100">
      <c r="A292" s="18" t="s">
        <v>117</v>
      </c>
      <c r="B292" s="7" t="str">
        <f ca="1">INDIRECT("CORPUS_TOTALS!R"&amp;($B287+$C287)&amp;"C"&amp;(COLUMN()-1),FALSE)</f>
        <v>Morality</v>
      </c>
      <c r="C292" s="7">
        <f ca="1">INDIRECT("CORPUS_TOTALS!R"&amp;($B287+$C287)&amp;"C"&amp;(COLUMN()-1),FALSE)</f>
        <v>146234</v>
      </c>
      <c r="D292" s="7">
        <f t="shared" ref="D292:BO292" ca="1" si="218">INDIRECT("CORPUS_TOTALS!R"&amp;($B287+$C287)&amp;"C"&amp;(COLUMN()-1),FALSE)</f>
        <v>3367</v>
      </c>
      <c r="E292" s="7">
        <f t="shared" ca="1" si="218"/>
        <v>3694</v>
      </c>
      <c r="F292" s="7">
        <f t="shared" ca="1" si="218"/>
        <v>8676</v>
      </c>
      <c r="G292" s="7">
        <f t="shared" ca="1" si="218"/>
        <v>1627</v>
      </c>
      <c r="H292" s="7">
        <f t="shared" ca="1" si="218"/>
        <v>753</v>
      </c>
      <c r="I292" s="7">
        <f t="shared" ca="1" si="218"/>
        <v>257</v>
      </c>
      <c r="J292" s="7">
        <f t="shared" ca="1" si="218"/>
        <v>63</v>
      </c>
      <c r="K292" s="7">
        <f t="shared" ca="1" si="218"/>
        <v>4.3142361650193219</v>
      </c>
      <c r="L292" s="7">
        <f t="shared" ca="1" si="218"/>
        <v>2.0642263036863375</v>
      </c>
      <c r="M292" s="7">
        <f t="shared" ca="1" si="218"/>
        <v>1.2834911785176621</v>
      </c>
      <c r="N292" s="7">
        <f t="shared" ca="1" si="218"/>
        <v>0.34806551375507816</v>
      </c>
      <c r="O292" s="7">
        <f t="shared" ca="1" si="218"/>
        <v>-1.5727688595940459</v>
      </c>
      <c r="P292" s="7">
        <f t="shared" ca="1" si="218"/>
        <v>-10.498412782597553</v>
      </c>
      <c r="Q292" s="7">
        <f t="shared" ca="1" si="218"/>
        <v>1.2442388340490129</v>
      </c>
      <c r="R292" s="7">
        <f t="shared" ca="1" si="218"/>
        <v>1.5387388848859667</v>
      </c>
      <c r="S292" s="7">
        <f t="shared" ca="1" si="218"/>
        <v>1.2166483316318994</v>
      </c>
      <c r="T292" s="7">
        <f t="shared" ca="1" si="218"/>
        <v>1.1131232085409004</v>
      </c>
      <c r="U292" s="7">
        <f t="shared" ca="1" si="218"/>
        <v>0.93709559147794397</v>
      </c>
      <c r="V292" s="7">
        <f t="shared" ca="1" si="218"/>
        <v>0.44754550881023664</v>
      </c>
      <c r="W292" s="7">
        <f t="shared" ca="1" si="218"/>
        <v>0</v>
      </c>
      <c r="X292" s="7">
        <f t="shared" ca="1" si="218"/>
        <v>0</v>
      </c>
      <c r="Y292" s="7">
        <f t="shared" ca="1" si="218"/>
        <v>0</v>
      </c>
      <c r="Z292" s="7">
        <f t="shared" ca="1" si="218"/>
        <v>0</v>
      </c>
      <c r="AA292" s="7">
        <f t="shared" ca="1" si="218"/>
        <v>0</v>
      </c>
      <c r="AB292" s="7">
        <f t="shared" ca="1" si="218"/>
        <v>0</v>
      </c>
      <c r="AC292" s="7">
        <f t="shared" ca="1" si="218"/>
        <v>6.0032438269308354E-2</v>
      </c>
      <c r="AD292" s="7">
        <f t="shared" ca="1" si="218"/>
        <v>6.3903349472749643E-2</v>
      </c>
      <c r="AE292" s="7">
        <f t="shared" ca="1" si="218"/>
        <v>5.0479371541863063E-2</v>
      </c>
      <c r="AF292" s="7">
        <f t="shared" ca="1" si="218"/>
        <v>5.2591611529120008E-2</v>
      </c>
      <c r="AG292" s="7">
        <f t="shared" ca="1" si="218"/>
        <v>4.6031335126911703E-2</v>
      </c>
      <c r="AH292" s="7">
        <f t="shared" ca="1" si="218"/>
        <v>5.0612561516984934E-2</v>
      </c>
      <c r="AI292" s="7">
        <f t="shared" ca="1" si="218"/>
        <v>4.1605734229544625E-2</v>
      </c>
      <c r="AJ292" s="7">
        <f t="shared" ca="1" si="218"/>
        <v>4.7850755226944833E-2</v>
      </c>
      <c r="AK292" s="7">
        <f t="shared" ca="1" si="218"/>
        <v>3.3588391727428467E-2</v>
      </c>
      <c r="AL292" s="7">
        <f t="shared" ca="1" si="218"/>
        <v>4.2740684601647864E-2</v>
      </c>
      <c r="AM292" s="7">
        <f t="shared" ca="1" si="218"/>
        <v>1.413401050752772E-2</v>
      </c>
      <c r="AN292" s="7">
        <f t="shared" ca="1" si="218"/>
        <v>2.3288026914509704E-2</v>
      </c>
      <c r="AO292" s="7">
        <f t="shared" ca="1" si="218"/>
        <v>0.42279526018021457</v>
      </c>
      <c r="AP292" s="7">
        <f t="shared" ca="1" si="218"/>
        <v>0.45632561894066453</v>
      </c>
      <c r="AQ292" s="7">
        <f t="shared" ca="1" si="218"/>
        <v>0.80917904307929323</v>
      </c>
      <c r="AR292" s="7">
        <f t="shared" ca="1" si="218"/>
        <v>0.835014601114351</v>
      </c>
      <c r="AS292" s="7">
        <f t="shared" ca="1" si="218"/>
        <v>0.33346283070386645</v>
      </c>
      <c r="AT292" s="7">
        <f t="shared" ca="1" si="218"/>
        <v>0.36567586843483274</v>
      </c>
      <c r="AU292" s="7">
        <f t="shared" ca="1" si="218"/>
        <v>0.18058591666505552</v>
      </c>
      <c r="AV292" s="7">
        <f t="shared" ca="1" si="218"/>
        <v>0.20729647121733236</v>
      </c>
      <c r="AW292" s="7">
        <f t="shared" ca="1" si="218"/>
        <v>6.5674963233862876E-2</v>
      </c>
      <c r="AX292" s="7">
        <f t="shared" ca="1" si="218"/>
        <v>8.341918586028621E-2</v>
      </c>
      <c r="AY292" s="7">
        <f t="shared" ca="1" si="218"/>
        <v>1.413401050752772E-2</v>
      </c>
      <c r="AZ292" s="7">
        <f t="shared" ca="1" si="218"/>
        <v>2.3288026914509704E-2</v>
      </c>
      <c r="BA292" s="7">
        <f t="shared" ca="1" si="218"/>
        <v>2544204</v>
      </c>
      <c r="BB292" s="7">
        <f t="shared" ca="1" si="218"/>
        <v>4035843</v>
      </c>
      <c r="BC292" s="7">
        <f t="shared" ca="1" si="218"/>
        <v>1480</v>
      </c>
      <c r="BD292" s="7">
        <f t="shared" ca="1" si="218"/>
        <v>1887</v>
      </c>
      <c r="BE292" s="7">
        <f t="shared" ca="1" si="218"/>
        <v>4935516</v>
      </c>
      <c r="BF292" s="7">
        <f t="shared" ca="1" si="218"/>
        <v>1644531</v>
      </c>
      <c r="BG292" s="7">
        <f t="shared" ca="1" si="218"/>
        <v>2768</v>
      </c>
      <c r="BH292" s="7">
        <f t="shared" ca="1" si="218"/>
        <v>599</v>
      </c>
      <c r="BI292" s="7">
        <f t="shared" ca="1" si="218"/>
        <v>2016361</v>
      </c>
      <c r="BJ292" s="7">
        <f t="shared" ca="1" si="218"/>
        <v>4563686</v>
      </c>
      <c r="BK292" s="7">
        <f t="shared" ca="1" si="218"/>
        <v>1177</v>
      </c>
      <c r="BL292" s="7">
        <f t="shared" ca="1" si="218"/>
        <v>2190</v>
      </c>
      <c r="BM292" s="7">
        <f t="shared" ca="1" si="218"/>
        <v>1170061</v>
      </c>
      <c r="BN292" s="7">
        <f t="shared" ca="1" si="218"/>
        <v>5409986</v>
      </c>
      <c r="BO292" s="7">
        <f t="shared" ca="1" si="218"/>
        <v>653</v>
      </c>
      <c r="BP292" s="7">
        <f t="shared" ref="BP292:CV292" ca="1" si="219">INDIRECT("CORPUS_TOTALS!R"&amp;($B287+$C287)&amp;"C"&amp;(COLUMN()-1),FALSE)</f>
        <v>2714</v>
      </c>
      <c r="BQ292" s="7">
        <f t="shared" ca="1" si="219"/>
        <v>521722</v>
      </c>
      <c r="BR292" s="7">
        <f t="shared" ca="1" si="219"/>
        <v>6058325</v>
      </c>
      <c r="BS292" s="7">
        <f t="shared" ca="1" si="219"/>
        <v>251</v>
      </c>
      <c r="BT292" s="7">
        <f t="shared" ca="1" si="219"/>
        <v>3116</v>
      </c>
      <c r="BU292" s="7">
        <f t="shared" ca="1" si="219"/>
        <v>270895</v>
      </c>
      <c r="BV292" s="7">
        <f t="shared" ca="1" si="219"/>
        <v>6309152</v>
      </c>
      <c r="BW292" s="7">
        <f t="shared" ca="1" si="219"/>
        <v>63</v>
      </c>
      <c r="BX292" s="7">
        <f t="shared" ca="1" si="219"/>
        <v>3304</v>
      </c>
      <c r="BY292" s="7">
        <f t="shared" ca="1" si="219"/>
        <v>2544382.0435944027</v>
      </c>
      <c r="BZ292" s="7">
        <f t="shared" ca="1" si="219"/>
        <v>1816391.9652577695</v>
      </c>
      <c r="CA292" s="7">
        <f t="shared" ca="1" si="219"/>
        <v>2524.9612939426261</v>
      </c>
      <c r="CB292" s="7">
        <f t="shared" ca="1" si="219"/>
        <v>1234532.5836239818</v>
      </c>
      <c r="CC292" s="7">
        <f t="shared" ca="1" si="219"/>
        <v>4935758.3799754959</v>
      </c>
      <c r="CD292" s="7">
        <f t="shared" ca="1" si="219"/>
        <v>739582.27403412259</v>
      </c>
      <c r="CE292" s="7">
        <f t="shared" ca="1" si="219"/>
        <v>1032.6568165088813</v>
      </c>
      <c r="CF292" s="7">
        <f t="shared" ca="1" si="219"/>
        <v>1398697.6364451004</v>
      </c>
      <c r="CG292" s="7">
        <f t="shared" ca="1" si="219"/>
        <v>2016506.1568793941</v>
      </c>
      <c r="CH292" s="7">
        <f t="shared" ca="1" si="219"/>
        <v>3632941.3037614385</v>
      </c>
      <c r="CI292" s="7">
        <f t="shared" ca="1" si="219"/>
        <v>599.01418109205952</v>
      </c>
      <c r="CJ292" s="7">
        <f t="shared" ca="1" si="219"/>
        <v>963775.59524403419</v>
      </c>
      <c r="CK292" s="7">
        <f t="shared" ca="1" si="219"/>
        <v>1170115.2538117762</v>
      </c>
      <c r="CL292" s="7">
        <f t="shared" ca="1" si="219"/>
        <v>4934422.1792142475</v>
      </c>
      <c r="CM292" s="7">
        <f t="shared" ca="1" si="219"/>
        <v>267.1617833847302</v>
      </c>
      <c r="CN292" s="7">
        <f t="shared" ca="1" si="219"/>
        <v>482852.99328088725</v>
      </c>
      <c r="CO292" s="7">
        <f t="shared" ca="1" si="219"/>
        <v>521706.0438141973</v>
      </c>
      <c r="CP292" s="7">
        <f t="shared" ca="1" si="219"/>
        <v>5799162.4857291337</v>
      </c>
      <c r="CQ292" s="7">
        <f t="shared" ca="1" si="219"/>
        <v>138.67403477891563</v>
      </c>
      <c r="CR292" s="7">
        <f t="shared" ca="1" si="219"/>
        <v>262733.02282923297</v>
      </c>
      <c r="CS292" s="7">
        <f t="shared" ca="1" si="219"/>
        <v>270819.42211533408</v>
      </c>
      <c r="CT292" s="7">
        <f t="shared" ca="1" si="219"/>
        <v>4496679.1303199567</v>
      </c>
      <c r="CU292" s="7">
        <f t="shared" ca="1" si="219"/>
        <v>1963.0773717908874</v>
      </c>
      <c r="CV292" s="7">
        <f t="shared" ca="1" si="219"/>
        <v>1061698.0856670684</v>
      </c>
    </row>
    <row r="294" spans="1:100">
      <c r="A294" s="18" t="s">
        <v>114</v>
      </c>
      <c r="B294" t="s">
        <v>119</v>
      </c>
      <c r="C294" t="s">
        <v>120</v>
      </c>
      <c r="D294" t="s">
        <v>121</v>
      </c>
      <c r="E294" t="s">
        <v>122</v>
      </c>
      <c r="F294" t="s">
        <v>123</v>
      </c>
      <c r="G294" t="s">
        <v>124</v>
      </c>
      <c r="H294" t="s">
        <v>125</v>
      </c>
      <c r="I294" t="s">
        <v>126</v>
      </c>
      <c r="J294" t="s">
        <v>127</v>
      </c>
      <c r="K294" t="s">
        <v>128</v>
      </c>
      <c r="L294" t="s">
        <v>129</v>
      </c>
      <c r="M294" t="s">
        <v>130</v>
      </c>
      <c r="N294" t="s">
        <v>131</v>
      </c>
      <c r="O294" t="s">
        <v>132</v>
      </c>
      <c r="P294" t="s">
        <v>133</v>
      </c>
      <c r="Q294" t="s">
        <v>134</v>
      </c>
      <c r="R294" t="s">
        <v>135</v>
      </c>
      <c r="S294" t="s">
        <v>136</v>
      </c>
      <c r="T294" t="s">
        <v>138</v>
      </c>
      <c r="U294" t="s">
        <v>139</v>
      </c>
      <c r="V294" t="s">
        <v>140</v>
      </c>
      <c r="W294" t="s">
        <v>141</v>
      </c>
      <c r="X294" t="s">
        <v>142</v>
      </c>
      <c r="Y294" t="s">
        <v>143</v>
      </c>
      <c r="Z294" t="s">
        <v>144</v>
      </c>
      <c r="AA294" t="s">
        <v>145</v>
      </c>
      <c r="AB294" t="s">
        <v>146</v>
      </c>
      <c r="AC294" t="s">
        <v>147</v>
      </c>
      <c r="AD294" t="s">
        <v>148</v>
      </c>
      <c r="AE294" t="s">
        <v>149</v>
      </c>
      <c r="AF294" t="s">
        <v>137</v>
      </c>
    </row>
    <row r="295" spans="1:100">
      <c r="A295" s="18" t="s">
        <v>150</v>
      </c>
      <c r="B295" s="10" t="e">
        <f ca="1">1-NORMSDIST(H295)</f>
        <v>#REF!</v>
      </c>
      <c r="C295" s="10">
        <f t="shared" ref="C295" ca="1" si="220">1-NORMSDIST(I295)</f>
        <v>1</v>
      </c>
      <c r="D295" s="10">
        <f t="shared" ref="D295" ca="1" si="221">1-NORMSDIST(J295)</f>
        <v>0.58428995903488778</v>
      </c>
      <c r="E295" s="10">
        <f t="shared" ref="E295" ca="1" si="222">1-NORMSDIST(K295)</f>
        <v>1.1728588302085785E-2</v>
      </c>
      <c r="F295" s="10">
        <f t="shared" ref="F295" ca="1" si="223">1-NORMSDIST(L295)</f>
        <v>0.480243695844498</v>
      </c>
      <c r="G295" s="10">
        <f t="shared" ref="G295" ca="1" si="224">1-NORMSDIST(M295)</f>
        <v>7.720976400061863E-4</v>
      </c>
      <c r="H295" t="e">
        <f ca="1">(E291/T295-E292/Z295)/(SQRT(N295*(1-N295)*(1/T295+1/Z295)))</f>
        <v>#REF!</v>
      </c>
      <c r="I295">
        <f t="shared" ref="I295" ca="1" si="225">(F291/U295-F292/AA295)/(SQRT(O295*(1-O295)*(1/U295+1/AA295)))</f>
        <v>-9.8258516966881171</v>
      </c>
      <c r="J295">
        <f t="shared" ref="J295" ca="1" si="226">(G291/V295-G292/AB295)/(SQRT(P295*(1-P295)*(1/V295+1/AB295)))</f>
        <v>-0.21288061613640363</v>
      </c>
      <c r="K295">
        <f t="shared" ref="K295" ca="1" si="227">(H291/W295-H292/AC295)/(SQRT(Q295*(1-Q295)*(1/W295+1/AC295)))</f>
        <v>2.2659053889644345</v>
      </c>
      <c r="L295">
        <f t="shared" ref="L295" ca="1" si="228">(I291/X295-I292/AD295)/(SQRT(R295*(1-R295)*(1/X295+1/AD295)))</f>
        <v>4.9541969162989322E-2</v>
      </c>
      <c r="M295">
        <f t="shared" ref="M295" ca="1" si="229">(J291/Y295-J292/AE295)/(SQRT(S295*(1-S295)*(1/Y295+1/AE295)))</f>
        <v>3.166247154546479</v>
      </c>
      <c r="N295" t="e">
        <f ca="1">(E291+E292)/(T295+Z295)</f>
        <v>#REF!</v>
      </c>
      <c r="O295">
        <f t="shared" ref="O295" ca="1" si="230">(F291+F292)/(U295+AA295)</f>
        <v>2.3389165351782173E-2</v>
      </c>
      <c r="P295">
        <f t="shared" ref="P295" ca="1" si="231">(G291+G292)/(V295+AB295)</f>
        <v>2.4044180118946473E-2</v>
      </c>
      <c r="Q295">
        <f t="shared" ref="Q295" ca="1" si="232">(H291+H292)/(W295+AC295)</f>
        <v>2.4125096087712909E-2</v>
      </c>
      <c r="R295">
        <f t="shared" ref="R295" ca="1" si="233">(I291+I292)/(X295+AD295)</f>
        <v>1.9136626613262129E-2</v>
      </c>
      <c r="S295">
        <f t="shared" ref="S295" ca="1" si="234">(J291+J292)/(Y295+AE295)</f>
        <v>1.3492737791803213E-2</v>
      </c>
      <c r="T295" t="e">
        <f ca="1">_xlfn.FLOOR.MATH(($F$1-1)*$D291)</f>
        <v>#REF!</v>
      </c>
      <c r="U295">
        <f ca="1">2*50*$D291</f>
        <v>2135000</v>
      </c>
      <c r="V295">
        <f ca="1">2*10*$D291</f>
        <v>427000</v>
      </c>
      <c r="W295">
        <f ca="1">2*5*$D291</f>
        <v>213500</v>
      </c>
      <c r="X295">
        <f ca="1">2*2*$D291</f>
        <v>85400</v>
      </c>
      <c r="Y295">
        <f ca="1">2*1*$D291</f>
        <v>42700</v>
      </c>
      <c r="Z295" t="e">
        <f ca="1">_xlfn.FLOOR.MATH(($F$1-1)*$D292)</f>
        <v>#REF!</v>
      </c>
      <c r="AA295">
        <f ca="1">2*50*$D292</f>
        <v>336700</v>
      </c>
      <c r="AB295">
        <f ca="1">2*10*$D292</f>
        <v>67340</v>
      </c>
      <c r="AC295">
        <f ca="1">2*5*$D292</f>
        <v>33670</v>
      </c>
      <c r="AD295">
        <f ca="1">2*2*$D292</f>
        <v>13468</v>
      </c>
      <c r="AE295">
        <f ca="1">2*1*$D292</f>
        <v>6734</v>
      </c>
    </row>
    <row r="297" spans="1:100">
      <c r="A297" s="18" t="s">
        <v>151</v>
      </c>
      <c r="B297" t="s">
        <v>152</v>
      </c>
      <c r="C297" t="s">
        <v>153</v>
      </c>
      <c r="D297" t="s">
        <v>154</v>
      </c>
      <c r="E297">
        <v>50</v>
      </c>
      <c r="F297" t="s">
        <v>153</v>
      </c>
      <c r="G297" t="s">
        <v>154</v>
      </c>
      <c r="H297">
        <v>10</v>
      </c>
      <c r="I297" t="s">
        <v>153</v>
      </c>
      <c r="J297" t="s">
        <v>154</v>
      </c>
      <c r="K297">
        <v>5</v>
      </c>
      <c r="L297" t="s">
        <v>153</v>
      </c>
      <c r="M297" t="s">
        <v>154</v>
      </c>
      <c r="N297">
        <v>2</v>
      </c>
      <c r="O297" t="s">
        <v>153</v>
      </c>
      <c r="P297" t="s">
        <v>154</v>
      </c>
      <c r="Q297">
        <v>1</v>
      </c>
      <c r="R297" t="s">
        <v>153</v>
      </c>
      <c r="S297" t="s">
        <v>154</v>
      </c>
    </row>
    <row r="298" spans="1:100">
      <c r="A298" s="18" t="s">
        <v>159</v>
      </c>
      <c r="B298" t="s">
        <v>116</v>
      </c>
      <c r="C298">
        <f ca="1">BC291</f>
        <v>8553</v>
      </c>
      <c r="D298">
        <f ca="1">BD291</f>
        <v>12797</v>
      </c>
      <c r="E298" t="s">
        <v>116</v>
      </c>
      <c r="F298">
        <f ca="1">BG291</f>
        <v>16634</v>
      </c>
      <c r="G298">
        <f ca="1">BH291</f>
        <v>4716</v>
      </c>
      <c r="H298" t="s">
        <v>116</v>
      </c>
      <c r="I298">
        <f ca="1">BK291</f>
        <v>7282</v>
      </c>
      <c r="J298">
        <f ca="1">BL291</f>
        <v>14068</v>
      </c>
      <c r="K298" t="s">
        <v>116</v>
      </c>
      <c r="L298">
        <f ca="1">BO291</f>
        <v>4416</v>
      </c>
      <c r="M298">
        <f ca="1">BP291</f>
        <v>16934</v>
      </c>
      <c r="N298" t="s">
        <v>116</v>
      </c>
      <c r="O298">
        <f ca="1">BS291</f>
        <v>1575</v>
      </c>
      <c r="P298">
        <f ca="1">BT291</f>
        <v>19775</v>
      </c>
      <c r="Q298" t="s">
        <v>116</v>
      </c>
      <c r="R298">
        <f ca="1">BW291</f>
        <v>603</v>
      </c>
      <c r="S298">
        <f ca="1">BX291</f>
        <v>20747</v>
      </c>
    </row>
    <row r="299" spans="1:100">
      <c r="A299" s="18"/>
      <c r="B299" t="s">
        <v>117</v>
      </c>
      <c r="C299">
        <f ca="1">BC292</f>
        <v>1480</v>
      </c>
      <c r="D299">
        <f ca="1">BD292</f>
        <v>1887</v>
      </c>
      <c r="E299" t="s">
        <v>117</v>
      </c>
      <c r="F299">
        <f ca="1">BG292</f>
        <v>2768</v>
      </c>
      <c r="G299">
        <f ca="1">BH292</f>
        <v>599</v>
      </c>
      <c r="H299" t="s">
        <v>117</v>
      </c>
      <c r="I299">
        <f ca="1">BK292</f>
        <v>1177</v>
      </c>
      <c r="J299">
        <f ca="1">BL292</f>
        <v>2190</v>
      </c>
      <c r="K299" t="s">
        <v>117</v>
      </c>
      <c r="L299">
        <f ca="1">BO292</f>
        <v>653</v>
      </c>
      <c r="M299">
        <f ca="1">BP292</f>
        <v>2714</v>
      </c>
      <c r="N299" t="s">
        <v>117</v>
      </c>
      <c r="O299">
        <f ca="1">BS292</f>
        <v>251</v>
      </c>
      <c r="P299">
        <f ca="1">BT292</f>
        <v>3116</v>
      </c>
      <c r="Q299" t="s">
        <v>117</v>
      </c>
      <c r="R299">
        <f ca="1">BW292</f>
        <v>63</v>
      </c>
      <c r="S299">
        <f ca="1">BX292</f>
        <v>3304</v>
      </c>
    </row>
    <row r="300" spans="1:100">
      <c r="A300" s="18" t="s">
        <v>155</v>
      </c>
      <c r="C300">
        <f ca="1">(C298+C299)*(C298+D298)/SUM(C298:D299)</f>
        <v>8666.2843387142457</v>
      </c>
      <c r="D300">
        <f ca="1">(C298+D298)*(D298+D299)/SUM(C298:D299)</f>
        <v>12683.715661285754</v>
      </c>
      <c r="F300">
        <f ca="1">(F298+F299)*(F298+G298)/SUM(F298:G299)</f>
        <v>16759.020107618238</v>
      </c>
      <c r="G300">
        <f ca="1">(F298+G298)*(G298+G299)/SUM(F298:G299)</f>
        <v>4590.9798923817616</v>
      </c>
      <c r="I300">
        <f ca="1">(I298+I299)*(I298+J298)/SUM(I298:J299)</f>
        <v>7306.6978193146415</v>
      </c>
      <c r="J300">
        <f ca="1">(I298+J298)*(J298+J299)/SUM(I298:J299)</f>
        <v>14043.302180685358</v>
      </c>
      <c r="L300">
        <f ca="1">(L298+L299)*(L298+M298)/SUM(L298:M299)</f>
        <v>4378.4905126026624</v>
      </c>
      <c r="M300">
        <f ca="1">(L298+M298)*(M298+M299)/SUM(L298:M299)</f>
        <v>16971.509487397339</v>
      </c>
      <c r="O300">
        <f ca="1">(O298+O299)*(O298+P298)/SUM(O298:P299)</f>
        <v>1577.2585669781931</v>
      </c>
      <c r="P300">
        <f ca="1">(O298+P298)*(P298+P299)/SUM(O298:P299)</f>
        <v>19772.741433021805</v>
      </c>
      <c r="R300">
        <f ca="1">(R298+R299)*(R298+S298)/SUM(R298:S299)</f>
        <v>575.27612574341549</v>
      </c>
      <c r="S300">
        <f ca="1">(R298+S298)*(S298+S299)/SUM(R298:S299)</f>
        <v>20774.723874256586</v>
      </c>
    </row>
    <row r="301" spans="1:100">
      <c r="C301">
        <f ca="1">(C298+C299)*(C299+D299)/SUM(C298:D299)</f>
        <v>1366.7156612857548</v>
      </c>
      <c r="D301">
        <f ca="1">(C299+D299)*(D298+D299)/SUM(C298:D299)</f>
        <v>2000.2843387142452</v>
      </c>
      <c r="F301">
        <f ca="1">(F298+F299)*(F299+G299)/SUM(F298:G299)</f>
        <v>2642.9798923817616</v>
      </c>
      <c r="G301">
        <f ca="1">(F299+G299)*(G298+G299)/SUM(F298:G299)</f>
        <v>724.02010761823851</v>
      </c>
      <c r="I301">
        <f ca="1">(I298+I299)*(I299+J299)/SUM(I298:J299)</f>
        <v>1152.3021806853583</v>
      </c>
      <c r="J301">
        <f ca="1">(I299+J299)*(J298+J299)/SUM(I298:J299)</f>
        <v>2214.6978193146419</v>
      </c>
      <c r="L301">
        <f ca="1">(L298+L299)*(L299+M299)/SUM(L298:M299)</f>
        <v>690.50948739733792</v>
      </c>
      <c r="M301">
        <f ca="1">(L299+M299)*(M298+M299)/SUM(L298:M299)</f>
        <v>2676.490512602662</v>
      </c>
      <c r="O301">
        <f ca="1">(O298+O299)*(O299+P299)/SUM(O298:P299)</f>
        <v>248.74143302180684</v>
      </c>
      <c r="P301">
        <f ca="1">(O299+P299)*(P298+P299)/SUM(O298:P299)</f>
        <v>3118.2585669781934</v>
      </c>
      <c r="R301">
        <f ca="1">(R298+R299)*(R299+S299)/SUM(R298:S299)</f>
        <v>90.723874256584537</v>
      </c>
      <c r="S301">
        <f ca="1">(R299+S299)*(S298+S299)/SUM(R298:S299)</f>
        <v>3276.2761257434154</v>
      </c>
    </row>
    <row r="303" spans="1:100">
      <c r="A303" s="18" t="s">
        <v>151</v>
      </c>
      <c r="B303" s="18" t="s">
        <v>0</v>
      </c>
      <c r="C303" s="18">
        <v>50</v>
      </c>
      <c r="D303" s="18">
        <v>10</v>
      </c>
      <c r="E303" s="18">
        <v>5</v>
      </c>
      <c r="F303" s="18">
        <v>2</v>
      </c>
      <c r="G303" s="18">
        <v>1</v>
      </c>
    </row>
    <row r="304" spans="1:100">
      <c r="A304" s="18" t="s">
        <v>118</v>
      </c>
      <c r="B304" s="10">
        <f ca="1">_xlfn.CHISQ.TEST(C298:D299,C300:D301)</f>
        <v>1.8887525434771366E-5</v>
      </c>
      <c r="C304" s="10">
        <f ca="1">_xlfn.CHISQ.TEST(F298:G299,F300:G301)</f>
        <v>1.675156313881341E-8</v>
      </c>
      <c r="D304" s="10">
        <f ca="1">_xlfn.CHISQ.TEST(I298:J299,I300:J301)</f>
        <v>0.33442087178609831</v>
      </c>
      <c r="E304" s="10">
        <f ca="1">_xlfn.CHISQ.TEST(L298:M299,L300:M301)</f>
        <v>8.4954063127984827E-2</v>
      </c>
      <c r="F304" s="10">
        <f ca="1">_xlfn.CHISQ.TEST(O298:P299,O300:P301)</f>
        <v>0.87279300504571844</v>
      </c>
      <c r="G304" s="10">
        <f ca="1">_xlfn.CHISQ.TEST(R298:S299,R300:S301)</f>
        <v>1.4991335621018101E-3</v>
      </c>
    </row>
    <row r="305" spans="1:100">
      <c r="A305" s="18" t="s">
        <v>156</v>
      </c>
      <c r="B305">
        <f ca="1">(C298*D299)/(D298*C299)</f>
        <v>0.85215870907243885</v>
      </c>
      <c r="C305">
        <f ca="1">(F298*G299)/(G298*F299)</f>
        <v>0.76327956850863132</v>
      </c>
      <c r="D305">
        <f ca="1">(I298*J299)/(J298*I299)</f>
        <v>0.96313234250728774</v>
      </c>
      <c r="E305">
        <f ca="1">(L298*M299)/(M298*L299)</f>
        <v>1.0838424865765677</v>
      </c>
      <c r="F305">
        <f ca="1">(O298*P299)/(P298*O299)</f>
        <v>0.98875295279060749</v>
      </c>
      <c r="G305">
        <f ca="1">(R298*S299)/(S298*R299)</f>
        <v>1.5242685689497277</v>
      </c>
    </row>
    <row r="308" spans="1:100">
      <c r="A308">
        <v>1</v>
      </c>
      <c r="B308">
        <v>3</v>
      </c>
      <c r="C308">
        <v>6</v>
      </c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</row>
    <row r="309" spans="1:100" ht="18.75">
      <c r="A309" s="19" t="str">
        <f ca="1">INDIRECT("R5C"&amp;A308,FALSE)</f>
        <v>reduced_gods</v>
      </c>
      <c r="B309" s="19" t="str">
        <f ca="1">INDIRECT("R5C"&amp;B308,FALSE)</f>
        <v>sage_kings</v>
      </c>
      <c r="C309" s="19" t="str">
        <f ca="1">INDIRECT("R3C"&amp;C308,FALSE)</f>
        <v>ubc_cognition</v>
      </c>
      <c r="D309" s="20"/>
    </row>
    <row r="310" spans="1:100" ht="18.75">
      <c r="A310" s="19">
        <f ca="1">INDIRECT("R6C"&amp;A308,FALSE)</f>
        <v>201</v>
      </c>
      <c r="B310" s="19">
        <f ca="1">INDIRECT("R6C"&amp;B308,FALSE)</f>
        <v>214</v>
      </c>
      <c r="C310" s="19">
        <f ca="1">INDIRECT("R4C"&amp;C308,FALSE)</f>
        <v>1</v>
      </c>
    </row>
    <row r="311" spans="1:100">
      <c r="A311" s="18"/>
    </row>
    <row r="312" spans="1:100">
      <c r="A312" s="18" t="s">
        <v>115</v>
      </c>
    </row>
    <row r="313" spans="1:100" ht="15.75">
      <c r="C313" t="s">
        <v>36</v>
      </c>
      <c r="D313" t="s">
        <v>37</v>
      </c>
      <c r="E313" s="2" t="s">
        <v>43</v>
      </c>
      <c r="F313" s="2" t="s">
        <v>38</v>
      </c>
      <c r="G313" s="2" t="s">
        <v>39</v>
      </c>
      <c r="H313" s="2" t="s">
        <v>40</v>
      </c>
      <c r="I313" s="2" t="s">
        <v>41</v>
      </c>
      <c r="J313" s="2" t="s">
        <v>42</v>
      </c>
      <c r="K313" s="3" t="s">
        <v>44</v>
      </c>
      <c r="L313" s="3" t="s">
        <v>45</v>
      </c>
      <c r="M313" s="3" t="s">
        <v>46</v>
      </c>
      <c r="N313" s="3" t="s">
        <v>47</v>
      </c>
      <c r="O313" s="3" t="s">
        <v>48</v>
      </c>
      <c r="P313" s="3" t="s">
        <v>49</v>
      </c>
      <c r="Q313" s="3" t="s">
        <v>108</v>
      </c>
      <c r="R313" s="3" t="s">
        <v>109</v>
      </c>
      <c r="S313" s="3" t="s">
        <v>110</v>
      </c>
      <c r="T313" s="3" t="s">
        <v>111</v>
      </c>
      <c r="U313" s="3" t="s">
        <v>112</v>
      </c>
      <c r="V313" s="3" t="s">
        <v>113</v>
      </c>
      <c r="W313" s="3" t="s">
        <v>81</v>
      </c>
      <c r="X313" s="3" t="s">
        <v>82</v>
      </c>
      <c r="Y313" s="3" t="s">
        <v>83</v>
      </c>
      <c r="Z313" s="3" t="s">
        <v>84</v>
      </c>
      <c r="AA313" s="3" t="s">
        <v>85</v>
      </c>
      <c r="AB313" s="3" t="s">
        <v>86</v>
      </c>
      <c r="AC313" s="13" t="s">
        <v>96</v>
      </c>
      <c r="AD313" s="13" t="s">
        <v>97</v>
      </c>
      <c r="AE313" s="13" t="s">
        <v>98</v>
      </c>
      <c r="AF313" s="13" t="s">
        <v>99</v>
      </c>
      <c r="AG313" s="13" t="s">
        <v>100</v>
      </c>
      <c r="AH313" s="13" t="s">
        <v>101</v>
      </c>
      <c r="AI313" s="13" t="s">
        <v>102</v>
      </c>
      <c r="AJ313" s="13" t="s">
        <v>103</v>
      </c>
      <c r="AK313" s="13" t="s">
        <v>104</v>
      </c>
      <c r="AL313" s="13" t="s">
        <v>105</v>
      </c>
      <c r="AM313" s="13" t="s">
        <v>106</v>
      </c>
      <c r="AN313" s="13" t="s">
        <v>107</v>
      </c>
      <c r="AO313" s="13" t="s">
        <v>96</v>
      </c>
      <c r="AP313" s="13" t="s">
        <v>97</v>
      </c>
      <c r="AQ313" s="13" t="s">
        <v>98</v>
      </c>
      <c r="AR313" s="13" t="s">
        <v>99</v>
      </c>
      <c r="AS313" s="13" t="s">
        <v>100</v>
      </c>
      <c r="AT313" s="13" t="s">
        <v>101</v>
      </c>
      <c r="AU313" s="13" t="s">
        <v>102</v>
      </c>
      <c r="AV313" s="13" t="s">
        <v>103</v>
      </c>
      <c r="AW313" s="13" t="s">
        <v>104</v>
      </c>
      <c r="AX313" s="13" t="s">
        <v>105</v>
      </c>
      <c r="AY313" s="13" t="s">
        <v>106</v>
      </c>
      <c r="AZ313" s="13" t="s">
        <v>107</v>
      </c>
      <c r="BA313" t="s">
        <v>1</v>
      </c>
      <c r="BB313" t="s">
        <v>2</v>
      </c>
      <c r="BC313" t="s">
        <v>3</v>
      </c>
      <c r="BD313" t="s">
        <v>4</v>
      </c>
      <c r="BE313" t="s">
        <v>5</v>
      </c>
      <c r="BF313" t="s">
        <v>6</v>
      </c>
      <c r="BG313" t="s">
        <v>7</v>
      </c>
      <c r="BH313" t="s">
        <v>8</v>
      </c>
      <c r="BI313" t="s">
        <v>9</v>
      </c>
      <c r="BJ313" t="s">
        <v>10</v>
      </c>
      <c r="BK313" t="s">
        <v>11</v>
      </c>
      <c r="BL313" t="s">
        <v>12</v>
      </c>
      <c r="BM313" t="s">
        <v>13</v>
      </c>
      <c r="BN313" t="s">
        <v>14</v>
      </c>
      <c r="BO313" t="s">
        <v>15</v>
      </c>
      <c r="BP313" t="s">
        <v>16</v>
      </c>
      <c r="BQ313" t="s">
        <v>17</v>
      </c>
      <c r="BR313" t="s">
        <v>18</v>
      </c>
      <c r="BS313" t="s">
        <v>19</v>
      </c>
      <c r="BT313" t="s">
        <v>20</v>
      </c>
      <c r="BU313" t="s">
        <v>21</v>
      </c>
      <c r="BV313" t="s">
        <v>22</v>
      </c>
      <c r="BW313" t="s">
        <v>23</v>
      </c>
      <c r="BX313" t="s">
        <v>24</v>
      </c>
      <c r="BY313" t="s">
        <v>1</v>
      </c>
      <c r="BZ313" t="s">
        <v>2</v>
      </c>
      <c r="CA313" t="s">
        <v>3</v>
      </c>
      <c r="CB313" t="s">
        <v>4</v>
      </c>
      <c r="CC313" t="s">
        <v>5</v>
      </c>
      <c r="CD313" t="s">
        <v>6</v>
      </c>
      <c r="CE313" t="s">
        <v>7</v>
      </c>
      <c r="CF313" t="s">
        <v>8</v>
      </c>
      <c r="CG313" t="s">
        <v>9</v>
      </c>
      <c r="CH313" t="s">
        <v>10</v>
      </c>
      <c r="CI313" t="s">
        <v>11</v>
      </c>
      <c r="CJ313" t="s">
        <v>12</v>
      </c>
      <c r="CK313" t="s">
        <v>13</v>
      </c>
      <c r="CL313" t="s">
        <v>14</v>
      </c>
      <c r="CM313" t="s">
        <v>15</v>
      </c>
      <c r="CN313" t="s">
        <v>16</v>
      </c>
      <c r="CO313" t="s">
        <v>17</v>
      </c>
      <c r="CP313" t="s">
        <v>18</v>
      </c>
      <c r="CQ313" t="s">
        <v>19</v>
      </c>
      <c r="CR313" t="s">
        <v>20</v>
      </c>
      <c r="CS313" t="s">
        <v>21</v>
      </c>
      <c r="CT313" t="s">
        <v>22</v>
      </c>
      <c r="CU313" t="s">
        <v>23</v>
      </c>
      <c r="CV313" t="s">
        <v>24</v>
      </c>
    </row>
    <row r="314" spans="1:100">
      <c r="A314" s="18" t="str">
        <f ca="1">INDIRECT("CORPUS_TOTALS!R"&amp;$A310&amp;"C"&amp;COLUMN(),FALSE)</f>
        <v>Reduced Gods</v>
      </c>
      <c r="B314" s="7" t="str">
        <f ca="1">INDIRECT("CORPUS_TOTALS!R"&amp;($A310+$C310)&amp;"C"&amp;(COLUMN()-1),FALSE)</f>
        <v>Cognition</v>
      </c>
      <c r="C314" s="7">
        <f ca="1">INDIRECT("CORPUS_TOTALS!R"&amp;($A310+$C310)&amp;"C"&amp;(COLUMN()-1),FALSE)</f>
        <v>67066</v>
      </c>
      <c r="D314" s="7">
        <f t="shared" ref="D314:BO314" ca="1" si="235">INDIRECT("CORPUS_TOTALS!R"&amp;($A310+$C310)&amp;"C"&amp;(COLUMN()-1),FALSE)</f>
        <v>21350</v>
      </c>
      <c r="E314" s="7">
        <f t="shared" ca="1" si="235"/>
        <v>7852</v>
      </c>
      <c r="F314" s="7">
        <f t="shared" ca="1" si="235"/>
        <v>21762</v>
      </c>
      <c r="G314" s="7">
        <f t="shared" ca="1" si="235"/>
        <v>4261</v>
      </c>
      <c r="H314" s="7">
        <f t="shared" ca="1" si="235"/>
        <v>2148</v>
      </c>
      <c r="I314" s="7">
        <f t="shared" ca="1" si="235"/>
        <v>948</v>
      </c>
      <c r="J314" s="7">
        <f t="shared" ca="1" si="235"/>
        <v>530</v>
      </c>
      <c r="K314" s="7">
        <f t="shared" ca="1" si="235"/>
        <v>0.85292090864132908</v>
      </c>
      <c r="L314" s="7">
        <f t="shared" ca="1" si="235"/>
        <v>0.4650666157633635</v>
      </c>
      <c r="M314" s="7">
        <f t="shared" ca="1" si="235"/>
        <v>2.7245594459790547E-2</v>
      </c>
      <c r="N314" s="7">
        <f t="shared" ca="1" si="235"/>
        <v>0.19599792822115822</v>
      </c>
      <c r="O314" s="7">
        <f t="shared" ca="1" si="235"/>
        <v>2.2259521549335299</v>
      </c>
      <c r="P314" s="7">
        <f t="shared" ca="1" si="235"/>
        <v>4.5375570765448971</v>
      </c>
      <c r="Q314" s="7">
        <f t="shared" ca="1" si="235"/>
        <v>0.94537020731165311</v>
      </c>
      <c r="R314" s="7">
        <f t="shared" ca="1" si="235"/>
        <v>1.0916620935662862</v>
      </c>
      <c r="S314" s="7">
        <f t="shared" ca="1" si="235"/>
        <v>1</v>
      </c>
      <c r="T314" s="7">
        <f t="shared" ca="1" si="235"/>
        <v>1</v>
      </c>
      <c r="U314" s="7">
        <f t="shared" ca="1" si="235"/>
        <v>1.1366015063464783</v>
      </c>
      <c r="V314" s="7">
        <f t="shared" ca="1" si="235"/>
        <v>1.2650563966425941</v>
      </c>
      <c r="W314" s="7">
        <f t="shared" ca="1" si="235"/>
        <v>1.5270035891677126E-2</v>
      </c>
      <c r="X314" s="7">
        <f t="shared" ca="1" si="235"/>
        <v>1.6844180044798285E-9</v>
      </c>
      <c r="Y314" s="7">
        <f t="shared" ca="1" si="235"/>
        <v>0.704745246843962</v>
      </c>
      <c r="Z314" s="7">
        <f t="shared" ca="1" si="235"/>
        <v>0.65258731220450195</v>
      </c>
      <c r="AA314" s="7">
        <f t="shared" ca="1" si="235"/>
        <v>1.6513029797170478E-3</v>
      </c>
      <c r="AB314" s="7">
        <f t="shared" ca="1" si="235"/>
        <v>2.2962549677381199E-6</v>
      </c>
      <c r="AC314" s="7">
        <f t="shared" ca="1" si="235"/>
        <v>2.0318138879943437E-2</v>
      </c>
      <c r="AD314" s="7">
        <f t="shared" ca="1" si="235"/>
        <v>2.122749297087867E-2</v>
      </c>
      <c r="AE314" s="7">
        <f t="shared" ca="1" si="235"/>
        <v>2.0117868058738074E-2</v>
      </c>
      <c r="AF314" s="7">
        <f t="shared" ca="1" si="235"/>
        <v>2.0654028896765438E-2</v>
      </c>
      <c r="AG314" s="7">
        <f t="shared" ca="1" si="235"/>
        <v>1.9364597358763277E-2</v>
      </c>
      <c r="AH314" s="7">
        <f t="shared" ca="1" si="235"/>
        <v>2.0551093507747264E-2</v>
      </c>
      <c r="AI314" s="7">
        <f t="shared" ca="1" si="235"/>
        <v>1.9279432190266458E-2</v>
      </c>
      <c r="AJ314" s="7">
        <f t="shared" ca="1" si="235"/>
        <v>2.0964127528703098E-2</v>
      </c>
      <c r="AK314" s="7">
        <f t="shared" ca="1" si="235"/>
        <v>2.0803888249162343E-2</v>
      </c>
      <c r="AL314" s="7">
        <f t="shared" ca="1" si="235"/>
        <v>2.3598922055287304E-2</v>
      </c>
      <c r="AM314" s="7">
        <f t="shared" ca="1" si="235"/>
        <v>2.273728340459788E-2</v>
      </c>
      <c r="AN314" s="7">
        <f t="shared" ca="1" si="235"/>
        <v>2.6911428539196029E-2</v>
      </c>
      <c r="AO314" s="7">
        <f t="shared" ca="1" si="235"/>
        <v>0.21569652343118081</v>
      </c>
      <c r="AP314" s="7">
        <f t="shared" ca="1" si="235"/>
        <v>0.22683275057350302</v>
      </c>
      <c r="AQ314" s="7">
        <f t="shared" ca="1" si="235"/>
        <v>0.52848528013474105</v>
      </c>
      <c r="AR314" s="7">
        <f t="shared" ca="1" si="235"/>
        <v>0.541866007921465</v>
      </c>
      <c r="AS314" s="7">
        <f t="shared" ca="1" si="235"/>
        <v>0.1591997035873767</v>
      </c>
      <c r="AT314" s="7">
        <f t="shared" ca="1" si="235"/>
        <v>0.16913753294658115</v>
      </c>
      <c r="AU314" s="7">
        <f t="shared" ca="1" si="235"/>
        <v>8.7286749885032433E-2</v>
      </c>
      <c r="AV314" s="7">
        <f t="shared" ca="1" si="235"/>
        <v>9.500833208218068E-2</v>
      </c>
      <c r="AW314" s="7">
        <f t="shared" ca="1" si="235"/>
        <v>4.0458309956085695E-2</v>
      </c>
      <c r="AX314" s="7">
        <f t="shared" ca="1" si="235"/>
        <v>4.5911713463118051E-2</v>
      </c>
      <c r="AY314" s="7">
        <f t="shared" ca="1" si="235"/>
        <v>2.2467801201028988E-2</v>
      </c>
      <c r="AZ314" s="7">
        <f t="shared" ca="1" si="235"/>
        <v>2.6618849852835184E-2</v>
      </c>
      <c r="BA314" s="7">
        <f t="shared" ca="1" si="235"/>
        <v>1534851</v>
      </c>
      <c r="BB314" s="7">
        <f t="shared" ca="1" si="235"/>
        <v>5106381</v>
      </c>
      <c r="BC314" s="7">
        <f t="shared" ca="1" si="235"/>
        <v>4724</v>
      </c>
      <c r="BD314" s="7">
        <f t="shared" ca="1" si="235"/>
        <v>16626</v>
      </c>
      <c r="BE314" s="7">
        <f t="shared" ca="1" si="235"/>
        <v>3408969</v>
      </c>
      <c r="BF314" s="7">
        <f t="shared" ca="1" si="235"/>
        <v>3232263</v>
      </c>
      <c r="BG314" s="7">
        <f t="shared" ca="1" si="235"/>
        <v>11426</v>
      </c>
      <c r="BH314" s="7">
        <f t="shared" ca="1" si="235"/>
        <v>9924</v>
      </c>
      <c r="BI314" s="7">
        <f t="shared" ca="1" si="235"/>
        <v>1074431</v>
      </c>
      <c r="BJ314" s="7">
        <f t="shared" ca="1" si="235"/>
        <v>5566801</v>
      </c>
      <c r="BK314" s="7">
        <f t="shared" ca="1" si="235"/>
        <v>3505</v>
      </c>
      <c r="BL314" s="7">
        <f t="shared" ca="1" si="235"/>
        <v>17845</v>
      </c>
      <c r="BM314" s="7">
        <f t="shared" ca="1" si="235"/>
        <v>591456</v>
      </c>
      <c r="BN314" s="7">
        <f t="shared" ca="1" si="235"/>
        <v>6049776</v>
      </c>
      <c r="BO314" s="7">
        <f t="shared" ca="1" si="235"/>
        <v>1946</v>
      </c>
      <c r="BP314" s="7">
        <f t="shared" ref="BP314:CV314" ca="1" si="236">INDIRECT("CORPUS_TOTALS!R"&amp;($A310+$C310)&amp;"C"&amp;(COLUMN()-1),FALSE)</f>
        <v>19404</v>
      </c>
      <c r="BQ314" s="7">
        <f t="shared" ca="1" si="236"/>
        <v>253775</v>
      </c>
      <c r="BR314" s="7">
        <f t="shared" ca="1" si="236"/>
        <v>6387457</v>
      </c>
      <c r="BS314" s="7">
        <f t="shared" ca="1" si="236"/>
        <v>922</v>
      </c>
      <c r="BT314" s="7">
        <f t="shared" ca="1" si="236"/>
        <v>20428</v>
      </c>
      <c r="BU314" s="7">
        <f t="shared" ca="1" si="236"/>
        <v>129630</v>
      </c>
      <c r="BV314" s="7">
        <f t="shared" ca="1" si="236"/>
        <v>6511602</v>
      </c>
      <c r="BW314" s="7">
        <f t="shared" ca="1" si="236"/>
        <v>524</v>
      </c>
      <c r="BX314" s="7">
        <f t="shared" ca="1" si="236"/>
        <v>20826</v>
      </c>
      <c r="BY314" s="7">
        <f t="shared" ca="1" si="236"/>
        <v>1534641.4882998813</v>
      </c>
      <c r="BZ314" s="7">
        <f t="shared" ca="1" si="236"/>
        <v>5106590.5117001189</v>
      </c>
      <c r="CA314" s="7">
        <f t="shared" ca="1" si="236"/>
        <v>4933.5117001186627</v>
      </c>
      <c r="CB314" s="7">
        <f t="shared" ca="1" si="236"/>
        <v>16469.263451419858</v>
      </c>
      <c r="CC314" s="7">
        <f t="shared" ca="1" si="236"/>
        <v>3409434.4694954599</v>
      </c>
      <c r="CD314" s="7">
        <f t="shared" ca="1" si="236"/>
        <v>3231797.5305045401</v>
      </c>
      <c r="CE314" s="7">
        <f t="shared" ca="1" si="236"/>
        <v>10960.530504540131</v>
      </c>
      <c r="CF314" s="7">
        <f t="shared" ca="1" si="236"/>
        <v>10422.869198064456</v>
      </c>
      <c r="CG314" s="7">
        <f t="shared" ca="1" si="236"/>
        <v>1074481.7935677189</v>
      </c>
      <c r="CH314" s="7">
        <f t="shared" ca="1" si="236"/>
        <v>5566750.2064322811</v>
      </c>
      <c r="CI314" s="7">
        <f t="shared" ca="1" si="236"/>
        <v>3454.2064322810588</v>
      </c>
      <c r="CJ314" s="7">
        <f t="shared" ca="1" si="236"/>
        <v>17953.324338014394</v>
      </c>
      <c r="CK314" s="7">
        <f t="shared" ca="1" si="236"/>
        <v>591500.46502452053</v>
      </c>
      <c r="CL314" s="7">
        <f t="shared" ca="1" si="236"/>
        <v>6049731.5349754794</v>
      </c>
      <c r="CM314" s="7">
        <f t="shared" ca="1" si="236"/>
        <v>1901.5349754794763</v>
      </c>
      <c r="CN314" s="7">
        <f t="shared" ca="1" si="236"/>
        <v>19510.987268627268</v>
      </c>
      <c r="CO314" s="7">
        <f t="shared" ca="1" si="236"/>
        <v>253880.83279185157</v>
      </c>
      <c r="CP314" s="7">
        <f t="shared" ca="1" si="236"/>
        <v>6387351.1672081482</v>
      </c>
      <c r="CQ314" s="7">
        <f t="shared" ca="1" si="236"/>
        <v>816.16720814843256</v>
      </c>
      <c r="CR314" s="7">
        <f t="shared" ca="1" si="236"/>
        <v>20599.844238237725</v>
      </c>
      <c r="CS314" s="7">
        <f t="shared" ca="1" si="236"/>
        <v>129736.92627392804</v>
      </c>
      <c r="CT314" s="7">
        <f t="shared" ca="1" si="236"/>
        <v>6511495.073726072</v>
      </c>
      <c r="CU314" s="7">
        <f t="shared" ca="1" si="236"/>
        <v>417.0737260719643</v>
      </c>
      <c r="CV314" s="7">
        <f t="shared" ca="1" si="236"/>
        <v>21000.220712060654</v>
      </c>
    </row>
    <row r="315" spans="1:100">
      <c r="A315" s="18" t="s">
        <v>117</v>
      </c>
      <c r="B315" s="7" t="str">
        <f ca="1">INDIRECT("CORPUS_TOTALS!R"&amp;($B310+$C310)&amp;"C"&amp;(COLUMN()-1),FALSE)</f>
        <v>Cognition</v>
      </c>
      <c r="C315" s="7">
        <f ca="1">INDIRECT("CORPUS_TOTALS!R"&amp;($B310+$C310)&amp;"C"&amp;(COLUMN()-1),FALSE)</f>
        <v>67073</v>
      </c>
      <c r="D315" s="7">
        <f t="shared" ref="D315:BO315" ca="1" si="237">INDIRECT("CORPUS_TOTALS!R"&amp;($B310+$C310)&amp;"C"&amp;(COLUMN()-1),FALSE)</f>
        <v>3367</v>
      </c>
      <c r="E315" s="7">
        <f t="shared" ca="1" si="237"/>
        <v>1357</v>
      </c>
      <c r="F315" s="7">
        <f t="shared" ca="1" si="237"/>
        <v>3653</v>
      </c>
      <c r="G315" s="7">
        <f t="shared" ca="1" si="237"/>
        <v>591</v>
      </c>
      <c r="H315" s="7">
        <f t="shared" ca="1" si="237"/>
        <v>266</v>
      </c>
      <c r="I315" s="7">
        <f t="shared" ca="1" si="237"/>
        <v>110</v>
      </c>
      <c r="J315" s="7">
        <f t="shared" ca="1" si="237"/>
        <v>58</v>
      </c>
      <c r="K315" s="7">
        <f t="shared" ca="1" si="237"/>
        <v>1.0885691897696284</v>
      </c>
      <c r="L315" s="7">
        <f t="shared" ca="1" si="237"/>
        <v>0.69536292571506553</v>
      </c>
      <c r="M315" s="7">
        <f t="shared" ca="1" si="237"/>
        <v>-1.0427598727631147</v>
      </c>
      <c r="N315" s="7">
        <f t="shared" ca="1" si="237"/>
        <v>-1.9079646402104888</v>
      </c>
      <c r="O315" s="7">
        <f t="shared" ca="1" si="237"/>
        <v>-1.6337717361085839</v>
      </c>
      <c r="P315" s="7">
        <f t="shared" ca="1" si="237"/>
        <v>-1.1970387445719477</v>
      </c>
      <c r="Q315" s="7">
        <f t="shared" ca="1" si="237"/>
        <v>0.98535262347545172</v>
      </c>
      <c r="R315" s="7">
        <f t="shared" ca="1" si="237"/>
        <v>1.1518012429483067</v>
      </c>
      <c r="S315" s="7">
        <f t="shared" ca="1" si="237"/>
        <v>0.89144227438596679</v>
      </c>
      <c r="T315" s="7">
        <f t="shared" ca="1" si="237"/>
        <v>0.79338374370847642</v>
      </c>
      <c r="U315" s="7">
        <f t="shared" ca="1" si="237"/>
        <v>0.8054416525561503</v>
      </c>
      <c r="V315" s="7">
        <f t="shared" ca="1" si="237"/>
        <v>0.88702887987370937</v>
      </c>
      <c r="W315" s="7">
        <f t="shared" ca="1" si="237"/>
        <v>0</v>
      </c>
      <c r="X315" s="7">
        <f t="shared" ca="1" si="237"/>
        <v>0</v>
      </c>
      <c r="Y315" s="7">
        <f t="shared" ca="1" si="237"/>
        <v>0</v>
      </c>
      <c r="Z315" s="7">
        <f t="shared" ca="1" si="237"/>
        <v>0</v>
      </c>
      <c r="AA315" s="7">
        <f t="shared" ca="1" si="237"/>
        <v>0</v>
      </c>
      <c r="AB315" s="7">
        <f t="shared" ca="1" si="237"/>
        <v>0</v>
      </c>
      <c r="AC315" s="7">
        <f t="shared" ca="1" si="237"/>
        <v>2.1566723805405998E-2</v>
      </c>
      <c r="AD315" s="7">
        <f t="shared" ca="1" si="237"/>
        <v>2.3961393131782058E-2</v>
      </c>
      <c r="AE315" s="7">
        <f t="shared" ca="1" si="237"/>
        <v>2.1002849982641555E-2</v>
      </c>
      <c r="AF315" s="7">
        <f t="shared" ca="1" si="237"/>
        <v>2.2394833415041844E-2</v>
      </c>
      <c r="AG315" s="7">
        <f t="shared" ca="1" si="237"/>
        <v>1.6150028772282589E-2</v>
      </c>
      <c r="AH315" s="7">
        <f t="shared" ca="1" si="237"/>
        <v>1.8955406333152514E-2</v>
      </c>
      <c r="AI315" s="7">
        <f t="shared" ca="1" si="237"/>
        <v>1.3916656725336519E-2</v>
      </c>
      <c r="AJ315" s="7">
        <f t="shared" ca="1" si="237"/>
        <v>1.7684174875495083E-2</v>
      </c>
      <c r="AK315" s="7">
        <f t="shared" ca="1" si="237"/>
        <v>1.3307385583166936E-2</v>
      </c>
      <c r="AL315" s="7">
        <f t="shared" ca="1" si="237"/>
        <v>1.9362647086865734E-2</v>
      </c>
      <c r="AM315" s="7">
        <f t="shared" ca="1" si="237"/>
        <v>1.2831068860020578E-2</v>
      </c>
      <c r="AN315" s="7">
        <f t="shared" ca="1" si="237"/>
        <v>2.1620965592013874E-2</v>
      </c>
      <c r="AO315" s="7">
        <f t="shared" ca="1" si="237"/>
        <v>0.21421329665917072</v>
      </c>
      <c r="AP315" s="7">
        <f t="shared" ca="1" si="237"/>
        <v>0.24257316012728608</v>
      </c>
      <c r="AQ315" s="7">
        <f t="shared" ca="1" si="237"/>
        <v>0.53175036427724443</v>
      </c>
      <c r="AR315" s="7">
        <f t="shared" ca="1" si="237"/>
        <v>0.56536873284185274</v>
      </c>
      <c r="AS315" s="7">
        <f t="shared" ca="1" si="237"/>
        <v>0.13476663933147398</v>
      </c>
      <c r="AT315" s="7">
        <f t="shared" ca="1" si="237"/>
        <v>0.15866965410481948</v>
      </c>
      <c r="AU315" s="7">
        <f t="shared" ca="1" si="237"/>
        <v>6.3149902458391222E-2</v>
      </c>
      <c r="AV315" s="7">
        <f t="shared" ca="1" si="237"/>
        <v>8.0598241289752515E-2</v>
      </c>
      <c r="AW315" s="7">
        <f t="shared" ca="1" si="237"/>
        <v>2.5043944820110089E-2</v>
      </c>
      <c r="AX315" s="7">
        <f t="shared" ca="1" si="237"/>
        <v>3.6732116955951688E-2</v>
      </c>
      <c r="AY315" s="7">
        <f t="shared" ca="1" si="237"/>
        <v>1.2831068860020578E-2</v>
      </c>
      <c r="AZ315" s="7">
        <f t="shared" ca="1" si="237"/>
        <v>2.1620965592013874E-2</v>
      </c>
      <c r="BA315" s="7">
        <f t="shared" ca="1" si="237"/>
        <v>1538845</v>
      </c>
      <c r="BB315" s="7">
        <f t="shared" ca="1" si="237"/>
        <v>5120363</v>
      </c>
      <c r="BC315" s="7">
        <f t="shared" ca="1" si="237"/>
        <v>769</v>
      </c>
      <c r="BD315" s="7">
        <f t="shared" ca="1" si="237"/>
        <v>2598</v>
      </c>
      <c r="BE315" s="7">
        <f t="shared" ca="1" si="237"/>
        <v>3418595</v>
      </c>
      <c r="BF315" s="7">
        <f t="shared" ca="1" si="237"/>
        <v>3240613</v>
      </c>
      <c r="BG315" s="7">
        <f t="shared" ca="1" si="237"/>
        <v>1847</v>
      </c>
      <c r="BH315" s="7">
        <f t="shared" ca="1" si="237"/>
        <v>1520</v>
      </c>
      <c r="BI315" s="7">
        <f t="shared" ca="1" si="237"/>
        <v>1077524</v>
      </c>
      <c r="BJ315" s="7">
        <f t="shared" ca="1" si="237"/>
        <v>5581684</v>
      </c>
      <c r="BK315" s="7">
        <f t="shared" ca="1" si="237"/>
        <v>494</v>
      </c>
      <c r="BL315" s="7">
        <f t="shared" ca="1" si="237"/>
        <v>2873</v>
      </c>
      <c r="BM315" s="7">
        <f t="shared" ca="1" si="237"/>
        <v>593213</v>
      </c>
      <c r="BN315" s="7">
        <f t="shared" ca="1" si="237"/>
        <v>6065995</v>
      </c>
      <c r="BO315" s="7">
        <f t="shared" ca="1" si="237"/>
        <v>242</v>
      </c>
      <c r="BP315" s="7">
        <f t="shared" ref="BP315:CV315" ca="1" si="238">INDIRECT("CORPUS_TOTALS!R"&amp;($B310+$C310)&amp;"C"&amp;(COLUMN()-1),FALSE)</f>
        <v>3125</v>
      </c>
      <c r="BQ315" s="7">
        <f t="shared" ca="1" si="238"/>
        <v>254618</v>
      </c>
      <c r="BR315" s="7">
        <f t="shared" ca="1" si="238"/>
        <v>6404590</v>
      </c>
      <c r="BS315" s="7">
        <f t="shared" ca="1" si="238"/>
        <v>104</v>
      </c>
      <c r="BT315" s="7">
        <f t="shared" ca="1" si="238"/>
        <v>3263</v>
      </c>
      <c r="BU315" s="7">
        <f t="shared" ca="1" si="238"/>
        <v>130109</v>
      </c>
      <c r="BV315" s="7">
        <f t="shared" ca="1" si="238"/>
        <v>6529099</v>
      </c>
      <c r="BW315" s="7">
        <f t="shared" ca="1" si="238"/>
        <v>58</v>
      </c>
      <c r="BX315" s="7">
        <f t="shared" ca="1" si="238"/>
        <v>3309</v>
      </c>
      <c r="BY315" s="7">
        <f t="shared" ca="1" si="238"/>
        <v>1538835.9404152299</v>
      </c>
      <c r="BZ315" s="7">
        <f t="shared" ca="1" si="238"/>
        <v>3071220.0146742249</v>
      </c>
      <c r="CA315" s="7">
        <f t="shared" ca="1" si="238"/>
        <v>1728.0103545551083</v>
      </c>
      <c r="CB315" s="7">
        <f t="shared" ca="1" si="238"/>
        <v>1665100.3242100091</v>
      </c>
      <c r="CC315" s="7">
        <f t="shared" ca="1" si="238"/>
        <v>3418713.4448671872</v>
      </c>
      <c r="CD315" s="7">
        <f t="shared" ca="1" si="238"/>
        <v>2432599.059767155</v>
      </c>
      <c r="CE315" s="7">
        <f t="shared" ca="1" si="238"/>
        <v>545.47110644157851</v>
      </c>
      <c r="CF315" s="7">
        <f t="shared" ca="1" si="238"/>
        <v>904417.0539543645</v>
      </c>
      <c r="CG315" s="7">
        <f t="shared" ca="1" si="238"/>
        <v>1077473.2126458613</v>
      </c>
      <c r="CH315" s="7">
        <f t="shared" ca="1" si="238"/>
        <v>5045752.5326120732</v>
      </c>
      <c r="CI315" s="7">
        <f t="shared" ca="1" si="238"/>
        <v>300.03586736359443</v>
      </c>
      <c r="CJ315" s="7">
        <f t="shared" ca="1" si="238"/>
        <v>542988.87199674943</v>
      </c>
      <c r="CK315" s="7">
        <f t="shared" ca="1" si="238"/>
        <v>593155.09148339799</v>
      </c>
      <c r="CL315" s="7">
        <f t="shared" ca="1" si="238"/>
        <v>5821764.1898677731</v>
      </c>
      <c r="CM315" s="7">
        <f t="shared" ca="1" si="238"/>
        <v>128.79609160122024</v>
      </c>
      <c r="CN315" s="7">
        <f t="shared" ca="1" si="238"/>
        <v>247888.82615250244</v>
      </c>
      <c r="CO315" s="7">
        <f t="shared" ca="1" si="238"/>
        <v>254593.27364810152</v>
      </c>
      <c r="CP315" s="7">
        <f t="shared" ca="1" si="238"/>
        <v>6277137.2546532871</v>
      </c>
      <c r="CQ315" s="7">
        <f t="shared" ca="1" si="238"/>
        <v>65.804463139251709</v>
      </c>
      <c r="CR315" s="7">
        <f t="shared" ca="1" si="238"/>
        <v>130766.28779612067</v>
      </c>
      <c r="CS315" s="7">
        <f t="shared" ca="1" si="238"/>
        <v>130101.21878342832</v>
      </c>
      <c r="CT315" s="7">
        <f t="shared" ca="1" si="238"/>
        <v>5284292.1420756318</v>
      </c>
      <c r="CU315" s="7">
        <f t="shared" ca="1" si="238"/>
        <v>1123.1261360205399</v>
      </c>
      <c r="CV315" s="7">
        <f t="shared" ca="1" si="238"/>
        <v>1027361.615386987</v>
      </c>
    </row>
    <row r="317" spans="1:100">
      <c r="A317" s="18" t="s">
        <v>114</v>
      </c>
      <c r="B317" t="s">
        <v>119</v>
      </c>
      <c r="C317" t="s">
        <v>120</v>
      </c>
      <c r="D317" t="s">
        <v>121</v>
      </c>
      <c r="E317" t="s">
        <v>122</v>
      </c>
      <c r="F317" t="s">
        <v>123</v>
      </c>
      <c r="G317" t="s">
        <v>124</v>
      </c>
      <c r="H317" t="s">
        <v>125</v>
      </c>
      <c r="I317" t="s">
        <v>126</v>
      </c>
      <c r="J317" t="s">
        <v>127</v>
      </c>
      <c r="K317" t="s">
        <v>128</v>
      </c>
      <c r="L317" t="s">
        <v>129</v>
      </c>
      <c r="M317" t="s">
        <v>130</v>
      </c>
      <c r="N317" t="s">
        <v>131</v>
      </c>
      <c r="O317" t="s">
        <v>132</v>
      </c>
      <c r="P317" t="s">
        <v>133</v>
      </c>
      <c r="Q317" t="s">
        <v>134</v>
      </c>
      <c r="R317" t="s">
        <v>135</v>
      </c>
      <c r="S317" t="s">
        <v>136</v>
      </c>
      <c r="T317" t="s">
        <v>138</v>
      </c>
      <c r="U317" t="s">
        <v>139</v>
      </c>
      <c r="V317" t="s">
        <v>140</v>
      </c>
      <c r="W317" t="s">
        <v>141</v>
      </c>
      <c r="X317" t="s">
        <v>142</v>
      </c>
      <c r="Y317" t="s">
        <v>143</v>
      </c>
      <c r="Z317" t="s">
        <v>144</v>
      </c>
      <c r="AA317" t="s">
        <v>145</v>
      </c>
      <c r="AB317" t="s">
        <v>146</v>
      </c>
      <c r="AC317" t="s">
        <v>147</v>
      </c>
      <c r="AD317" t="s">
        <v>148</v>
      </c>
      <c r="AE317" t="s">
        <v>149</v>
      </c>
      <c r="AF317" t="s">
        <v>137</v>
      </c>
    </row>
    <row r="318" spans="1:100">
      <c r="A318" s="18" t="s">
        <v>150</v>
      </c>
      <c r="B318" s="10" t="e">
        <f ca="1">1-NORMSDIST(H318)</f>
        <v>#REF!</v>
      </c>
      <c r="C318" s="10">
        <f t="shared" ref="C318" ca="1" si="239">1-NORMSDIST(I318)</f>
        <v>0.99977534726709272</v>
      </c>
      <c r="D318" s="10">
        <f t="shared" ref="D318" ca="1" si="240">1-NORMSDIST(J318)</f>
        <v>1.6305903029720792E-3</v>
      </c>
      <c r="E318" s="10">
        <f t="shared" ref="E318" ca="1" si="241">1-NORMSDIST(K318)</f>
        <v>8.9511083274373959E-5</v>
      </c>
      <c r="F318" s="10">
        <f t="shared" ref="F318" ca="1" si="242">1-NORMSDIST(L318)</f>
        <v>1.0532718699427512E-3</v>
      </c>
      <c r="G318" s="10">
        <f t="shared" ref="G318" ca="1" si="243">1-NORMSDIST(M318)</f>
        <v>3.7622687588164672E-3</v>
      </c>
      <c r="H318" t="e">
        <f ca="1">(E314/T318-E315/Z318)/(SQRT(N318*(1-N318)*(1/T318+1/Z318)))</f>
        <v>#REF!</v>
      </c>
      <c r="I318">
        <f t="shared" ref="I318" ca="1" si="244">(F314/U318-F315/AA318)/(SQRT(O318*(1-O318)*(1/U318+1/AA318)))</f>
        <v>-3.5092895547359473</v>
      </c>
      <c r="J318">
        <f t="shared" ref="J318" ca="1" si="245">(G314/V318-G315/AB318)/(SQRT(P318*(1-P318)*(1/V318+1/AB318)))</f>
        <v>2.9419827804735852</v>
      </c>
      <c r="K318">
        <f t="shared" ref="K318" ca="1" si="246">(H314/W318-H315/AC318)/(SQRT(Q318*(1-Q318)*(1/W318+1/AC318)))</f>
        <v>3.7469157687165597</v>
      </c>
      <c r="L318">
        <f t="shared" ref="L318" ca="1" si="247">(I314/X318-I315/AD318)/(SQRT(R318*(1-R318)*(1/X318+1/AD318)))</f>
        <v>3.0747849650200489</v>
      </c>
      <c r="M318">
        <f t="shared" ref="M318" ca="1" si="248">(J314/Y318-J315/AE318)/(SQRT(S318*(1-S318)*(1/Y318+1/AE318)))</f>
        <v>2.6726916699183394</v>
      </c>
      <c r="N318" t="e">
        <f ca="1">(E314+E315)/(T318+Z318)</f>
        <v>#REF!</v>
      </c>
      <c r="O318">
        <f t="shared" ref="O318" ca="1" si="249">(F314+F315)/(U318+AA318)</f>
        <v>1.0282396730994861E-2</v>
      </c>
      <c r="P318">
        <f t="shared" ref="P318" ca="1" si="250">(G314+G315)/(V318+AB318)</f>
        <v>9.8151070113686942E-3</v>
      </c>
      <c r="Q318">
        <f t="shared" ref="Q318" ca="1" si="251">(H314+H315)/(W318+AC318)</f>
        <v>9.7665574301088326E-3</v>
      </c>
      <c r="R318">
        <f t="shared" ref="R318" ca="1" si="252">(I314+I315)/(X318+AD318)</f>
        <v>1.0701136869361168E-2</v>
      </c>
      <c r="S318">
        <f t="shared" ref="S318" ca="1" si="253">(J314+J315)/(Y318+AE318)</f>
        <v>1.18946474086661E-2</v>
      </c>
      <c r="T318" t="e">
        <f ca="1">_xlfn.FLOOR.MATH(($F$1-1)*$D314)</f>
        <v>#REF!</v>
      </c>
      <c r="U318">
        <f ca="1">2*50*$D314</f>
        <v>2135000</v>
      </c>
      <c r="V318">
        <f ca="1">2*10*$D314</f>
        <v>427000</v>
      </c>
      <c r="W318">
        <f ca="1">2*5*$D314</f>
        <v>213500</v>
      </c>
      <c r="X318">
        <f ca="1">2*2*$D314</f>
        <v>85400</v>
      </c>
      <c r="Y318">
        <f ca="1">2*1*$D314</f>
        <v>42700</v>
      </c>
      <c r="Z318" t="e">
        <f ca="1">_xlfn.FLOOR.MATH(($F$1-1)*$D315)</f>
        <v>#REF!</v>
      </c>
      <c r="AA318">
        <f ca="1">2*50*$D315</f>
        <v>336700</v>
      </c>
      <c r="AB318">
        <f ca="1">2*10*$D315</f>
        <v>67340</v>
      </c>
      <c r="AC318">
        <f ca="1">2*5*$D315</f>
        <v>33670</v>
      </c>
      <c r="AD318">
        <f ca="1">2*2*$D315</f>
        <v>13468</v>
      </c>
      <c r="AE318">
        <f ca="1">2*1*$D315</f>
        <v>6734</v>
      </c>
    </row>
    <row r="320" spans="1:100">
      <c r="A320" s="18" t="s">
        <v>151</v>
      </c>
      <c r="B320" t="s">
        <v>152</v>
      </c>
      <c r="C320" t="s">
        <v>153</v>
      </c>
      <c r="D320" t="s">
        <v>154</v>
      </c>
      <c r="E320">
        <v>50</v>
      </c>
      <c r="F320" t="s">
        <v>153</v>
      </c>
      <c r="G320" t="s">
        <v>154</v>
      </c>
      <c r="H320">
        <v>10</v>
      </c>
      <c r="I320" t="s">
        <v>153</v>
      </c>
      <c r="J320" t="s">
        <v>154</v>
      </c>
      <c r="K320">
        <v>5</v>
      </c>
      <c r="L320" t="s">
        <v>153</v>
      </c>
      <c r="M320" t="s">
        <v>154</v>
      </c>
      <c r="N320">
        <v>2</v>
      </c>
      <c r="O320" t="s">
        <v>153</v>
      </c>
      <c r="P320" t="s">
        <v>154</v>
      </c>
      <c r="Q320">
        <v>1</v>
      </c>
      <c r="R320" t="s">
        <v>153</v>
      </c>
      <c r="S320" t="s">
        <v>154</v>
      </c>
    </row>
    <row r="321" spans="1:100">
      <c r="A321" s="18" t="s">
        <v>159</v>
      </c>
      <c r="B321" t="s">
        <v>116</v>
      </c>
      <c r="C321">
        <f ca="1">BC314</f>
        <v>4724</v>
      </c>
      <c r="D321">
        <f ca="1">BD314</f>
        <v>16626</v>
      </c>
      <c r="E321" t="s">
        <v>116</v>
      </c>
      <c r="F321">
        <f ca="1">BG314</f>
        <v>11426</v>
      </c>
      <c r="G321">
        <f ca="1">BH314</f>
        <v>9924</v>
      </c>
      <c r="H321" t="s">
        <v>116</v>
      </c>
      <c r="I321">
        <f ca="1">BK314</f>
        <v>3505</v>
      </c>
      <c r="J321">
        <f ca="1">BL314</f>
        <v>17845</v>
      </c>
      <c r="K321" t="s">
        <v>116</v>
      </c>
      <c r="L321">
        <f ca="1">BO314</f>
        <v>1946</v>
      </c>
      <c r="M321">
        <f ca="1">BP314</f>
        <v>19404</v>
      </c>
      <c r="N321" t="s">
        <v>116</v>
      </c>
      <c r="O321">
        <f ca="1">BS314</f>
        <v>922</v>
      </c>
      <c r="P321">
        <f ca="1">BT314</f>
        <v>20428</v>
      </c>
      <c r="Q321" t="s">
        <v>116</v>
      </c>
      <c r="R321">
        <f ca="1">BW314</f>
        <v>524</v>
      </c>
      <c r="S321">
        <f ca="1">BX314</f>
        <v>20826</v>
      </c>
    </row>
    <row r="322" spans="1:100">
      <c r="A322" s="18"/>
      <c r="B322" t="s">
        <v>117</v>
      </c>
      <c r="C322">
        <f ca="1">BC315</f>
        <v>769</v>
      </c>
      <c r="D322">
        <f ca="1">BD315</f>
        <v>2598</v>
      </c>
      <c r="E322" t="s">
        <v>117</v>
      </c>
      <c r="F322">
        <f ca="1">BG315</f>
        <v>1847</v>
      </c>
      <c r="G322">
        <f ca="1">BH315</f>
        <v>1520</v>
      </c>
      <c r="H322" t="s">
        <v>117</v>
      </c>
      <c r="I322">
        <f ca="1">BK315</f>
        <v>494</v>
      </c>
      <c r="J322">
        <f ca="1">BL315</f>
        <v>2873</v>
      </c>
      <c r="K322" t="s">
        <v>117</v>
      </c>
      <c r="L322">
        <f ca="1">BO315</f>
        <v>242</v>
      </c>
      <c r="M322">
        <f ca="1">BP315</f>
        <v>3125</v>
      </c>
      <c r="N322" t="s">
        <v>117</v>
      </c>
      <c r="O322">
        <f ca="1">BS315</f>
        <v>104</v>
      </c>
      <c r="P322">
        <f ca="1">BT315</f>
        <v>3263</v>
      </c>
      <c r="Q322" t="s">
        <v>117</v>
      </c>
      <c r="R322">
        <f ca="1">BW315</f>
        <v>58</v>
      </c>
      <c r="S322">
        <f ca="1">BX315</f>
        <v>3309</v>
      </c>
    </row>
    <row r="323" spans="1:100">
      <c r="A323" s="18" t="s">
        <v>155</v>
      </c>
      <c r="C323">
        <f ca="1">(C321+C322)*(C321+D321)/SUM(C321:D322)</f>
        <v>4744.7323704333048</v>
      </c>
      <c r="D323">
        <f ca="1">(C321+D321)*(D321+D322)/SUM(C321:D322)</f>
        <v>16605.267629566693</v>
      </c>
      <c r="F323">
        <f ca="1">(F321+F322)*(F321+G321)/SUM(F321:G322)</f>
        <v>11464.92495043897</v>
      </c>
      <c r="G323">
        <f ca="1">(F321+G321)*(G321+G322)/SUM(F321:G322)</f>
        <v>9885.07504956103</v>
      </c>
      <c r="I323">
        <f ca="1">(I321+I322)*(I321+J321)/SUM(I321:J322)</f>
        <v>3454.2480883602379</v>
      </c>
      <c r="J323">
        <f ca="1">(I321+J321)*(J321+J322)/SUM(I321:J322)</f>
        <v>17895.751911639763</v>
      </c>
      <c r="L323">
        <f ca="1">(L321+L322)*(L321+M321)/SUM(L321:M322)</f>
        <v>1889.9461908807702</v>
      </c>
      <c r="M323">
        <f ca="1">(L321+M321)*(M321+M322)/SUM(L321:M322)</f>
        <v>19460.053809119228</v>
      </c>
      <c r="O323">
        <f ca="1">(O321+O322)*(O321+P321)/SUM(O321:P322)</f>
        <v>886.23619371282928</v>
      </c>
      <c r="P323">
        <f ca="1">(O321+P321)*(P321+P322)/SUM(O321:P322)</f>
        <v>20463.76380628717</v>
      </c>
      <c r="R323">
        <f ca="1">(R321+R322)*(R321+S321)/SUM(R321:S322)</f>
        <v>502.71877655055226</v>
      </c>
      <c r="S323">
        <f ca="1">(R321+S321)*(S321+S322)/SUM(R321:S322)</f>
        <v>20847.281223449449</v>
      </c>
    </row>
    <row r="324" spans="1:100">
      <c r="C324">
        <f ca="1">(C321+C322)*(C322+D322)/SUM(C321:D322)</f>
        <v>748.26762956669495</v>
      </c>
      <c r="D324">
        <f ca="1">(C322+D322)*(D321+D322)/SUM(C321:D322)</f>
        <v>2618.7323704333048</v>
      </c>
      <c r="F324">
        <f ca="1">(F321+F322)*(F322+G322)/SUM(F321:G322)</f>
        <v>1808.0750495610309</v>
      </c>
      <c r="G324">
        <f ca="1">(F322+G322)*(G321+G322)/SUM(F321:G322)</f>
        <v>1558.9249504389691</v>
      </c>
      <c r="I324">
        <f ca="1">(I321+I322)*(I322+J322)/SUM(I321:J322)</f>
        <v>544.75191163976206</v>
      </c>
      <c r="J324">
        <f ca="1">(I322+J322)*(J321+J322)/SUM(I321:J322)</f>
        <v>2822.2480883602379</v>
      </c>
      <c r="L324">
        <f ca="1">(L321+L322)*(L322+M322)/SUM(L321:M322)</f>
        <v>298.0538091192297</v>
      </c>
      <c r="M324">
        <f ca="1">(L322+M322)*(M321+M322)/SUM(L321:M322)</f>
        <v>3068.9461908807702</v>
      </c>
      <c r="O324">
        <f ca="1">(O321+O322)*(O322+P322)/SUM(O321:P322)</f>
        <v>139.76380628717078</v>
      </c>
      <c r="P324">
        <f ca="1">(O322+P322)*(P321+P322)/SUM(O321:P322)</f>
        <v>3227.2361937128294</v>
      </c>
      <c r="R324">
        <f ca="1">(R321+R322)*(R322+S322)/SUM(R321:S322)</f>
        <v>79.281223449447751</v>
      </c>
      <c r="S324">
        <f ca="1">(R322+S322)*(S321+S322)/SUM(R321:S322)</f>
        <v>3287.7187765505523</v>
      </c>
    </row>
    <row r="326" spans="1:100">
      <c r="A326" s="18" t="s">
        <v>151</v>
      </c>
      <c r="B326" s="18" t="s">
        <v>0</v>
      </c>
      <c r="C326" s="18">
        <v>50</v>
      </c>
      <c r="D326" s="18">
        <v>10</v>
      </c>
      <c r="E326" s="18">
        <v>5</v>
      </c>
      <c r="F326" s="18">
        <v>2</v>
      </c>
      <c r="G326" s="18">
        <v>1</v>
      </c>
    </row>
    <row r="327" spans="1:100">
      <c r="A327" s="18" t="s">
        <v>118</v>
      </c>
      <c r="B327" s="10">
        <f ca="1">_xlfn.CHISQ.TEST(C321:D322,C323:D324)</f>
        <v>0.35512800346861967</v>
      </c>
      <c r="C327" s="10">
        <f ca="1">_xlfn.CHISQ.TEST(F321:G322,F323:G324)</f>
        <v>0.14774838953023831</v>
      </c>
      <c r="D327" s="10">
        <f ca="1">_xlfn.CHISQ.TEST(I321:J322,I323:J324)</f>
        <v>1.0603528588398777E-2</v>
      </c>
      <c r="E327" s="10">
        <f ca="1">_xlfn.CHISQ.TEST(L321:M322,L323:M324)</f>
        <v>2.5302458468612029E-4</v>
      </c>
      <c r="F327" s="10">
        <f ca="1">_xlfn.CHISQ.TEST(O321:P322,O323:P324)</f>
        <v>8.8516074383100652E-4</v>
      </c>
      <c r="G327" s="10">
        <f ca="1">_xlfn.CHISQ.TEST(R321:S322,R323:S324)</f>
        <v>9.2556765305854549E-3</v>
      </c>
    </row>
    <row r="328" spans="1:100">
      <c r="A328" s="18" t="s">
        <v>156</v>
      </c>
      <c r="B328">
        <f ca="1">(C321*D322)/(D321*C322)</f>
        <v>0.95991973340829384</v>
      </c>
      <c r="C328">
        <f ca="1">(F321*G322)/(G321*F322)</f>
        <v>0.94751077326828459</v>
      </c>
      <c r="D328">
        <f ca="1">(I321*J322)/(J321*I322)</f>
        <v>1.142299921841589</v>
      </c>
      <c r="E328">
        <f ca="1">(L321*M322)/(M321*L322)</f>
        <v>1.2950490739746938</v>
      </c>
      <c r="F328">
        <f ca="1">(O321*P322)/(P321*O322)</f>
        <v>1.4160833170158607</v>
      </c>
      <c r="G328">
        <f ca="1">(R321*S322)/(S321*R322)</f>
        <v>1.4354702510456094</v>
      </c>
    </row>
    <row r="329" spans="1:100"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</row>
    <row r="330" spans="1:100"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</row>
    <row r="331" spans="1:100">
      <c r="A331">
        <v>1</v>
      </c>
      <c r="B331">
        <v>3</v>
      </c>
      <c r="C331">
        <v>7</v>
      </c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</row>
    <row r="332" spans="1:100" ht="18.75">
      <c r="A332" s="19" t="str">
        <f ca="1">INDIRECT("R5C"&amp;A331,FALSE)</f>
        <v>reduced_gods</v>
      </c>
      <c r="B332" s="19" t="str">
        <f ca="1">INDIRECT("R5C"&amp;B331,FALSE)</f>
        <v>sage_kings</v>
      </c>
      <c r="C332" s="19" t="str">
        <f ca="1">INDIRECT("R3C"&amp;C331,FALSE)</f>
        <v>ubc_emotion</v>
      </c>
      <c r="D332" s="20"/>
    </row>
    <row r="333" spans="1:100" ht="18.75">
      <c r="A333" s="19">
        <f ca="1">INDIRECT("R6C"&amp;A331,FALSE)</f>
        <v>201</v>
      </c>
      <c r="B333" s="19">
        <f ca="1">INDIRECT("R6C"&amp;B331,FALSE)</f>
        <v>214</v>
      </c>
      <c r="C333" s="19">
        <f ca="1">INDIRECT("R4C"&amp;C331,FALSE)</f>
        <v>2</v>
      </c>
    </row>
    <row r="334" spans="1:100">
      <c r="A334" s="18"/>
    </row>
    <row r="335" spans="1:100">
      <c r="A335" s="18" t="s">
        <v>115</v>
      </c>
    </row>
    <row r="336" spans="1:100" ht="15.75">
      <c r="C336" t="s">
        <v>36</v>
      </c>
      <c r="D336" t="s">
        <v>37</v>
      </c>
      <c r="E336" s="2" t="s">
        <v>43</v>
      </c>
      <c r="F336" s="2" t="s">
        <v>38</v>
      </c>
      <c r="G336" s="2" t="s">
        <v>39</v>
      </c>
      <c r="H336" s="2" t="s">
        <v>40</v>
      </c>
      <c r="I336" s="2" t="s">
        <v>41</v>
      </c>
      <c r="J336" s="2" t="s">
        <v>42</v>
      </c>
      <c r="K336" s="3" t="s">
        <v>44</v>
      </c>
      <c r="L336" s="3" t="s">
        <v>45</v>
      </c>
      <c r="M336" s="3" t="s">
        <v>46</v>
      </c>
      <c r="N336" s="3" t="s">
        <v>47</v>
      </c>
      <c r="O336" s="3" t="s">
        <v>48</v>
      </c>
      <c r="P336" s="3" t="s">
        <v>49</v>
      </c>
      <c r="Q336" s="3" t="s">
        <v>108</v>
      </c>
      <c r="R336" s="3" t="s">
        <v>109</v>
      </c>
      <c r="S336" s="3" t="s">
        <v>110</v>
      </c>
      <c r="T336" s="3" t="s">
        <v>111</v>
      </c>
      <c r="U336" s="3" t="s">
        <v>112</v>
      </c>
      <c r="V336" s="3" t="s">
        <v>113</v>
      </c>
      <c r="W336" s="3" t="s">
        <v>81</v>
      </c>
      <c r="X336" s="3" t="s">
        <v>82</v>
      </c>
      <c r="Y336" s="3" t="s">
        <v>83</v>
      </c>
      <c r="Z336" s="3" t="s">
        <v>84</v>
      </c>
      <c r="AA336" s="3" t="s">
        <v>85</v>
      </c>
      <c r="AB336" s="3" t="s">
        <v>86</v>
      </c>
      <c r="AC336" s="13" t="s">
        <v>96</v>
      </c>
      <c r="AD336" s="13" t="s">
        <v>97</v>
      </c>
      <c r="AE336" s="13" t="s">
        <v>98</v>
      </c>
      <c r="AF336" s="13" t="s">
        <v>99</v>
      </c>
      <c r="AG336" s="13" t="s">
        <v>100</v>
      </c>
      <c r="AH336" s="13" t="s">
        <v>101</v>
      </c>
      <c r="AI336" s="13" t="s">
        <v>102</v>
      </c>
      <c r="AJ336" s="13" t="s">
        <v>103</v>
      </c>
      <c r="AK336" s="13" t="s">
        <v>104</v>
      </c>
      <c r="AL336" s="13" t="s">
        <v>105</v>
      </c>
      <c r="AM336" s="13" t="s">
        <v>106</v>
      </c>
      <c r="AN336" s="13" t="s">
        <v>107</v>
      </c>
      <c r="AO336" s="13" t="s">
        <v>96</v>
      </c>
      <c r="AP336" s="13" t="s">
        <v>97</v>
      </c>
      <c r="AQ336" s="13" t="s">
        <v>98</v>
      </c>
      <c r="AR336" s="13" t="s">
        <v>99</v>
      </c>
      <c r="AS336" s="13" t="s">
        <v>100</v>
      </c>
      <c r="AT336" s="13" t="s">
        <v>101</v>
      </c>
      <c r="AU336" s="13" t="s">
        <v>102</v>
      </c>
      <c r="AV336" s="13" t="s">
        <v>103</v>
      </c>
      <c r="AW336" s="13" t="s">
        <v>104</v>
      </c>
      <c r="AX336" s="13" t="s">
        <v>105</v>
      </c>
      <c r="AY336" s="13" t="s">
        <v>106</v>
      </c>
      <c r="AZ336" s="13" t="s">
        <v>107</v>
      </c>
      <c r="BA336" t="s">
        <v>1</v>
      </c>
      <c r="BB336" t="s">
        <v>2</v>
      </c>
      <c r="BC336" t="s">
        <v>3</v>
      </c>
      <c r="BD336" t="s">
        <v>4</v>
      </c>
      <c r="BE336" t="s">
        <v>5</v>
      </c>
      <c r="BF336" t="s">
        <v>6</v>
      </c>
      <c r="BG336" t="s">
        <v>7</v>
      </c>
      <c r="BH336" t="s">
        <v>8</v>
      </c>
      <c r="BI336" t="s">
        <v>9</v>
      </c>
      <c r="BJ336" t="s">
        <v>10</v>
      </c>
      <c r="BK336" t="s">
        <v>11</v>
      </c>
      <c r="BL336" t="s">
        <v>12</v>
      </c>
      <c r="BM336" t="s">
        <v>13</v>
      </c>
      <c r="BN336" t="s">
        <v>14</v>
      </c>
      <c r="BO336" t="s">
        <v>15</v>
      </c>
      <c r="BP336" t="s">
        <v>16</v>
      </c>
      <c r="BQ336" t="s">
        <v>17</v>
      </c>
      <c r="BR336" t="s">
        <v>18</v>
      </c>
      <c r="BS336" t="s">
        <v>19</v>
      </c>
      <c r="BT336" t="s">
        <v>20</v>
      </c>
      <c r="BU336" t="s">
        <v>21</v>
      </c>
      <c r="BV336" t="s">
        <v>22</v>
      </c>
      <c r="BW336" t="s">
        <v>23</v>
      </c>
      <c r="BX336" t="s">
        <v>24</v>
      </c>
      <c r="BY336" t="s">
        <v>1</v>
      </c>
      <c r="BZ336" t="s">
        <v>2</v>
      </c>
      <c r="CA336" t="s">
        <v>3</v>
      </c>
      <c r="CB336" t="s">
        <v>4</v>
      </c>
      <c r="CC336" t="s">
        <v>5</v>
      </c>
      <c r="CD336" t="s">
        <v>6</v>
      </c>
      <c r="CE336" t="s">
        <v>7</v>
      </c>
      <c r="CF336" t="s">
        <v>8</v>
      </c>
      <c r="CG336" t="s">
        <v>9</v>
      </c>
      <c r="CH336" t="s">
        <v>10</v>
      </c>
      <c r="CI336" t="s">
        <v>11</v>
      </c>
      <c r="CJ336" t="s">
        <v>12</v>
      </c>
      <c r="CK336" t="s">
        <v>13</v>
      </c>
      <c r="CL336" t="s">
        <v>14</v>
      </c>
      <c r="CM336" t="s">
        <v>15</v>
      </c>
      <c r="CN336" t="s">
        <v>16</v>
      </c>
      <c r="CO336" t="s">
        <v>17</v>
      </c>
      <c r="CP336" t="s">
        <v>18</v>
      </c>
      <c r="CQ336" t="s">
        <v>19</v>
      </c>
      <c r="CR336" t="s">
        <v>20</v>
      </c>
      <c r="CS336" t="s">
        <v>21</v>
      </c>
      <c r="CT336" t="s">
        <v>22</v>
      </c>
      <c r="CU336" t="s">
        <v>23</v>
      </c>
      <c r="CV336" t="s">
        <v>24</v>
      </c>
    </row>
    <row r="337" spans="1:100">
      <c r="A337" s="18" t="str">
        <f ca="1">INDIRECT("CORPUS_TOTALS!R"&amp;$A333&amp;"C"&amp;COLUMN(),FALSE)</f>
        <v>Reduced Gods</v>
      </c>
      <c r="B337" s="7" t="str">
        <f ca="1">INDIRECT("CORPUS_TOTALS!R"&amp;($A333+$C333)&amp;"C"&amp;(COLUMN()-1),FALSE)</f>
        <v>Emotion</v>
      </c>
      <c r="C337" s="7">
        <f ca="1">INDIRECT("CORPUS_TOTALS!R"&amp;($A333+$C333)&amp;"C"&amp;(COLUMN()-1),FALSE)</f>
        <v>87849</v>
      </c>
      <c r="D337" s="7">
        <f t="shared" ref="D337:BO337" ca="1" si="254">INDIRECT("CORPUS_TOTALS!R"&amp;($A333+$C333)&amp;"C"&amp;(COLUMN()-1),FALSE)</f>
        <v>21350</v>
      </c>
      <c r="E337" s="7">
        <f t="shared" ca="1" si="254"/>
        <v>10082</v>
      </c>
      <c r="F337" s="7">
        <f t="shared" ca="1" si="254"/>
        <v>26606</v>
      </c>
      <c r="G337" s="7">
        <f t="shared" ca="1" si="254"/>
        <v>5232</v>
      </c>
      <c r="H337" s="7">
        <f t="shared" ca="1" si="254"/>
        <v>2608</v>
      </c>
      <c r="I337" s="7">
        <f t="shared" ca="1" si="254"/>
        <v>1077</v>
      </c>
      <c r="J337" s="7">
        <f t="shared" ca="1" si="254"/>
        <v>464</v>
      </c>
      <c r="K337" s="7">
        <f t="shared" ca="1" si="254"/>
        <v>0.50489361432470448</v>
      </c>
      <c r="L337" s="7">
        <f t="shared" ca="1" si="254"/>
        <v>-1.0962029819200014</v>
      </c>
      <c r="M337" s="7">
        <f t="shared" ca="1" si="254"/>
        <v>-1.4954778428693949</v>
      </c>
      <c r="N337" s="7">
        <f t="shared" ca="1" si="254"/>
        <v>-1.5678267086902664</v>
      </c>
      <c r="O337" s="7">
        <f t="shared" ca="1" si="254"/>
        <v>-0.8147562733751883</v>
      </c>
      <c r="P337" s="7">
        <f t="shared" ca="1" si="254"/>
        <v>-4.3363069553591922</v>
      </c>
      <c r="Q337" s="7">
        <f t="shared" ca="1" si="254"/>
        <v>0.87422896639075709</v>
      </c>
      <c r="R337" s="7">
        <f t="shared" ca="1" si="254"/>
        <v>0.93454012194868252</v>
      </c>
      <c r="S337" s="7">
        <f t="shared" ca="1" si="254"/>
        <v>0.94726507671555105</v>
      </c>
      <c r="T337" s="7">
        <f t="shared" ca="1" si="254"/>
        <v>1</v>
      </c>
      <c r="U337" s="7">
        <f t="shared" ca="1" si="254"/>
        <v>1</v>
      </c>
      <c r="V337" s="7">
        <f t="shared" ca="1" si="254"/>
        <v>0.86512550718953252</v>
      </c>
      <c r="W337" s="7">
        <f t="shared" ca="1" si="254"/>
        <v>7.9440536439105676E-15</v>
      </c>
      <c r="X337" s="7">
        <f t="shared" ca="1" si="254"/>
        <v>7.8527969093642995E-5</v>
      </c>
      <c r="Y337" s="7">
        <f t="shared" ca="1" si="254"/>
        <v>3.3449781316615204E-2</v>
      </c>
      <c r="Z337" s="7">
        <f t="shared" ca="1" si="254"/>
        <v>0.19433730833387777</v>
      </c>
      <c r="AA337" s="7">
        <f t="shared" ca="1" si="254"/>
        <v>0.97649982464801433</v>
      </c>
      <c r="AB337" s="7">
        <f t="shared" ca="1" si="254"/>
        <v>2.5098551065701528E-2</v>
      </c>
      <c r="AC337" s="7">
        <f t="shared" ca="1" si="254"/>
        <v>2.6158722344804621E-2</v>
      </c>
      <c r="AD337" s="7">
        <f t="shared" ca="1" si="254"/>
        <v>2.7186038266503138E-2</v>
      </c>
      <c r="AE337" s="7">
        <f t="shared" ca="1" si="254"/>
        <v>2.4627922096215532E-2</v>
      </c>
      <c r="AF337" s="7">
        <f t="shared" ca="1" si="254"/>
        <v>2.5219384695353557E-2</v>
      </c>
      <c r="AG337" s="7">
        <f t="shared" ca="1" si="254"/>
        <v>2.3850004996726543E-2</v>
      </c>
      <c r="AH337" s="7">
        <f t="shared" ca="1" si="254"/>
        <v>2.5161704605146995E-2</v>
      </c>
      <c r="AI337" s="7">
        <f t="shared" ca="1" si="254"/>
        <v>2.3504785388044472E-2</v>
      </c>
      <c r="AJ337" s="7">
        <f t="shared" ca="1" si="254"/>
        <v>2.5357041309847797E-2</v>
      </c>
      <c r="AK337" s="7">
        <f t="shared" ca="1" si="254"/>
        <v>2.3735215921182665E-2</v>
      </c>
      <c r="AL337" s="7">
        <f t="shared" ca="1" si="254"/>
        <v>2.6709748950011717E-2</v>
      </c>
      <c r="AM337" s="7">
        <f t="shared" ca="1" si="254"/>
        <v>1.977712453274744E-2</v>
      </c>
      <c r="AN337" s="7">
        <f t="shared" ca="1" si="254"/>
        <v>2.3688917621819305E-2</v>
      </c>
      <c r="AO337" s="7">
        <f t="shared" ca="1" si="254"/>
        <v>0.24379654339330378</v>
      </c>
      <c r="AP337" s="7">
        <f t="shared" ca="1" si="254"/>
        <v>0.2554072036792957</v>
      </c>
      <c r="AQ337" s="7">
        <f t="shared" ca="1" si="254"/>
        <v>0.56957746461619252</v>
      </c>
      <c r="AR337" s="7">
        <f t="shared" ca="1" si="254"/>
        <v>0.5828347133697559</v>
      </c>
      <c r="AS337" s="7">
        <f t="shared" ca="1" si="254"/>
        <v>0.18615117515053717</v>
      </c>
      <c r="AT337" s="7">
        <f t="shared" ca="1" si="254"/>
        <v>0.19670596770660567</v>
      </c>
      <c r="AU337" s="7">
        <f t="shared" ca="1" si="254"/>
        <v>0.1024185028511732</v>
      </c>
      <c r="AV337" s="7">
        <f t="shared" ca="1" si="254"/>
        <v>0.11069625124718745</v>
      </c>
      <c r="AW337" s="7">
        <f t="shared" ca="1" si="254"/>
        <v>4.5414723468989622E-2</v>
      </c>
      <c r="AX337" s="7">
        <f t="shared" ca="1" si="254"/>
        <v>5.1166072783937776E-2</v>
      </c>
      <c r="AY337" s="7">
        <f t="shared" ca="1" si="254"/>
        <v>1.9598033264815802E-2</v>
      </c>
      <c r="AZ337" s="7">
        <f t="shared" ca="1" si="254"/>
        <v>2.3493301629797785E-2</v>
      </c>
      <c r="BA337" s="7">
        <f t="shared" ca="1" si="254"/>
        <v>1824770</v>
      </c>
      <c r="BB337" s="7">
        <f t="shared" ca="1" si="254"/>
        <v>4795679</v>
      </c>
      <c r="BC337" s="7">
        <f t="shared" ca="1" si="254"/>
        <v>5329</v>
      </c>
      <c r="BD337" s="7">
        <f t="shared" ca="1" si="254"/>
        <v>16021</v>
      </c>
      <c r="BE337" s="7">
        <f t="shared" ca="1" si="254"/>
        <v>3923566</v>
      </c>
      <c r="BF337" s="7">
        <f t="shared" ca="1" si="254"/>
        <v>2696883</v>
      </c>
      <c r="BG337" s="7">
        <f t="shared" ca="1" si="254"/>
        <v>12302</v>
      </c>
      <c r="BH337" s="7">
        <f t="shared" ca="1" si="254"/>
        <v>9048</v>
      </c>
      <c r="BI337" s="7">
        <f t="shared" ca="1" si="254"/>
        <v>1323888</v>
      </c>
      <c r="BJ337" s="7">
        <f t="shared" ca="1" si="254"/>
        <v>5296561</v>
      </c>
      <c r="BK337" s="7">
        <f t="shared" ca="1" si="254"/>
        <v>4087</v>
      </c>
      <c r="BL337" s="7">
        <f t="shared" ca="1" si="254"/>
        <v>17263</v>
      </c>
      <c r="BM337" s="7">
        <f t="shared" ca="1" si="254"/>
        <v>737984</v>
      </c>
      <c r="BN337" s="7">
        <f t="shared" ca="1" si="254"/>
        <v>5882465</v>
      </c>
      <c r="BO337" s="7">
        <f t="shared" ca="1" si="254"/>
        <v>2275</v>
      </c>
      <c r="BP337" s="7">
        <f t="shared" ref="BP337:CV337" ca="1" si="255">INDIRECT("CORPUS_TOTALS!R"&amp;($A333+$C333)&amp;"C"&amp;(COLUMN()-1),FALSE)</f>
        <v>19075</v>
      </c>
      <c r="BQ337" s="7">
        <f t="shared" ca="1" si="255"/>
        <v>319917</v>
      </c>
      <c r="BR337" s="7">
        <f t="shared" ca="1" si="255"/>
        <v>6300532</v>
      </c>
      <c r="BS337" s="7">
        <f t="shared" ca="1" si="255"/>
        <v>1031</v>
      </c>
      <c r="BT337" s="7">
        <f t="shared" ca="1" si="255"/>
        <v>20319</v>
      </c>
      <c r="BU337" s="7">
        <f t="shared" ca="1" si="255"/>
        <v>164498</v>
      </c>
      <c r="BV337" s="7">
        <f t="shared" ca="1" si="255"/>
        <v>6455951</v>
      </c>
      <c r="BW337" s="7">
        <f t="shared" ca="1" si="255"/>
        <v>460</v>
      </c>
      <c r="BX337" s="7">
        <f t="shared" ca="1" si="255"/>
        <v>20890</v>
      </c>
      <c r="BY337" s="7">
        <f t="shared" ca="1" si="255"/>
        <v>1824216.1640921382</v>
      </c>
      <c r="BZ337" s="7">
        <f t="shared" ca="1" si="255"/>
        <v>4796232.8359078616</v>
      </c>
      <c r="CA337" s="7">
        <f t="shared" ca="1" si="255"/>
        <v>5882.8359078617104</v>
      </c>
      <c r="CB337" s="7">
        <f t="shared" ca="1" si="255"/>
        <v>15517.043481491964</v>
      </c>
      <c r="CC337" s="7">
        <f t="shared" ca="1" si="255"/>
        <v>3923216.1895793593</v>
      </c>
      <c r="CD337" s="7">
        <f t="shared" ca="1" si="255"/>
        <v>2697232.8104206407</v>
      </c>
      <c r="CE337" s="7">
        <f t="shared" ca="1" si="255"/>
        <v>12651.810420640551</v>
      </c>
      <c r="CF337" s="7">
        <f t="shared" ca="1" si="255"/>
        <v>8726.2399952027426</v>
      </c>
      <c r="CG337" s="7">
        <f t="shared" ca="1" si="255"/>
        <v>1323706.2369359566</v>
      </c>
      <c r="CH337" s="7">
        <f t="shared" ca="1" si="255"/>
        <v>5296742.7630640436</v>
      </c>
      <c r="CI337" s="7">
        <f t="shared" ca="1" si="255"/>
        <v>4268.7630640433408</v>
      </c>
      <c r="CJ337" s="7">
        <f t="shared" ca="1" si="255"/>
        <v>17136.321479102098</v>
      </c>
      <c r="CK337" s="7">
        <f t="shared" ca="1" si="255"/>
        <v>737879.44445337774</v>
      </c>
      <c r="CL337" s="7">
        <f t="shared" ca="1" si="255"/>
        <v>5882569.5555466218</v>
      </c>
      <c r="CM337" s="7">
        <f t="shared" ca="1" si="255"/>
        <v>2379.5555466222331</v>
      </c>
      <c r="CN337" s="7">
        <f t="shared" ca="1" si="255"/>
        <v>19031.621420239018</v>
      </c>
      <c r="CO337" s="7">
        <f t="shared" ca="1" si="255"/>
        <v>319916.31569278141</v>
      </c>
      <c r="CP337" s="7">
        <f t="shared" ca="1" si="255"/>
        <v>6300532.6843072185</v>
      </c>
      <c r="CQ337" s="7">
        <f t="shared" ca="1" si="255"/>
        <v>1031.6843072185713</v>
      </c>
      <c r="CR337" s="7">
        <f t="shared" ca="1" si="255"/>
        <v>20383.839351379342</v>
      </c>
      <c r="CS337" s="7">
        <f t="shared" ca="1" si="255"/>
        <v>164427.74407084586</v>
      </c>
      <c r="CT337" s="7">
        <f t="shared" ca="1" si="255"/>
        <v>6456021.2559291543</v>
      </c>
      <c r="CU337" s="7">
        <f t="shared" ca="1" si="255"/>
        <v>530.25592915413426</v>
      </c>
      <c r="CV337" s="7">
        <f t="shared" ca="1" si="255"/>
        <v>20886.884764160255</v>
      </c>
    </row>
    <row r="338" spans="1:100">
      <c r="A338" s="18" t="s">
        <v>117</v>
      </c>
      <c r="B338" s="7" t="str">
        <f ca="1">INDIRECT("CORPUS_TOTALS!R"&amp;($B333+$C333)&amp;"C"&amp;(COLUMN()-1),FALSE)</f>
        <v>Emotion</v>
      </c>
      <c r="C338" s="7">
        <f ca="1">INDIRECT("CORPUS_TOTALS!R"&amp;($B333+$C333)&amp;"C"&amp;(COLUMN()-1),FALSE)</f>
        <v>88243</v>
      </c>
      <c r="D338" s="7">
        <f t="shared" ref="D338:BO338" ca="1" si="256">INDIRECT("CORPUS_TOTALS!R"&amp;($B333+$C333)&amp;"C"&amp;(COLUMN()-1),FALSE)</f>
        <v>3367</v>
      </c>
      <c r="E338" s="7">
        <f t="shared" ca="1" si="256"/>
        <v>1560</v>
      </c>
      <c r="F338" s="7">
        <f t="shared" ca="1" si="256"/>
        <v>4091</v>
      </c>
      <c r="G338" s="7">
        <f t="shared" ca="1" si="256"/>
        <v>709</v>
      </c>
      <c r="H338" s="7">
        <f t="shared" ca="1" si="256"/>
        <v>353</v>
      </c>
      <c r="I338" s="7">
        <f t="shared" ca="1" si="256"/>
        <v>113</v>
      </c>
      <c r="J338" s="7">
        <f t="shared" ca="1" si="256"/>
        <v>41</v>
      </c>
      <c r="K338" s="7">
        <f t="shared" ca="1" si="256"/>
        <v>-1.9981048519889823E-2</v>
      </c>
      <c r="L338" s="7">
        <f t="shared" ca="1" si="256"/>
        <v>-0.71639028229695734</v>
      </c>
      <c r="M338" s="7">
        <f t="shared" ca="1" si="256"/>
        <v>-2.0664636770834939</v>
      </c>
      <c r="N338" s="7">
        <f t="shared" ca="1" si="256"/>
        <v>-2.1065536933168474</v>
      </c>
      <c r="O338" s="7">
        <f t="shared" ca="1" si="256"/>
        <v>-4.2306178388146964</v>
      </c>
      <c r="P338" s="7">
        <f t="shared" ca="1" si="256"/>
        <v>-7.3870292318785333</v>
      </c>
      <c r="Q338" s="7">
        <f t="shared" ca="1" si="256"/>
        <v>0.88322359943940687</v>
      </c>
      <c r="R338" s="7">
        <f t="shared" ca="1" si="256"/>
        <v>0.96799069064973908</v>
      </c>
      <c r="S338" s="7">
        <f t="shared" ca="1" si="256"/>
        <v>0.83514939227149032</v>
      </c>
      <c r="T338" s="7">
        <f t="shared" ca="1" si="256"/>
        <v>0.85396506160590102</v>
      </c>
      <c r="U338" s="7">
        <f t="shared" ca="1" si="256"/>
        <v>0.65217694528654824</v>
      </c>
      <c r="V338" s="7">
        <f t="shared" ca="1" si="256"/>
        <v>0.48732889858689449</v>
      </c>
      <c r="W338" s="7">
        <f t="shared" ca="1" si="256"/>
        <v>0</v>
      </c>
      <c r="X338" s="7">
        <f t="shared" ca="1" si="256"/>
        <v>0</v>
      </c>
      <c r="Y338" s="7">
        <f t="shared" ca="1" si="256"/>
        <v>0</v>
      </c>
      <c r="Z338" s="7">
        <f t="shared" ca="1" si="256"/>
        <v>0</v>
      </c>
      <c r="AA338" s="7">
        <f t="shared" ca="1" si="256"/>
        <v>0</v>
      </c>
      <c r="AB338" s="7">
        <f t="shared" ca="1" si="256"/>
        <v>0</v>
      </c>
      <c r="AC338" s="7">
        <f t="shared" ca="1" si="256"/>
        <v>2.4887907477211358E-2</v>
      </c>
      <c r="AD338" s="7">
        <f t="shared" ca="1" si="256"/>
        <v>2.7450974189710802E-2</v>
      </c>
      <c r="AE338" s="7">
        <f t="shared" ca="1" si="256"/>
        <v>2.3565008343118841E-2</v>
      </c>
      <c r="AF338" s="7">
        <f t="shared" ca="1" si="256"/>
        <v>2.5036120258009758E-2</v>
      </c>
      <c r="AG338" s="7">
        <f t="shared" ca="1" si="256"/>
        <v>1.9523711861531682E-2</v>
      </c>
      <c r="AH338" s="7">
        <f t="shared" ca="1" si="256"/>
        <v>2.2590930253110434E-2</v>
      </c>
      <c r="AI338" s="7">
        <f t="shared" ca="1" si="256"/>
        <v>1.8803864960992379E-2</v>
      </c>
      <c r="AJ338" s="7">
        <f t="shared" ca="1" si="256"/>
        <v>2.3132576975449556E-2</v>
      </c>
      <c r="AK338" s="7">
        <f t="shared" ca="1" si="256"/>
        <v>1.371257284476962E-2</v>
      </c>
      <c r="AL338" s="7">
        <f t="shared" ca="1" si="256"/>
        <v>1.9848460716263946E-2</v>
      </c>
      <c r="AM338" s="7">
        <f t="shared" ca="1" si="256"/>
        <v>8.472385518595929E-3</v>
      </c>
      <c r="AN338" s="7">
        <f t="shared" ca="1" si="256"/>
        <v>1.5881638835428424E-2</v>
      </c>
      <c r="AO338" s="7">
        <f t="shared" ca="1" si="256"/>
        <v>0.23777645677692835</v>
      </c>
      <c r="AP338" s="7">
        <f t="shared" ca="1" si="256"/>
        <v>0.26712404812357649</v>
      </c>
      <c r="AQ338" s="7">
        <f t="shared" ca="1" si="256"/>
        <v>0.57024043538692804</v>
      </c>
      <c r="AR338" s="7">
        <f t="shared" ca="1" si="256"/>
        <v>0.60350473835824581</v>
      </c>
      <c r="AS338" s="7">
        <f t="shared" ca="1" si="256"/>
        <v>0.16065864820327613</v>
      </c>
      <c r="AT338" s="7">
        <f t="shared" ca="1" si="256"/>
        <v>0.18623769869307077</v>
      </c>
      <c r="AU338" s="7">
        <f t="shared" ca="1" si="256"/>
        <v>8.7116746711542958E-2</v>
      </c>
      <c r="AV338" s="7">
        <f t="shared" ca="1" si="256"/>
        <v>0.10712144752665129</v>
      </c>
      <c r="AW338" s="7">
        <f t="shared" ca="1" si="256"/>
        <v>2.6124271467008242E-2</v>
      </c>
      <c r="AX338" s="7">
        <f t="shared" ca="1" si="256"/>
        <v>3.8027792685055906E-2</v>
      </c>
      <c r="AY338" s="7">
        <f t="shared" ca="1" si="256"/>
        <v>8.472385518595929E-3</v>
      </c>
      <c r="AZ338" s="7">
        <f t="shared" ca="1" si="256"/>
        <v>1.5881638835428424E-2</v>
      </c>
      <c r="BA338" s="7">
        <f t="shared" ca="1" si="256"/>
        <v>1836572</v>
      </c>
      <c r="BB338" s="7">
        <f t="shared" ca="1" si="256"/>
        <v>4801466</v>
      </c>
      <c r="BC338" s="7">
        <f t="shared" ca="1" si="256"/>
        <v>850</v>
      </c>
      <c r="BD338" s="7">
        <f t="shared" ca="1" si="256"/>
        <v>2517</v>
      </c>
      <c r="BE338" s="7">
        <f t="shared" ca="1" si="256"/>
        <v>3947719</v>
      </c>
      <c r="BF338" s="7">
        <f t="shared" ca="1" si="256"/>
        <v>2690319</v>
      </c>
      <c r="BG338" s="7">
        <f t="shared" ca="1" si="256"/>
        <v>1976</v>
      </c>
      <c r="BH338" s="7">
        <f t="shared" ca="1" si="256"/>
        <v>1391</v>
      </c>
      <c r="BI338" s="7">
        <f t="shared" ca="1" si="256"/>
        <v>1333705</v>
      </c>
      <c r="BJ338" s="7">
        <f t="shared" ca="1" si="256"/>
        <v>5304333</v>
      </c>
      <c r="BK338" s="7">
        <f t="shared" ca="1" si="256"/>
        <v>584</v>
      </c>
      <c r="BL338" s="7">
        <f t="shared" ca="1" si="256"/>
        <v>2783</v>
      </c>
      <c r="BM338" s="7">
        <f t="shared" ca="1" si="256"/>
        <v>743492</v>
      </c>
      <c r="BN338" s="7">
        <f t="shared" ca="1" si="256"/>
        <v>5894546</v>
      </c>
      <c r="BO338" s="7">
        <f t="shared" ca="1" si="256"/>
        <v>327</v>
      </c>
      <c r="BP338" s="7">
        <f t="shared" ref="BP338:CV338" ca="1" si="257">INDIRECT("CORPUS_TOTALS!R"&amp;($B333+$C333)&amp;"C"&amp;(COLUMN()-1),FALSE)</f>
        <v>3040</v>
      </c>
      <c r="BQ338" s="7">
        <f t="shared" ca="1" si="257"/>
        <v>322354</v>
      </c>
      <c r="BR338" s="7">
        <f t="shared" ca="1" si="257"/>
        <v>6315684</v>
      </c>
      <c r="BS338" s="7">
        <f t="shared" ca="1" si="257"/>
        <v>108</v>
      </c>
      <c r="BT338" s="7">
        <f t="shared" ca="1" si="257"/>
        <v>3259</v>
      </c>
      <c r="BU338" s="7">
        <f t="shared" ca="1" si="257"/>
        <v>165691</v>
      </c>
      <c r="BV338" s="7">
        <f t="shared" ca="1" si="257"/>
        <v>6472347</v>
      </c>
      <c r="BW338" s="7">
        <f t="shared" ca="1" si="257"/>
        <v>41</v>
      </c>
      <c r="BX338" s="7">
        <f t="shared" ca="1" si="257"/>
        <v>3326</v>
      </c>
      <c r="BY338" s="7">
        <f t="shared" ca="1" si="257"/>
        <v>1836490.4802577165</v>
      </c>
      <c r="BZ338" s="7">
        <f t="shared" ca="1" si="257"/>
        <v>2635830.6039916128</v>
      </c>
      <c r="CA338" s="7">
        <f t="shared" ca="1" si="257"/>
        <v>2001.8101324945551</v>
      </c>
      <c r="CB338" s="7">
        <f t="shared" ca="1" si="257"/>
        <v>1601398.2786525197</v>
      </c>
      <c r="CC338" s="7">
        <f t="shared" ca="1" si="257"/>
        <v>3947692.6190181142</v>
      </c>
      <c r="CD338" s="7">
        <f t="shared" ca="1" si="257"/>
        <v>1799397.5192500555</v>
      </c>
      <c r="CE338" s="7">
        <f t="shared" ca="1" si="257"/>
        <v>677.15158569609889</v>
      </c>
      <c r="CF338" s="7">
        <f t="shared" ca="1" si="257"/>
        <v>1066812.8043580637</v>
      </c>
      <c r="CG338" s="7">
        <f t="shared" ca="1" si="257"/>
        <v>1333612.5541179916</v>
      </c>
      <c r="CH338" s="7">
        <f t="shared" ca="1" si="257"/>
        <v>4652605.6171035394</v>
      </c>
      <c r="CI338" s="7">
        <f t="shared" ca="1" si="257"/>
        <v>377.22498356898882</v>
      </c>
      <c r="CJ338" s="7">
        <f t="shared" ca="1" si="257"/>
        <v>662691.02864068083</v>
      </c>
      <c r="CK338" s="7">
        <f t="shared" ca="1" si="257"/>
        <v>743441.90530798829</v>
      </c>
      <c r="CL338" s="7">
        <f t="shared" ca="1" si="257"/>
        <v>5589072.0569676515</v>
      </c>
      <c r="CM338" s="7">
        <f t="shared" ca="1" si="257"/>
        <v>163.58992216255447</v>
      </c>
      <c r="CN338" s="7">
        <f t="shared" ca="1" si="257"/>
        <v>309594.53285241523</v>
      </c>
      <c r="CO338" s="7">
        <f t="shared" ca="1" si="257"/>
        <v>322298.52110449522</v>
      </c>
      <c r="CP338" s="7">
        <f t="shared" ca="1" si="257"/>
        <v>6154312.6384759797</v>
      </c>
      <c r="CQ338" s="7">
        <f t="shared" ca="1" si="257"/>
        <v>84.055291463176843</v>
      </c>
      <c r="CR338" s="7">
        <f t="shared" ca="1" si="257"/>
        <v>164733.91863205878</v>
      </c>
      <c r="CS338" s="7">
        <f t="shared" ca="1" si="257"/>
        <v>165647.9786755965</v>
      </c>
      <c r="CT338" s="7">
        <f t="shared" ca="1" si="257"/>
        <v>5042352.882038882</v>
      </c>
      <c r="CU338" s="7">
        <f t="shared" ca="1" si="257"/>
        <v>1381.5979526787908</v>
      </c>
      <c r="CV338" s="7">
        <f t="shared" ca="1" si="257"/>
        <v>1084400.3021534604</v>
      </c>
    </row>
    <row r="340" spans="1:100">
      <c r="A340" s="18" t="s">
        <v>114</v>
      </c>
      <c r="B340" t="s">
        <v>119</v>
      </c>
      <c r="C340" t="s">
        <v>120</v>
      </c>
      <c r="D340" t="s">
        <v>121</v>
      </c>
      <c r="E340" t="s">
        <v>122</v>
      </c>
      <c r="F340" t="s">
        <v>123</v>
      </c>
      <c r="G340" t="s">
        <v>124</v>
      </c>
      <c r="H340" t="s">
        <v>125</v>
      </c>
      <c r="I340" t="s">
        <v>126</v>
      </c>
      <c r="J340" t="s">
        <v>127</v>
      </c>
      <c r="K340" t="s">
        <v>128</v>
      </c>
      <c r="L340" t="s">
        <v>129</v>
      </c>
      <c r="M340" t="s">
        <v>130</v>
      </c>
      <c r="N340" t="s">
        <v>131</v>
      </c>
      <c r="O340" t="s">
        <v>132</v>
      </c>
      <c r="P340" t="s">
        <v>133</v>
      </c>
      <c r="Q340" t="s">
        <v>134</v>
      </c>
      <c r="R340" t="s">
        <v>135</v>
      </c>
      <c r="S340" t="s">
        <v>136</v>
      </c>
      <c r="T340" t="s">
        <v>138</v>
      </c>
      <c r="U340" t="s">
        <v>139</v>
      </c>
      <c r="V340" t="s">
        <v>140</v>
      </c>
      <c r="W340" t="s">
        <v>141</v>
      </c>
      <c r="X340" t="s">
        <v>142</v>
      </c>
      <c r="Y340" t="s">
        <v>143</v>
      </c>
      <c r="Z340" t="s">
        <v>144</v>
      </c>
      <c r="AA340" t="s">
        <v>145</v>
      </c>
      <c r="AB340" t="s">
        <v>146</v>
      </c>
      <c r="AC340" t="s">
        <v>147</v>
      </c>
      <c r="AD340" t="s">
        <v>148</v>
      </c>
      <c r="AE340" t="s">
        <v>149</v>
      </c>
      <c r="AF340" t="s">
        <v>137</v>
      </c>
    </row>
    <row r="341" spans="1:100">
      <c r="A341" s="18" t="s">
        <v>150</v>
      </c>
      <c r="B341" s="10" t="e">
        <f ca="1">1-NORMSDIST(H341)</f>
        <v>#REF!</v>
      </c>
      <c r="C341" s="10">
        <f t="shared" ref="C341" ca="1" si="258">1-NORMSDIST(I341)</f>
        <v>6.46241584792E-2</v>
      </c>
      <c r="D341" s="10">
        <f t="shared" ref="D341" ca="1" si="259">1-NORMSDIST(J341)</f>
        <v>6.7714153259901266E-5</v>
      </c>
      <c r="E341" s="10">
        <f t="shared" ref="E341" ca="1" si="260">1-NORMSDIST(K341)</f>
        <v>3.3242840677318863E-3</v>
      </c>
      <c r="F341" s="10">
        <f t="shared" ref="F341" ca="1" si="261">1-NORMSDIST(L341)</f>
        <v>1.4903324152548691E-5</v>
      </c>
      <c r="G341" s="10">
        <f t="shared" ref="G341" ca="1" si="262">1-NORMSDIST(M341)</f>
        <v>1.4507417853582005E-4</v>
      </c>
      <c r="H341" t="e">
        <f ca="1">(E337/T341-E338/Z341)/(SQRT(N341*(1-N341)*(1/T341+1/Z341)))</f>
        <v>#REF!</v>
      </c>
      <c r="I341">
        <f t="shared" ref="I341" ca="1" si="263">(F337/U341-F338/AA341)/(SQRT(O341*(1-O341)*(1/U341+1/AA341)))</f>
        <v>1.5170727515795284</v>
      </c>
      <c r="J341">
        <f t="shared" ref="J341" ca="1" si="264">(G337/V341-G338/AB341)/(SQRT(P341*(1-P341)*(1/V341+1/AB341)))</f>
        <v>3.8163719499937514</v>
      </c>
      <c r="K341">
        <f t="shared" ref="K341" ca="1" si="265">(H337/W341-H338/AC341)/(SQRT(Q341*(1-Q341)*(1/W341+1/AC341)))</f>
        <v>2.7139525856625593</v>
      </c>
      <c r="L341">
        <f t="shared" ref="L341" ca="1" si="266">(I337/X341-I338/AD341)/(SQRT(R341*(1-R341)*(1/X341+1/AD341)))</f>
        <v>4.1749385628992624</v>
      </c>
      <c r="M341">
        <f t="shared" ref="M341" ca="1" si="267">(J337/Y341-J338/AE341)/(SQRT(S341*(1-S341)*(1/Y341+1/AE341)))</f>
        <v>3.6239405211036444</v>
      </c>
      <c r="N341" t="e">
        <f ca="1">(E337+E338)/(T341+Z341)</f>
        <v>#REF!</v>
      </c>
      <c r="O341">
        <f t="shared" ref="O341" ca="1" si="268">(F337+F338)/(U341+AA341)</f>
        <v>1.2419387466116438E-2</v>
      </c>
      <c r="P341">
        <f t="shared" ref="P341" ca="1" si="269">(G337+G338)/(V341+AB341)</f>
        <v>1.2018044261034914E-2</v>
      </c>
      <c r="Q341">
        <f t="shared" ref="Q341" ca="1" si="270">(H337+H338)/(W341+AC341)</f>
        <v>1.1979609175870858E-2</v>
      </c>
      <c r="R341">
        <f t="shared" ref="R341" ca="1" si="271">(I337+I338)/(X341+AD341)</f>
        <v>1.2036250354007363E-2</v>
      </c>
      <c r="S341">
        <f t="shared" ref="S341" ca="1" si="272">(J337+J338)/(Y341+AE341)</f>
        <v>1.0215641056762552E-2</v>
      </c>
      <c r="T341" t="e">
        <f ca="1">_xlfn.FLOOR.MATH(($F$1-1)*$D337)</f>
        <v>#REF!</v>
      </c>
      <c r="U341">
        <f ca="1">2*50*$D337</f>
        <v>2135000</v>
      </c>
      <c r="V341">
        <f ca="1">2*10*$D337</f>
        <v>427000</v>
      </c>
      <c r="W341">
        <f ca="1">2*5*$D337</f>
        <v>213500</v>
      </c>
      <c r="X341">
        <f ca="1">2*2*$D337</f>
        <v>85400</v>
      </c>
      <c r="Y341">
        <f ca="1">2*1*$D337</f>
        <v>42700</v>
      </c>
      <c r="Z341" t="e">
        <f ca="1">_xlfn.FLOOR.MATH(($F$1-1)*$D338)</f>
        <v>#REF!</v>
      </c>
      <c r="AA341">
        <f ca="1">2*50*$D338</f>
        <v>336700</v>
      </c>
      <c r="AB341">
        <f ca="1">2*10*$D338</f>
        <v>67340</v>
      </c>
      <c r="AC341">
        <f ca="1">2*5*$D338</f>
        <v>33670</v>
      </c>
      <c r="AD341">
        <f ca="1">2*2*$D338</f>
        <v>13468</v>
      </c>
      <c r="AE341">
        <f ca="1">2*1*$D338</f>
        <v>6734</v>
      </c>
    </row>
    <row r="343" spans="1:100">
      <c r="A343" s="18" t="s">
        <v>151</v>
      </c>
      <c r="B343" t="s">
        <v>152</v>
      </c>
      <c r="C343" t="s">
        <v>153</v>
      </c>
      <c r="D343" t="s">
        <v>154</v>
      </c>
      <c r="E343">
        <v>50</v>
      </c>
      <c r="F343" t="s">
        <v>153</v>
      </c>
      <c r="G343" t="s">
        <v>154</v>
      </c>
      <c r="H343">
        <v>10</v>
      </c>
      <c r="I343" t="s">
        <v>153</v>
      </c>
      <c r="J343" t="s">
        <v>154</v>
      </c>
      <c r="K343">
        <v>5</v>
      </c>
      <c r="L343" t="s">
        <v>153</v>
      </c>
      <c r="M343" t="s">
        <v>154</v>
      </c>
      <c r="N343">
        <v>2</v>
      </c>
      <c r="O343" t="s">
        <v>153</v>
      </c>
      <c r="P343" t="s">
        <v>154</v>
      </c>
      <c r="Q343">
        <v>1</v>
      </c>
      <c r="R343" t="s">
        <v>153</v>
      </c>
      <c r="S343" t="s">
        <v>154</v>
      </c>
    </row>
    <row r="344" spans="1:100">
      <c r="A344" s="18" t="s">
        <v>159</v>
      </c>
      <c r="B344" t="s">
        <v>116</v>
      </c>
      <c r="C344">
        <f ca="1">BC337</f>
        <v>5329</v>
      </c>
      <c r="D344">
        <f ca="1">BD337</f>
        <v>16021</v>
      </c>
      <c r="E344" t="s">
        <v>116</v>
      </c>
      <c r="F344">
        <f ca="1">BG337</f>
        <v>12302</v>
      </c>
      <c r="G344">
        <f ca="1">BH337</f>
        <v>9048</v>
      </c>
      <c r="H344" t="s">
        <v>116</v>
      </c>
      <c r="I344">
        <f ca="1">BK337</f>
        <v>4087</v>
      </c>
      <c r="J344">
        <f ca="1">BL337</f>
        <v>17263</v>
      </c>
      <c r="K344" t="s">
        <v>116</v>
      </c>
      <c r="L344">
        <f ca="1">BO337</f>
        <v>2275</v>
      </c>
      <c r="M344">
        <f ca="1">BP337</f>
        <v>19075</v>
      </c>
      <c r="N344" t="s">
        <v>116</v>
      </c>
      <c r="O344">
        <f ca="1">BS337</f>
        <v>1031</v>
      </c>
      <c r="P344">
        <f ca="1">BT337</f>
        <v>20319</v>
      </c>
      <c r="Q344" t="s">
        <v>116</v>
      </c>
      <c r="R344">
        <f ca="1">BW337</f>
        <v>460</v>
      </c>
      <c r="S344">
        <f ca="1">BX337</f>
        <v>20890</v>
      </c>
    </row>
    <row r="345" spans="1:100">
      <c r="A345" s="18"/>
      <c r="B345" t="s">
        <v>117</v>
      </c>
      <c r="C345">
        <f ca="1">BC338</f>
        <v>850</v>
      </c>
      <c r="D345">
        <f ca="1">BD338</f>
        <v>2517</v>
      </c>
      <c r="E345" t="s">
        <v>117</v>
      </c>
      <c r="F345">
        <f ca="1">BG338</f>
        <v>1976</v>
      </c>
      <c r="G345">
        <f ca="1">BH338</f>
        <v>1391</v>
      </c>
      <c r="H345" t="s">
        <v>117</v>
      </c>
      <c r="I345">
        <f ca="1">BK338</f>
        <v>584</v>
      </c>
      <c r="J345">
        <f ca="1">BL338</f>
        <v>2783</v>
      </c>
      <c r="K345" t="s">
        <v>117</v>
      </c>
      <c r="L345">
        <f ca="1">BO338</f>
        <v>327</v>
      </c>
      <c r="M345">
        <f ca="1">BP338</f>
        <v>3040</v>
      </c>
      <c r="N345" t="s">
        <v>117</v>
      </c>
      <c r="O345">
        <f ca="1">BS338</f>
        <v>108</v>
      </c>
      <c r="P345">
        <f ca="1">BT338</f>
        <v>3259</v>
      </c>
      <c r="Q345" t="s">
        <v>117</v>
      </c>
      <c r="R345">
        <f ca="1">BW338</f>
        <v>41</v>
      </c>
      <c r="S345">
        <f ca="1">BX338</f>
        <v>3326</v>
      </c>
    </row>
    <row r="346" spans="1:100">
      <c r="A346" s="18" t="s">
        <v>155</v>
      </c>
      <c r="C346">
        <f ca="1">(C344+C345)*(C344+D344)/SUM(C344:D345)</f>
        <v>5337.2840555083549</v>
      </c>
      <c r="D346">
        <f ca="1">(C344+D344)*(D344+D345)/SUM(C344:D345)</f>
        <v>16012.715944491645</v>
      </c>
      <c r="F346">
        <f ca="1">(F344+F345)*(F344+G344)/SUM(F344:G345)</f>
        <v>12333.021806853583</v>
      </c>
      <c r="G346">
        <f ca="1">(F344+G344)*(G344+G345)/SUM(F344:G345)</f>
        <v>9016.9781931464167</v>
      </c>
      <c r="I346">
        <f ca="1">(I344+I345)*(I344+J344)/SUM(I344:J345)</f>
        <v>4034.7068819031438</v>
      </c>
      <c r="J346">
        <f ca="1">(I344+J344)*(J344+J345)/SUM(I344:J345)</f>
        <v>17315.293118096855</v>
      </c>
      <c r="L346">
        <f ca="1">(L344+L345)*(L344+M344)/SUM(L344:M345)</f>
        <v>2247.550269045596</v>
      </c>
      <c r="M346">
        <f ca="1">(L344+M344)*(M344+M345)/SUM(L344:M345)</f>
        <v>19102.449730954402</v>
      </c>
      <c r="O346">
        <f ca="1">(O344+O345)*(O344+P344)/SUM(O344:P345)</f>
        <v>983.84310393656187</v>
      </c>
      <c r="P346">
        <f ca="1">(O344+P344)*(P344+P345)/SUM(O344:P345)</f>
        <v>20366.156896063439</v>
      </c>
      <c r="R346">
        <f ca="1">(R344+R345)*(R344+S344)/SUM(R344:S345)</f>
        <v>432.75276125743414</v>
      </c>
      <c r="S346">
        <f ca="1">(R344+S344)*(S344+S345)/SUM(R344:S345)</f>
        <v>20917.247238742566</v>
      </c>
    </row>
    <row r="347" spans="1:100">
      <c r="C347">
        <f ca="1">(C344+C345)*(C345+D345)/SUM(C344:D345)</f>
        <v>841.71594449164547</v>
      </c>
      <c r="D347">
        <f ca="1">(C345+D345)*(D344+D345)/SUM(C344:D345)</f>
        <v>2525.2840555083544</v>
      </c>
      <c r="F347">
        <f ca="1">(F344+F345)*(F345+G345)/SUM(F344:G345)</f>
        <v>1944.9781931464174</v>
      </c>
      <c r="G347">
        <f ca="1">(F345+G345)*(G344+G345)/SUM(F344:G345)</f>
        <v>1422.0218068535826</v>
      </c>
      <c r="I347">
        <f ca="1">(I344+I345)*(I345+J345)/SUM(I344:J345)</f>
        <v>636.29311809685646</v>
      </c>
      <c r="J347">
        <f ca="1">(I345+J345)*(J344+J345)/SUM(I344:J345)</f>
        <v>2730.7068819031438</v>
      </c>
      <c r="L347">
        <f ca="1">(L344+L345)*(L345+M345)/SUM(L344:M345)</f>
        <v>354.44973095440383</v>
      </c>
      <c r="M347">
        <f ca="1">(L345+M345)*(M344+M345)/SUM(L344:M345)</f>
        <v>3012.550269045596</v>
      </c>
      <c r="O347">
        <f ca="1">(O344+O345)*(O345+P345)/SUM(O344:P345)</f>
        <v>155.15689606343813</v>
      </c>
      <c r="P347">
        <f ca="1">(O345+P345)*(P344+P345)/SUM(O344:P345)</f>
        <v>3211.8431039365619</v>
      </c>
      <c r="R347">
        <f ca="1">(R344+R345)*(R345+S345)/SUM(R344:S345)</f>
        <v>68.247238742565841</v>
      </c>
      <c r="S347">
        <f ca="1">(R345+S345)*(S344+S345)/SUM(R344:S345)</f>
        <v>3298.752761257434</v>
      </c>
    </row>
    <row r="349" spans="1:100">
      <c r="A349" s="18" t="s">
        <v>151</v>
      </c>
      <c r="B349" s="18" t="s">
        <v>0</v>
      </c>
      <c r="C349" s="18">
        <v>50</v>
      </c>
      <c r="D349" s="18">
        <v>10</v>
      </c>
      <c r="E349" s="18">
        <v>5</v>
      </c>
      <c r="F349" s="18">
        <v>2</v>
      </c>
      <c r="G349" s="18">
        <v>1</v>
      </c>
    </row>
    <row r="350" spans="1:100">
      <c r="A350" s="18" t="s">
        <v>118</v>
      </c>
      <c r="B350" s="10">
        <f ca="1">_xlfn.CHISQ.TEST(C344:D345,C346:D347)</f>
        <v>0.72277493207402688</v>
      </c>
      <c r="C350" s="10">
        <f ca="1">_xlfn.CHISQ.TEST(F344:G345,F346:G347)</f>
        <v>0.24418061297482263</v>
      </c>
      <c r="D350" s="10">
        <f ca="1">_xlfn.CHISQ.TEST(I344:J345,I346:J347)</f>
        <v>1.3254934397458682E-2</v>
      </c>
      <c r="E350" s="10">
        <f ca="1">_xlfn.CHISQ.TEST(L344:M345,L346:M347)</f>
        <v>9.7217637423406791E-2</v>
      </c>
      <c r="F350" s="10">
        <f ca="1">_xlfn.CHISQ.TEST(O344:P345,O346:P347)</f>
        <v>3.0374151445544288E-5</v>
      </c>
      <c r="G350" s="10">
        <f ca="1">_xlfn.CHISQ.TEST(R344:S345,R346:S347)</f>
        <v>3.3669022577354185E-4</v>
      </c>
    </row>
    <row r="351" spans="1:100">
      <c r="A351" s="18" t="s">
        <v>156</v>
      </c>
      <c r="B351">
        <f ca="1">(C344*D345)/(D344*C345)</f>
        <v>0.98496407288962651</v>
      </c>
      <c r="C351">
        <f ca="1">(F344*G345)/(G344*F345)</f>
        <v>0.95711323235143564</v>
      </c>
      <c r="D351">
        <f ca="1">(I344*J345)/(J344*I345)</f>
        <v>1.1282068347935525</v>
      </c>
      <c r="E351">
        <f ca="1">(L344*M345)/(M344*L345)</f>
        <v>1.1087731111298151</v>
      </c>
      <c r="F351">
        <f ca="1">(O344*P345)/(P344*O345)</f>
        <v>1.5311471838983035</v>
      </c>
      <c r="G351">
        <f ca="1">(R344*S345)/(S344*R345)</f>
        <v>1.7863139090940934</v>
      </c>
    </row>
    <row r="354" spans="1:100">
      <c r="A354">
        <v>1</v>
      </c>
      <c r="B354">
        <v>3</v>
      </c>
      <c r="C354">
        <v>8</v>
      </c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</row>
    <row r="355" spans="1:100" ht="18.75">
      <c r="A355" s="19" t="str">
        <f ca="1">INDIRECT("R5C"&amp;A354,FALSE)</f>
        <v>reduced_gods</v>
      </c>
      <c r="B355" s="19" t="str">
        <f ca="1">INDIRECT("R5C"&amp;B354,FALSE)</f>
        <v>sage_kings</v>
      </c>
      <c r="C355" s="19" t="str">
        <f ca="1">INDIRECT("R3C"&amp;C354,FALSE)</f>
        <v>reduced_ubc_religion</v>
      </c>
      <c r="D355" s="20"/>
    </row>
    <row r="356" spans="1:100" ht="18.75">
      <c r="A356" s="19">
        <f ca="1">INDIRECT("R6C"&amp;A354,FALSE)</f>
        <v>201</v>
      </c>
      <c r="B356" s="19">
        <f ca="1">INDIRECT("R6C"&amp;B354,FALSE)</f>
        <v>214</v>
      </c>
      <c r="C356" s="19">
        <f ca="1">INDIRECT("R4C"&amp;C354,FALSE)</f>
        <v>9</v>
      </c>
    </row>
    <row r="357" spans="1:100">
      <c r="A357" s="18"/>
    </row>
    <row r="358" spans="1:100">
      <c r="A358" s="18" t="s">
        <v>115</v>
      </c>
    </row>
    <row r="359" spans="1:100" ht="15.75">
      <c r="C359" t="s">
        <v>36</v>
      </c>
      <c r="D359" t="s">
        <v>37</v>
      </c>
      <c r="E359" s="2" t="s">
        <v>43</v>
      </c>
      <c r="F359" s="2" t="s">
        <v>38</v>
      </c>
      <c r="G359" s="2" t="s">
        <v>39</v>
      </c>
      <c r="H359" s="2" t="s">
        <v>40</v>
      </c>
      <c r="I359" s="2" t="s">
        <v>41</v>
      </c>
      <c r="J359" s="2" t="s">
        <v>42</v>
      </c>
      <c r="K359" s="3" t="s">
        <v>44</v>
      </c>
      <c r="L359" s="3" t="s">
        <v>45</v>
      </c>
      <c r="M359" s="3" t="s">
        <v>46</v>
      </c>
      <c r="N359" s="3" t="s">
        <v>47</v>
      </c>
      <c r="O359" s="3" t="s">
        <v>48</v>
      </c>
      <c r="P359" s="3" t="s">
        <v>49</v>
      </c>
      <c r="Q359" s="3" t="s">
        <v>108</v>
      </c>
      <c r="R359" s="3" t="s">
        <v>109</v>
      </c>
      <c r="S359" s="3" t="s">
        <v>110</v>
      </c>
      <c r="T359" s="3" t="s">
        <v>111</v>
      </c>
      <c r="U359" s="3" t="s">
        <v>112</v>
      </c>
      <c r="V359" s="3" t="s">
        <v>113</v>
      </c>
      <c r="W359" s="3" t="s">
        <v>81</v>
      </c>
      <c r="X359" s="3" t="s">
        <v>82</v>
      </c>
      <c r="Y359" s="3" t="s">
        <v>83</v>
      </c>
      <c r="Z359" s="3" t="s">
        <v>84</v>
      </c>
      <c r="AA359" s="3" t="s">
        <v>85</v>
      </c>
      <c r="AB359" s="3" t="s">
        <v>86</v>
      </c>
      <c r="AC359" s="13" t="s">
        <v>96</v>
      </c>
      <c r="AD359" s="13" t="s">
        <v>97</v>
      </c>
      <c r="AE359" s="13" t="s">
        <v>98</v>
      </c>
      <c r="AF359" s="13" t="s">
        <v>99</v>
      </c>
      <c r="AG359" s="13" t="s">
        <v>100</v>
      </c>
      <c r="AH359" s="13" t="s">
        <v>101</v>
      </c>
      <c r="AI359" s="13" t="s">
        <v>102</v>
      </c>
      <c r="AJ359" s="13" t="s">
        <v>103</v>
      </c>
      <c r="AK359" s="13" t="s">
        <v>104</v>
      </c>
      <c r="AL359" s="13" t="s">
        <v>105</v>
      </c>
      <c r="AM359" s="13" t="s">
        <v>106</v>
      </c>
      <c r="AN359" s="13" t="s">
        <v>107</v>
      </c>
      <c r="AO359" s="13" t="s">
        <v>96</v>
      </c>
      <c r="AP359" s="13" t="s">
        <v>97</v>
      </c>
      <c r="AQ359" s="13" t="s">
        <v>98</v>
      </c>
      <c r="AR359" s="13" t="s">
        <v>99</v>
      </c>
      <c r="AS359" s="13" t="s">
        <v>100</v>
      </c>
      <c r="AT359" s="13" t="s">
        <v>101</v>
      </c>
      <c r="AU359" s="13" t="s">
        <v>102</v>
      </c>
      <c r="AV359" s="13" t="s">
        <v>103</v>
      </c>
      <c r="AW359" s="13" t="s">
        <v>104</v>
      </c>
      <c r="AX359" s="13" t="s">
        <v>105</v>
      </c>
      <c r="AY359" s="13" t="s">
        <v>106</v>
      </c>
      <c r="AZ359" s="13" t="s">
        <v>107</v>
      </c>
      <c r="BA359" t="s">
        <v>1</v>
      </c>
      <c r="BB359" t="s">
        <v>2</v>
      </c>
      <c r="BC359" t="s">
        <v>3</v>
      </c>
      <c r="BD359" t="s">
        <v>4</v>
      </c>
      <c r="BE359" t="s">
        <v>5</v>
      </c>
      <c r="BF359" t="s">
        <v>6</v>
      </c>
      <c r="BG359" t="s">
        <v>7</v>
      </c>
      <c r="BH359" t="s">
        <v>8</v>
      </c>
      <c r="BI359" t="s">
        <v>9</v>
      </c>
      <c r="BJ359" t="s">
        <v>10</v>
      </c>
      <c r="BK359" t="s">
        <v>11</v>
      </c>
      <c r="BL359" t="s">
        <v>12</v>
      </c>
      <c r="BM359" t="s">
        <v>13</v>
      </c>
      <c r="BN359" t="s">
        <v>14</v>
      </c>
      <c r="BO359" t="s">
        <v>15</v>
      </c>
      <c r="BP359" t="s">
        <v>16</v>
      </c>
      <c r="BQ359" t="s">
        <v>17</v>
      </c>
      <c r="BR359" t="s">
        <v>18</v>
      </c>
      <c r="BS359" t="s">
        <v>19</v>
      </c>
      <c r="BT359" t="s">
        <v>20</v>
      </c>
      <c r="BU359" t="s">
        <v>21</v>
      </c>
      <c r="BV359" t="s">
        <v>22</v>
      </c>
      <c r="BW359" t="s">
        <v>23</v>
      </c>
      <c r="BX359" t="s">
        <v>24</v>
      </c>
      <c r="BY359" t="s">
        <v>1</v>
      </c>
      <c r="BZ359" t="s">
        <v>2</v>
      </c>
      <c r="CA359" t="s">
        <v>3</v>
      </c>
      <c r="CB359" t="s">
        <v>4</v>
      </c>
      <c r="CC359" t="s">
        <v>5</v>
      </c>
      <c r="CD359" t="s">
        <v>6</v>
      </c>
      <c r="CE359" t="s">
        <v>7</v>
      </c>
      <c r="CF359" t="s">
        <v>8</v>
      </c>
      <c r="CG359" t="s">
        <v>9</v>
      </c>
      <c r="CH359" t="s">
        <v>10</v>
      </c>
      <c r="CI359" t="s">
        <v>11</v>
      </c>
      <c r="CJ359" t="s">
        <v>12</v>
      </c>
      <c r="CK359" t="s">
        <v>13</v>
      </c>
      <c r="CL359" t="s">
        <v>14</v>
      </c>
      <c r="CM359" t="s">
        <v>15</v>
      </c>
      <c r="CN359" t="s">
        <v>16</v>
      </c>
      <c r="CO359" t="s">
        <v>17</v>
      </c>
      <c r="CP359" t="s">
        <v>18</v>
      </c>
      <c r="CQ359" t="s">
        <v>19</v>
      </c>
      <c r="CR359" t="s">
        <v>20</v>
      </c>
      <c r="CS359" t="s">
        <v>21</v>
      </c>
      <c r="CT359" t="s">
        <v>22</v>
      </c>
      <c r="CU359" t="s">
        <v>23</v>
      </c>
      <c r="CV359" t="s">
        <v>24</v>
      </c>
    </row>
    <row r="360" spans="1:100">
      <c r="A360" s="18" t="str">
        <f ca="1">INDIRECT("CORPUS_TOTALS!R"&amp;$A356&amp;"C"&amp;COLUMN(),FALSE)</f>
        <v>Reduced Gods</v>
      </c>
      <c r="B360" s="7" t="str">
        <f ca="1">INDIRECT("CORPUS_TOTALS!R"&amp;($A356+$C356)&amp;"C"&amp;(COLUMN()-1),FALSE)</f>
        <v>Reduced Religion</v>
      </c>
      <c r="C360" s="7">
        <f ca="1">INDIRECT("CORPUS_TOTALS!R"&amp;($A356+$C356)&amp;"C"&amp;(COLUMN()-1),FALSE)</f>
        <v>64914</v>
      </c>
      <c r="D360" s="7">
        <f t="shared" ref="D360:BO360" ca="1" si="273">INDIRECT("CORPUS_TOTALS!R"&amp;($A356+$C356)&amp;"C"&amp;(COLUMN()-1),FALSE)</f>
        <v>21350</v>
      </c>
      <c r="E360" s="7">
        <f t="shared" ca="1" si="273"/>
        <v>11283</v>
      </c>
      <c r="F360" s="7">
        <f t="shared" ca="1" si="273"/>
        <v>28382</v>
      </c>
      <c r="G360" s="7">
        <f t="shared" ca="1" si="273"/>
        <v>7085</v>
      </c>
      <c r="H360" s="7">
        <f t="shared" ca="1" si="273"/>
        <v>4230</v>
      </c>
      <c r="I360" s="7">
        <f t="shared" ca="1" si="273"/>
        <v>2272</v>
      </c>
      <c r="J360" s="7">
        <f t="shared" ca="1" si="273"/>
        <v>1329</v>
      </c>
      <c r="K360" s="7">
        <f t="shared" ca="1" si="273"/>
        <v>8.9289384342569456</v>
      </c>
      <c r="L360" s="7">
        <f t="shared" ca="1" si="273"/>
        <v>6.5374894069848164</v>
      </c>
      <c r="M360" s="7">
        <f t="shared" ca="1" si="273"/>
        <v>11.143614220055701</v>
      </c>
      <c r="N360" s="7">
        <f t="shared" ca="1" si="273"/>
        <v>14.925248920337813</v>
      </c>
      <c r="O360" s="7">
        <f t="shared" ca="1" si="273"/>
        <v>21.484218499575523</v>
      </c>
      <c r="P360" s="7">
        <f t="shared" ca="1" si="273"/>
        <v>25.157196367456354</v>
      </c>
      <c r="Q360" s="7">
        <f t="shared" ca="1" si="273"/>
        <v>1.5956335320954755</v>
      </c>
      <c r="R360" s="7">
        <f t="shared" ca="1" si="273"/>
        <v>1.5571486937922594</v>
      </c>
      <c r="S360" s="7">
        <f t="shared" ca="1" si="273"/>
        <v>1.8955794725819091</v>
      </c>
      <c r="T360" s="7">
        <f t="shared" ca="1" si="273"/>
        <v>2.2772822979053098</v>
      </c>
      <c r="U360" s="7">
        <f t="shared" ca="1" si="273"/>
        <v>3.0518577983077941</v>
      </c>
      <c r="V360" s="7">
        <f t="shared" ca="1" si="273"/>
        <v>3.4842034341779051</v>
      </c>
      <c r="W360" s="7">
        <f t="shared" ca="1" si="273"/>
        <v>1.9473862436911052E-218</v>
      </c>
      <c r="X360" s="7">
        <f t="shared" ca="1" si="273"/>
        <v>1.9095790094770267E-226</v>
      </c>
      <c r="Y360" s="7">
        <f t="shared" ca="1" si="273"/>
        <v>0</v>
      </c>
      <c r="Z360" s="7">
        <f t="shared" ca="1" si="273"/>
        <v>0</v>
      </c>
      <c r="AA360" s="7">
        <f t="shared" ca="1" si="273"/>
        <v>0</v>
      </c>
      <c r="AB360" s="7">
        <f t="shared" ca="1" si="273"/>
        <v>0</v>
      </c>
      <c r="AC360" s="7">
        <f t="shared" ca="1" si="273"/>
        <v>2.9307175305512419E-2</v>
      </c>
      <c r="AD360" s="7">
        <f t="shared" ca="1" si="273"/>
        <v>3.0392183351240748E-2</v>
      </c>
      <c r="AE360" s="7">
        <f t="shared" ca="1" si="273"/>
        <v>2.6282172148018944E-2</v>
      </c>
      <c r="AF360" s="7">
        <f t="shared" ca="1" si="273"/>
        <v>2.6892535111934221E-2</v>
      </c>
      <c r="AG360" s="7">
        <f t="shared" ca="1" si="273"/>
        <v>3.2425210804510031E-2</v>
      </c>
      <c r="AH360" s="7">
        <f t="shared" ca="1" si="273"/>
        <v>3.394481261469371E-2</v>
      </c>
      <c r="AI360" s="7">
        <f t="shared" ca="1" si="273"/>
        <v>3.8455042528641882E-2</v>
      </c>
      <c r="AJ360" s="7">
        <f t="shared" ca="1" si="273"/>
        <v>4.0795542951451789E-2</v>
      </c>
      <c r="AK360" s="7">
        <f t="shared" ca="1" si="273"/>
        <v>5.1079509889255435E-2</v>
      </c>
      <c r="AL360" s="7">
        <f t="shared" ca="1" si="273"/>
        <v>5.5337351937442457E-2</v>
      </c>
      <c r="AM360" s="7">
        <f t="shared" ca="1" si="273"/>
        <v>5.9007351061022992E-2</v>
      </c>
      <c r="AN360" s="7">
        <f t="shared" ca="1" si="273"/>
        <v>6.5489136058414943E-2</v>
      </c>
      <c r="AO360" s="7">
        <f t="shared" ca="1" si="273"/>
        <v>0.29646066429250856</v>
      </c>
      <c r="AP360" s="7">
        <f t="shared" ca="1" si="273"/>
        <v>0.30878523734683566</v>
      </c>
      <c r="AQ360" s="7">
        <f t="shared" ca="1" si="273"/>
        <v>0.5748815432323261</v>
      </c>
      <c r="AR360" s="7">
        <f t="shared" ca="1" si="273"/>
        <v>0.5881161148472992</v>
      </c>
      <c r="AS360" s="7">
        <f t="shared" ca="1" si="273"/>
        <v>0.2488163577228254</v>
      </c>
      <c r="AT360" s="7">
        <f t="shared" ca="1" si="273"/>
        <v>0.26050448536850945</v>
      </c>
      <c r="AU360" s="7">
        <f t="shared" ca="1" si="273"/>
        <v>0.16915076134843671</v>
      </c>
      <c r="AV360" s="7">
        <f t="shared" ca="1" si="273"/>
        <v>0.17932699040800359</v>
      </c>
      <c r="AW360" s="7">
        <f t="shared" ca="1" si="273"/>
        <v>9.9288556371016162E-2</v>
      </c>
      <c r="AX360" s="7">
        <f t="shared" ca="1" si="273"/>
        <v>0.10745617430814075</v>
      </c>
      <c r="AY360" s="7">
        <f t="shared" ca="1" si="273"/>
        <v>5.8687463541033491E-2</v>
      </c>
      <c r="AZ360" s="7">
        <f t="shared" ca="1" si="273"/>
        <v>6.5153285873486413E-2</v>
      </c>
      <c r="BA360" s="7">
        <f t="shared" ca="1" si="273"/>
        <v>1420472</v>
      </c>
      <c r="BB360" s="7">
        <f t="shared" ca="1" si="273"/>
        <v>5222912</v>
      </c>
      <c r="BC360" s="7">
        <f t="shared" ca="1" si="273"/>
        <v>6461</v>
      </c>
      <c r="BD360" s="7">
        <f t="shared" ca="1" si="273"/>
        <v>14889</v>
      </c>
      <c r="BE360" s="7">
        <f t="shared" ca="1" si="273"/>
        <v>3132655</v>
      </c>
      <c r="BF360" s="7">
        <f t="shared" ca="1" si="273"/>
        <v>3510729</v>
      </c>
      <c r="BG360" s="7">
        <f t="shared" ca="1" si="273"/>
        <v>12415</v>
      </c>
      <c r="BH360" s="7">
        <f t="shared" ca="1" si="273"/>
        <v>8935</v>
      </c>
      <c r="BI360" s="7">
        <f t="shared" ca="1" si="273"/>
        <v>1014622</v>
      </c>
      <c r="BJ360" s="7">
        <f t="shared" ca="1" si="273"/>
        <v>5628762</v>
      </c>
      <c r="BK360" s="7">
        <f t="shared" ca="1" si="273"/>
        <v>5437</v>
      </c>
      <c r="BL360" s="7">
        <f t="shared" ca="1" si="273"/>
        <v>15913</v>
      </c>
      <c r="BM360" s="7">
        <f t="shared" ca="1" si="273"/>
        <v>563406</v>
      </c>
      <c r="BN360" s="7">
        <f t="shared" ca="1" si="273"/>
        <v>6079978</v>
      </c>
      <c r="BO360" s="7">
        <f t="shared" ca="1" si="273"/>
        <v>3720</v>
      </c>
      <c r="BP360" s="7">
        <f t="shared" ref="BP360:CV360" ca="1" si="274">INDIRECT("CORPUS_TOTALS!R"&amp;($A356+$C356)&amp;"C"&amp;(COLUMN()-1),FALSE)</f>
        <v>17630</v>
      </c>
      <c r="BQ360" s="7">
        <f t="shared" ca="1" si="274"/>
        <v>241878</v>
      </c>
      <c r="BR360" s="7">
        <f t="shared" ca="1" si="274"/>
        <v>6401506</v>
      </c>
      <c r="BS360" s="7">
        <f t="shared" ca="1" si="274"/>
        <v>2207</v>
      </c>
      <c r="BT360" s="7">
        <f t="shared" ca="1" si="274"/>
        <v>19143</v>
      </c>
      <c r="BU360" s="7">
        <f t="shared" ca="1" si="274"/>
        <v>123560</v>
      </c>
      <c r="BV360" s="7">
        <f t="shared" ca="1" si="274"/>
        <v>6519824</v>
      </c>
      <c r="BW360" s="7">
        <f t="shared" ca="1" si="274"/>
        <v>1322</v>
      </c>
      <c r="BX360" s="7">
        <f t="shared" ca="1" si="274"/>
        <v>20028</v>
      </c>
      <c r="BY360" s="7">
        <f t="shared" ca="1" si="274"/>
        <v>1422361.9219119623</v>
      </c>
      <c r="BZ360" s="7">
        <f t="shared" ca="1" si="274"/>
        <v>5221022.0780880377</v>
      </c>
      <c r="CA360" s="7">
        <f t="shared" ca="1" si="274"/>
        <v>4571.0780880377224</v>
      </c>
      <c r="CB360" s="7">
        <f t="shared" ca="1" si="274"/>
        <v>16832.844729433073</v>
      </c>
      <c r="CC360" s="7">
        <f t="shared" ca="1" si="274"/>
        <v>3134994.9925803491</v>
      </c>
      <c r="CD360" s="7">
        <f t="shared" ca="1" si="274"/>
        <v>3508389.0074196509</v>
      </c>
      <c r="CE360" s="7">
        <f t="shared" ca="1" si="274"/>
        <v>10075.007419650958</v>
      </c>
      <c r="CF360" s="7">
        <f t="shared" ca="1" si="274"/>
        <v>11311.227290188253</v>
      </c>
      <c r="CG360" s="7">
        <f t="shared" ca="1" si="274"/>
        <v>1016791.3137502562</v>
      </c>
      <c r="CH360" s="7">
        <f t="shared" ca="1" si="274"/>
        <v>5626592.6862497441</v>
      </c>
      <c r="CI360" s="7">
        <f t="shared" ca="1" si="274"/>
        <v>3267.6862497438005</v>
      </c>
      <c r="CJ360" s="7">
        <f t="shared" ca="1" si="274"/>
        <v>18140.425308848622</v>
      </c>
      <c r="CK360" s="7">
        <f t="shared" ca="1" si="274"/>
        <v>565309.2523098446</v>
      </c>
      <c r="CL360" s="7">
        <f t="shared" ca="1" si="274"/>
        <v>6078074.7476901552</v>
      </c>
      <c r="CM360" s="7">
        <f t="shared" ca="1" si="274"/>
        <v>1816.7476901553759</v>
      </c>
      <c r="CN360" s="7">
        <f t="shared" ca="1" si="274"/>
        <v>19596.026783940233</v>
      </c>
      <c r="CO360" s="7">
        <f t="shared" ca="1" si="274"/>
        <v>243303.09111211341</v>
      </c>
      <c r="CP360" s="7">
        <f t="shared" ca="1" si="274"/>
        <v>6400080.9088878864</v>
      </c>
      <c r="CQ360" s="7">
        <f t="shared" ca="1" si="274"/>
        <v>781.90888788659834</v>
      </c>
      <c r="CR360" s="7">
        <f t="shared" ca="1" si="274"/>
        <v>20634.191272098677</v>
      </c>
      <c r="CS360" s="7">
        <f t="shared" ca="1" si="274"/>
        <v>124481.94942033695</v>
      </c>
      <c r="CT360" s="7">
        <f t="shared" ca="1" si="274"/>
        <v>6518902.0505796634</v>
      </c>
      <c r="CU360" s="7">
        <f t="shared" ca="1" si="274"/>
        <v>400.05057966304429</v>
      </c>
      <c r="CV360" s="7">
        <f t="shared" ca="1" si="274"/>
        <v>21017.276767382406</v>
      </c>
    </row>
    <row r="361" spans="1:100">
      <c r="A361" s="18" t="s">
        <v>117</v>
      </c>
      <c r="B361" s="7" t="str">
        <f ca="1">INDIRECT("CORPUS_TOTALS!R"&amp;($B356+$C356)&amp;"C"&amp;(COLUMN()-1),FALSE)</f>
        <v>Reduced Religion</v>
      </c>
      <c r="C361" s="7">
        <f ca="1">INDIRECT("CORPUS_TOTALS!R"&amp;($B356+$C356)&amp;"C"&amp;(COLUMN()-1),FALSE)</f>
        <v>64928</v>
      </c>
      <c r="D361" s="7">
        <f t="shared" ref="D361:BO361" ca="1" si="275">INDIRECT("CORPUS_TOTALS!R"&amp;($B356+$C356)&amp;"C"&amp;(COLUMN()-1),FALSE)</f>
        <v>3367</v>
      </c>
      <c r="E361" s="7">
        <f t="shared" ca="1" si="275"/>
        <v>1251</v>
      </c>
      <c r="F361" s="7">
        <f t="shared" ca="1" si="275"/>
        <v>3260</v>
      </c>
      <c r="G361" s="7">
        <f t="shared" ca="1" si="275"/>
        <v>607</v>
      </c>
      <c r="H361" s="7">
        <f t="shared" ca="1" si="275"/>
        <v>312</v>
      </c>
      <c r="I361" s="7">
        <f t="shared" ca="1" si="275"/>
        <v>139</v>
      </c>
      <c r="J361" s="7">
        <f t="shared" ca="1" si="275"/>
        <v>54</v>
      </c>
      <c r="K361" s="7">
        <f t="shared" ca="1" si="275"/>
        <v>0.67684038933710688</v>
      </c>
      <c r="L361" s="7">
        <f t="shared" ca="1" si="275"/>
        <v>2.8485646489332238E-2</v>
      </c>
      <c r="M361" s="7">
        <f t="shared" ca="1" si="275"/>
        <v>-0.54806534541376417</v>
      </c>
      <c r="N361" s="7">
        <f t="shared" ca="1" si="275"/>
        <v>-0.32534104387164942</v>
      </c>
      <c r="O361" s="7">
        <f t="shared" ca="1" si="275"/>
        <v>0.54338409066301152</v>
      </c>
      <c r="P361" s="7">
        <f t="shared" ca="1" si="275"/>
        <v>-1.4928263268713153</v>
      </c>
      <c r="Q361" s="7">
        <f t="shared" ca="1" si="275"/>
        <v>1.0433607423641924</v>
      </c>
      <c r="R361" s="7">
        <f t="shared" ca="1" si="275"/>
        <v>1.1277468681870473</v>
      </c>
      <c r="S361" s="7">
        <f t="shared" ca="1" si="275"/>
        <v>1.0390592973027442</v>
      </c>
      <c r="T361" s="7">
        <f t="shared" ca="1" si="275"/>
        <v>1.0377243556564197</v>
      </c>
      <c r="U361" s="7">
        <f t="shared" ca="1" si="275"/>
        <v>1.1109574689196653</v>
      </c>
      <c r="V361" s="7">
        <f t="shared" ca="1" si="275"/>
        <v>0.84503217715455203</v>
      </c>
      <c r="W361" s="7">
        <f t="shared" ca="1" si="275"/>
        <v>0</v>
      </c>
      <c r="X361" s="7">
        <f t="shared" ca="1" si="275"/>
        <v>0</v>
      </c>
      <c r="Y361" s="7">
        <f t="shared" ca="1" si="275"/>
        <v>0</v>
      </c>
      <c r="Z361" s="7">
        <f t="shared" ca="1" si="275"/>
        <v>0</v>
      </c>
      <c r="AA361" s="7">
        <f t="shared" ca="1" si="275"/>
        <v>0</v>
      </c>
      <c r="AB361" s="7">
        <f t="shared" ca="1" si="275"/>
        <v>0</v>
      </c>
      <c r="AC361" s="7">
        <f t="shared" ca="1" si="275"/>
        <v>1.9835213128303782E-2</v>
      </c>
      <c r="AD361" s="7">
        <f t="shared" ca="1" si="275"/>
        <v>2.2136543900747256E-2</v>
      </c>
      <c r="AE361" s="7">
        <f t="shared" ca="1" si="275"/>
        <v>1.870614707405938E-2</v>
      </c>
      <c r="AF361" s="7">
        <f t="shared" ca="1" si="275"/>
        <v>2.0022691654779348E-2</v>
      </c>
      <c r="AG361" s="7">
        <f t="shared" ca="1" si="275"/>
        <v>1.6606712556235307E-2</v>
      </c>
      <c r="AH361" s="7">
        <f t="shared" ca="1" si="275"/>
        <v>1.9449123499600752E-2</v>
      </c>
      <c r="AI361" s="7">
        <f t="shared" ca="1" si="275"/>
        <v>1.6495503739407325E-2</v>
      </c>
      <c r="AJ361" s="7">
        <f t="shared" ca="1" si="275"/>
        <v>2.0570133326229739E-2</v>
      </c>
      <c r="AK361" s="7">
        <f t="shared" ca="1" si="275"/>
        <v>1.7245571298137218E-2</v>
      </c>
      <c r="AL361" s="7">
        <f t="shared" ca="1" si="275"/>
        <v>2.4037469984904067E-2</v>
      </c>
      <c r="AM361" s="7">
        <f t="shared" ca="1" si="275"/>
        <v>1.1794762376702718E-2</v>
      </c>
      <c r="AN361" s="7">
        <f t="shared" ca="1" si="275"/>
        <v>2.0281269699329356E-2</v>
      </c>
      <c r="AO361" s="7">
        <f t="shared" ca="1" si="275"/>
        <v>0.20724399890307921</v>
      </c>
      <c r="AP361" s="7">
        <f t="shared" ca="1" si="275"/>
        <v>0.23528644362736334</v>
      </c>
      <c r="AQ361" s="7">
        <f t="shared" ca="1" si="275"/>
        <v>0.48504160519092843</v>
      </c>
      <c r="AR361" s="7">
        <f t="shared" ca="1" si="275"/>
        <v>0.51881939867007543</v>
      </c>
      <c r="AS361" s="7">
        <f t="shared" ca="1" si="275"/>
        <v>0.14568378817525396</v>
      </c>
      <c r="AT361" s="7">
        <f t="shared" ca="1" si="275"/>
        <v>0.17032452783306207</v>
      </c>
      <c r="AU361" s="7">
        <f t="shared" ca="1" si="275"/>
        <v>7.8347260004276331E-2</v>
      </c>
      <c r="AV361" s="7">
        <f t="shared" ca="1" si="275"/>
        <v>9.7476915819899507E-2</v>
      </c>
      <c r="AW361" s="7">
        <f t="shared" ca="1" si="275"/>
        <v>3.3741922721939502E-2</v>
      </c>
      <c r="AX361" s="7">
        <f t="shared" ca="1" si="275"/>
        <v>4.7042158062141279E-2</v>
      </c>
      <c r="AY361" s="7">
        <f t="shared" ca="1" si="275"/>
        <v>1.153660067542444E-2</v>
      </c>
      <c r="AZ361" s="7">
        <f t="shared" ca="1" si="275"/>
        <v>1.9945430806607045E-2</v>
      </c>
      <c r="BA361" s="7">
        <f t="shared" ca="1" si="275"/>
        <v>1426320</v>
      </c>
      <c r="BB361" s="7">
        <f t="shared" ca="1" si="275"/>
        <v>5235033</v>
      </c>
      <c r="BC361" s="7">
        <f t="shared" ca="1" si="275"/>
        <v>745</v>
      </c>
      <c r="BD361" s="7">
        <f t="shared" ca="1" si="275"/>
        <v>2622</v>
      </c>
      <c r="BE361" s="7">
        <f t="shared" ca="1" si="275"/>
        <v>3143520</v>
      </c>
      <c r="BF361" s="7">
        <f t="shared" ca="1" si="275"/>
        <v>3517833</v>
      </c>
      <c r="BG361" s="7">
        <f t="shared" ca="1" si="275"/>
        <v>1690</v>
      </c>
      <c r="BH361" s="7">
        <f t="shared" ca="1" si="275"/>
        <v>1677</v>
      </c>
      <c r="BI361" s="7">
        <f t="shared" ca="1" si="275"/>
        <v>1019667</v>
      </c>
      <c r="BJ361" s="7">
        <f t="shared" ca="1" si="275"/>
        <v>5641686</v>
      </c>
      <c r="BK361" s="7">
        <f t="shared" ca="1" si="275"/>
        <v>532</v>
      </c>
      <c r="BL361" s="7">
        <f t="shared" ca="1" si="275"/>
        <v>2835</v>
      </c>
      <c r="BM361" s="7">
        <f t="shared" ca="1" si="275"/>
        <v>566924</v>
      </c>
      <c r="BN361" s="7">
        <f t="shared" ca="1" si="275"/>
        <v>6094429</v>
      </c>
      <c r="BO361" s="7">
        <f t="shared" ca="1" si="275"/>
        <v>296</v>
      </c>
      <c r="BP361" s="7">
        <f t="shared" ref="BP361:CV361" ca="1" si="276">INDIRECT("CORPUS_TOTALS!R"&amp;($B356+$C356)&amp;"C"&amp;(COLUMN()-1),FALSE)</f>
        <v>3071</v>
      </c>
      <c r="BQ361" s="7">
        <f t="shared" ca="1" si="276"/>
        <v>243998</v>
      </c>
      <c r="BR361" s="7">
        <f t="shared" ca="1" si="276"/>
        <v>6417355</v>
      </c>
      <c r="BS361" s="7">
        <f t="shared" ca="1" si="276"/>
        <v>136</v>
      </c>
      <c r="BT361" s="7">
        <f t="shared" ca="1" si="276"/>
        <v>3231</v>
      </c>
      <c r="BU361" s="7">
        <f t="shared" ca="1" si="276"/>
        <v>124855</v>
      </c>
      <c r="BV361" s="7">
        <f t="shared" ca="1" si="276"/>
        <v>6536498</v>
      </c>
      <c r="BW361" s="7">
        <f t="shared" ca="1" si="276"/>
        <v>53</v>
      </c>
      <c r="BX361" s="7">
        <f t="shared" ca="1" si="276"/>
        <v>3314</v>
      </c>
      <c r="BY361" s="7">
        <f t="shared" ca="1" si="276"/>
        <v>1426344.0503044389</v>
      </c>
      <c r="BZ361" s="7">
        <f t="shared" ca="1" si="276"/>
        <v>3271708.4892948153</v>
      </c>
      <c r="CA361" s="7">
        <f t="shared" ca="1" si="276"/>
        <v>1588.4748729128905</v>
      </c>
      <c r="CB361" s="7">
        <f t="shared" ca="1" si="276"/>
        <v>1661627.3597022952</v>
      </c>
      <c r="CC361" s="7">
        <f t="shared" ca="1" si="276"/>
        <v>3143621.0477154329</v>
      </c>
      <c r="CD361" s="7">
        <f t="shared" ca="1" si="276"/>
        <v>2727892.35926311</v>
      </c>
      <c r="CE361" s="7">
        <f t="shared" ca="1" si="276"/>
        <v>515.98702106014957</v>
      </c>
      <c r="CF361" s="7">
        <f t="shared" ca="1" si="276"/>
        <v>864975.05986617971</v>
      </c>
      <c r="CG361" s="7">
        <f t="shared" ca="1" si="276"/>
        <v>1019683.5979976653</v>
      </c>
      <c r="CH361" s="7">
        <f t="shared" ca="1" si="276"/>
        <v>5126808.7418189086</v>
      </c>
      <c r="CI361" s="7">
        <f t="shared" ca="1" si="276"/>
        <v>286.67736258987622</v>
      </c>
      <c r="CJ361" s="7">
        <f t="shared" ca="1" si="276"/>
        <v>521266.31849907659</v>
      </c>
      <c r="CK361" s="7">
        <f t="shared" ca="1" si="276"/>
        <v>566933.44186402427</v>
      </c>
      <c r="CL361" s="7">
        <f t="shared" ca="1" si="276"/>
        <v>5859948.4132565642</v>
      </c>
      <c r="CM361" s="7">
        <f t="shared" ca="1" si="276"/>
        <v>123.41672238293582</v>
      </c>
      <c r="CN361" s="7">
        <f t="shared" ca="1" si="276"/>
        <v>238018.44853883827</v>
      </c>
      <c r="CO361" s="7">
        <f t="shared" ca="1" si="276"/>
        <v>244010.66410921988</v>
      </c>
      <c r="CP361" s="7">
        <f t="shared" ca="1" si="276"/>
        <v>6294945.8649292495</v>
      </c>
      <c r="CQ361" s="7">
        <f t="shared" ca="1" si="276"/>
        <v>63.145142931736068</v>
      </c>
      <c r="CR361" s="7">
        <f t="shared" ca="1" si="276"/>
        <v>125685.42423150728</v>
      </c>
      <c r="CS361" s="7">
        <f t="shared" ca="1" si="276"/>
        <v>124844.89678846223</v>
      </c>
      <c r="CT361" s="7">
        <f t="shared" ca="1" si="276"/>
        <v>5366142.715872908</v>
      </c>
      <c r="CU361" s="7">
        <f t="shared" ca="1" si="276"/>
        <v>1021.538032911741</v>
      </c>
      <c r="CV361" s="7">
        <f t="shared" ca="1" si="276"/>
        <v>995578.790853885</v>
      </c>
    </row>
    <row r="363" spans="1:100">
      <c r="A363" s="18" t="s">
        <v>114</v>
      </c>
      <c r="B363" t="s">
        <v>119</v>
      </c>
      <c r="C363" t="s">
        <v>120</v>
      </c>
      <c r="D363" t="s">
        <v>121</v>
      </c>
      <c r="E363" t="s">
        <v>122</v>
      </c>
      <c r="F363" t="s">
        <v>123</v>
      </c>
      <c r="G363" t="s">
        <v>124</v>
      </c>
      <c r="H363" t="s">
        <v>125</v>
      </c>
      <c r="I363" t="s">
        <v>126</v>
      </c>
      <c r="J363" t="s">
        <v>127</v>
      </c>
      <c r="K363" t="s">
        <v>128</v>
      </c>
      <c r="L363" t="s">
        <v>129</v>
      </c>
      <c r="M363" t="s">
        <v>130</v>
      </c>
      <c r="N363" t="s">
        <v>131</v>
      </c>
      <c r="O363" t="s">
        <v>132</v>
      </c>
      <c r="P363" t="s">
        <v>133</v>
      </c>
      <c r="Q363" t="s">
        <v>134</v>
      </c>
      <c r="R363" t="s">
        <v>135</v>
      </c>
      <c r="S363" t="s">
        <v>136</v>
      </c>
      <c r="T363" t="s">
        <v>138</v>
      </c>
      <c r="U363" t="s">
        <v>139</v>
      </c>
      <c r="V363" t="s">
        <v>140</v>
      </c>
      <c r="W363" t="s">
        <v>141</v>
      </c>
      <c r="X363" t="s">
        <v>142</v>
      </c>
      <c r="Y363" t="s">
        <v>143</v>
      </c>
      <c r="Z363" t="s">
        <v>144</v>
      </c>
      <c r="AA363" t="s">
        <v>145</v>
      </c>
      <c r="AB363" t="s">
        <v>146</v>
      </c>
      <c r="AC363" t="s">
        <v>147</v>
      </c>
      <c r="AD363" t="s">
        <v>148</v>
      </c>
      <c r="AE363" t="s">
        <v>149</v>
      </c>
      <c r="AF363" t="s">
        <v>137</v>
      </c>
    </row>
    <row r="364" spans="1:100">
      <c r="A364" s="18" t="s">
        <v>150</v>
      </c>
      <c r="B364" s="10" t="e">
        <f ca="1">1-NORMSDIST(H364)</f>
        <v>#REF!</v>
      </c>
      <c r="C364" s="10">
        <f t="shared" ref="C364" ca="1" si="277">1-NORMSDIST(I364)</f>
        <v>0</v>
      </c>
      <c r="D364" s="10">
        <f t="shared" ref="D364" ca="1" si="278">1-NORMSDIST(J364)</f>
        <v>0</v>
      </c>
      <c r="E364" s="10">
        <f t="shared" ref="E364" ca="1" si="279">1-NORMSDIST(K364)</f>
        <v>0</v>
      </c>
      <c r="F364" s="10">
        <f t="shared" ref="F364" ca="1" si="280">1-NORMSDIST(L364)</f>
        <v>0</v>
      </c>
      <c r="G364" s="10">
        <f t="shared" ref="G364" ca="1" si="281">1-NORMSDIST(M364)</f>
        <v>0</v>
      </c>
      <c r="H364" t="e">
        <f ca="1">(E360/T364-E361/Z364)/(SQRT(N364*(1-N364)*(1/T364+1/Z364)))</f>
        <v>#REF!</v>
      </c>
      <c r="I364">
        <f t="shared" ref="I364" ca="1" si="282">(F360/U364-F361/AA364)/(SQRT(O364*(1-O364)*(1/U364+1/AA364)))</f>
        <v>17.324870839770625</v>
      </c>
      <c r="J364">
        <f t="shared" ref="J364" ca="1" si="283">(G360/V364-G361/AB364)/(SQRT(P364*(1-P364)*(1/V364+1/AB364)))</f>
        <v>14.768017562127268</v>
      </c>
      <c r="K364">
        <f t="shared" ref="K364" ca="1" si="284">(H360/W364-H361/AC364)/(SQRT(Q364*(1-Q364)*(1/W364+1/AC364)))</f>
        <v>13.391273609607705</v>
      </c>
      <c r="L364">
        <f t="shared" ref="L364" ca="1" si="285">(I360/X364-I361/AD364)/(SQRT(R364*(1-R364)*(1/X364+1/AD364)))</f>
        <v>11.38647888688458</v>
      </c>
      <c r="M364">
        <f t="shared" ref="M364" ca="1" si="286">(J360/Y364-J361/AE364)/(SQRT(S364*(1-S364)*(1/Y364+1/AE364)))</f>
        <v>10.685852522772548</v>
      </c>
      <c r="N364" t="e">
        <f ca="1">(E360+E361)/(T364+Z364)</f>
        <v>#REF!</v>
      </c>
      <c r="O364">
        <f t="shared" ref="O364" ca="1" si="287">(F360+F361)/(U364+AA364)</f>
        <v>1.2801715418537848E-2</v>
      </c>
      <c r="P364">
        <f t="shared" ref="P364" ca="1" si="288">(G360+G361)/(V364+AB364)</f>
        <v>1.5560140793785654E-2</v>
      </c>
      <c r="Q364">
        <f t="shared" ref="Q364" ca="1" si="289">(H360+H361)/(W364+AC364)</f>
        <v>1.8376016506857627E-2</v>
      </c>
      <c r="R364">
        <f t="shared" ref="R364" ca="1" si="290">(I360+I361)/(X364+AD364)</f>
        <v>2.4386050086984665E-2</v>
      </c>
      <c r="S364">
        <f t="shared" ref="S364" ca="1" si="291">(J360+J361)/(Y364+AE364)</f>
        <v>2.7976696200995268E-2</v>
      </c>
      <c r="T364" t="e">
        <f ca="1">_xlfn.FLOOR.MATH(($F$1-1)*$D360)</f>
        <v>#REF!</v>
      </c>
      <c r="U364">
        <f ca="1">2*50*$D360</f>
        <v>2135000</v>
      </c>
      <c r="V364">
        <f ca="1">2*10*$D360</f>
        <v>427000</v>
      </c>
      <c r="W364">
        <f ca="1">2*5*$D360</f>
        <v>213500</v>
      </c>
      <c r="X364">
        <f ca="1">2*2*$D360</f>
        <v>85400</v>
      </c>
      <c r="Y364">
        <f ca="1">2*1*$D360</f>
        <v>42700</v>
      </c>
      <c r="Z364" t="e">
        <f ca="1">_xlfn.FLOOR.MATH(($F$1-1)*$D361)</f>
        <v>#REF!</v>
      </c>
      <c r="AA364">
        <f ca="1">2*50*$D361</f>
        <v>336700</v>
      </c>
      <c r="AB364">
        <f ca="1">2*10*$D361</f>
        <v>67340</v>
      </c>
      <c r="AC364">
        <f ca="1">2*5*$D361</f>
        <v>33670</v>
      </c>
      <c r="AD364">
        <f ca="1">2*2*$D361</f>
        <v>13468</v>
      </c>
      <c r="AE364">
        <f ca="1">2*1*$D361</f>
        <v>6734</v>
      </c>
    </row>
    <row r="366" spans="1:100">
      <c r="A366" s="18" t="s">
        <v>151</v>
      </c>
      <c r="B366" t="s">
        <v>152</v>
      </c>
      <c r="C366" t="s">
        <v>153</v>
      </c>
      <c r="D366" t="s">
        <v>154</v>
      </c>
      <c r="E366">
        <v>50</v>
      </c>
      <c r="F366" t="s">
        <v>153</v>
      </c>
      <c r="G366" t="s">
        <v>154</v>
      </c>
      <c r="H366">
        <v>10</v>
      </c>
      <c r="I366" t="s">
        <v>153</v>
      </c>
      <c r="J366" t="s">
        <v>154</v>
      </c>
      <c r="K366">
        <v>5</v>
      </c>
      <c r="L366" t="s">
        <v>153</v>
      </c>
      <c r="M366" t="s">
        <v>154</v>
      </c>
      <c r="N366">
        <v>2</v>
      </c>
      <c r="O366" t="s">
        <v>153</v>
      </c>
      <c r="P366" t="s">
        <v>154</v>
      </c>
      <c r="Q366">
        <v>1</v>
      </c>
      <c r="R366" t="s">
        <v>153</v>
      </c>
      <c r="S366" t="s">
        <v>154</v>
      </c>
    </row>
    <row r="367" spans="1:100">
      <c r="A367" s="18" t="s">
        <v>159</v>
      </c>
      <c r="B367" t="s">
        <v>116</v>
      </c>
      <c r="C367">
        <f ca="1">BC360</f>
        <v>6461</v>
      </c>
      <c r="D367">
        <f ca="1">BD360</f>
        <v>14889</v>
      </c>
      <c r="E367" t="s">
        <v>116</v>
      </c>
      <c r="F367">
        <f ca="1">BG360</f>
        <v>12415</v>
      </c>
      <c r="G367">
        <f ca="1">BH360</f>
        <v>8935</v>
      </c>
      <c r="H367" t="s">
        <v>116</v>
      </c>
      <c r="I367">
        <f ca="1">BK360</f>
        <v>5437</v>
      </c>
      <c r="J367">
        <f ca="1">BL360</f>
        <v>15913</v>
      </c>
      <c r="K367" t="s">
        <v>116</v>
      </c>
      <c r="L367">
        <f ca="1">BO360</f>
        <v>3720</v>
      </c>
      <c r="M367">
        <f ca="1">BP360</f>
        <v>17630</v>
      </c>
      <c r="N367" t="s">
        <v>116</v>
      </c>
      <c r="O367">
        <f ca="1">BS360</f>
        <v>2207</v>
      </c>
      <c r="P367">
        <f ca="1">BT360</f>
        <v>19143</v>
      </c>
      <c r="Q367" t="s">
        <v>116</v>
      </c>
      <c r="R367">
        <f ca="1">BW360</f>
        <v>1322</v>
      </c>
      <c r="S367">
        <f ca="1">BX360</f>
        <v>20028</v>
      </c>
    </row>
    <row r="368" spans="1:100">
      <c r="A368" s="18"/>
      <c r="B368" t="s">
        <v>117</v>
      </c>
      <c r="C368">
        <f ca="1">BC361</f>
        <v>745</v>
      </c>
      <c r="D368">
        <f ca="1">BD361</f>
        <v>2622</v>
      </c>
      <c r="E368" t="s">
        <v>117</v>
      </c>
      <c r="F368">
        <f ca="1">BG361</f>
        <v>1690</v>
      </c>
      <c r="G368">
        <f ca="1">BH361</f>
        <v>1677</v>
      </c>
      <c r="H368" t="s">
        <v>117</v>
      </c>
      <c r="I368">
        <f ca="1">BK361</f>
        <v>532</v>
      </c>
      <c r="J368">
        <f ca="1">BL361</f>
        <v>2835</v>
      </c>
      <c r="K368" t="s">
        <v>117</v>
      </c>
      <c r="L368">
        <f ca="1">BO361</f>
        <v>296</v>
      </c>
      <c r="M368">
        <f ca="1">BP361</f>
        <v>3071</v>
      </c>
      <c r="N368" t="s">
        <v>117</v>
      </c>
      <c r="O368">
        <f ca="1">BS361</f>
        <v>136</v>
      </c>
      <c r="P368">
        <f ca="1">BT361</f>
        <v>3231</v>
      </c>
      <c r="Q368" t="s">
        <v>117</v>
      </c>
      <c r="R368">
        <f ca="1">BW361</f>
        <v>53</v>
      </c>
      <c r="S368">
        <f ca="1">BX361</f>
        <v>3314</v>
      </c>
    </row>
    <row r="369" spans="1:100">
      <c r="A369" s="18" t="s">
        <v>155</v>
      </c>
      <c r="C369">
        <f ca="1">(C367+C368)*(C367+D367)/SUM(C367:D368)</f>
        <v>6224.3840271877652</v>
      </c>
      <c r="D369">
        <f ca="1">(C367+D367)*(D367+D368)/SUM(C367:D368)</f>
        <v>15125.615972812235</v>
      </c>
      <c r="F369">
        <f ca="1">(F367+F368)*(F367+G367)/SUM(F367:G368)</f>
        <v>12183.588218634948</v>
      </c>
      <c r="G369">
        <f ca="1">(F367+G367)*(G367+G368)/SUM(F367:G368)</f>
        <v>9166.4117813650519</v>
      </c>
      <c r="I369">
        <f ca="1">(I367+I368)*(I367+J367)/SUM(I367:J368)</f>
        <v>5155.8906825261965</v>
      </c>
      <c r="J369">
        <f ca="1">(I367+J367)*(J367+J368)/SUM(I367:J368)</f>
        <v>16194.109317473803</v>
      </c>
      <c r="L369">
        <f ca="1">(L367+L368)*(L367+M367)/SUM(L367:M368)</f>
        <v>3468.9323137921269</v>
      </c>
      <c r="M369">
        <f ca="1">(L367+M367)*(M367+M368)/SUM(L367:M368)</f>
        <v>17881.067686207873</v>
      </c>
      <c r="O369">
        <f ca="1">(O367+O368)*(O367+P367)/SUM(O367:P368)</f>
        <v>2023.8317757009345</v>
      </c>
      <c r="P369">
        <f ca="1">(O367+P367)*(P367+P368)/SUM(O367:P368)</f>
        <v>19326.168224299065</v>
      </c>
      <c r="R369">
        <f ca="1">(R367+R368)*(R367+S367)/SUM(R367:S368)</f>
        <v>1187.6947040498442</v>
      </c>
      <c r="S369">
        <f ca="1">(R367+S367)*(S367+S368)/SUM(R367:S368)</f>
        <v>20162.305295950155</v>
      </c>
    </row>
    <row r="370" spans="1:100">
      <c r="C370">
        <f ca="1">(C367+C368)*(C368+D368)/SUM(C367:D368)</f>
        <v>981.61597281223453</v>
      </c>
      <c r="D370">
        <f ca="1">(C368+D368)*(D367+D368)/SUM(C367:D368)</f>
        <v>2385.3840271877657</v>
      </c>
      <c r="F370">
        <f ca="1">(F367+F368)*(F368+G368)/SUM(F367:G368)</f>
        <v>1921.4117813650523</v>
      </c>
      <c r="G370">
        <f ca="1">(F368+G368)*(G367+G368)/SUM(F367:G368)</f>
        <v>1445.5882186349477</v>
      </c>
      <c r="I370">
        <f ca="1">(I367+I368)*(I368+J368)/SUM(I367:J368)</f>
        <v>813.10931747380346</v>
      </c>
      <c r="J370">
        <f ca="1">(I368+J368)*(J367+J368)/SUM(I367:J368)</f>
        <v>2553.8906825261965</v>
      </c>
      <c r="L370">
        <f ca="1">(L367+L368)*(L368+M368)/SUM(L367:M368)</f>
        <v>547.06768620787318</v>
      </c>
      <c r="M370">
        <f ca="1">(L368+M368)*(M367+M368)/SUM(L367:M368)</f>
        <v>2819.9323137921269</v>
      </c>
      <c r="O370">
        <f ca="1">(O367+O368)*(O368+P368)/SUM(O367:P368)</f>
        <v>319.1682242990654</v>
      </c>
      <c r="P370">
        <f ca="1">(O368+P368)*(P367+P368)/SUM(O367:P368)</f>
        <v>3047.8317757009345</v>
      </c>
      <c r="R370">
        <f ca="1">(R367+R368)*(R368+S368)/SUM(R367:S368)</f>
        <v>187.30529595015577</v>
      </c>
      <c r="S370">
        <f ca="1">(R368+S368)*(S367+S368)/SUM(R367:S368)</f>
        <v>3179.6947040498444</v>
      </c>
    </row>
    <row r="372" spans="1:100">
      <c r="A372" s="18" t="s">
        <v>151</v>
      </c>
      <c r="B372" s="18" t="s">
        <v>0</v>
      </c>
      <c r="C372" s="18">
        <v>50</v>
      </c>
      <c r="D372" s="18">
        <v>10</v>
      </c>
      <c r="E372" s="18">
        <v>5</v>
      </c>
      <c r="F372" s="18">
        <v>2</v>
      </c>
      <c r="G372" s="18">
        <v>1</v>
      </c>
    </row>
    <row r="373" spans="1:100">
      <c r="A373" s="18" t="s">
        <v>118</v>
      </c>
      <c r="B373" s="10">
        <f ca="1">_xlfn.CHISQ.TEST(C367:D368,C369:D370)</f>
        <v>4.720012191497904E-22</v>
      </c>
      <c r="C373" s="10">
        <f ca="1">_xlfn.CHISQ.TEST(F367:G368,F369:G370)</f>
        <v>4.3559318962487047E-18</v>
      </c>
      <c r="D373" s="10">
        <f ca="1">_xlfn.CHISQ.TEST(I367:J368,I369:J370)</f>
        <v>4.0101090549040209E-34</v>
      </c>
      <c r="E373" s="10">
        <f ca="1">_xlfn.CHISQ.TEST(L367:M368,L369:M370)</f>
        <v>1.6309211714360173E-36</v>
      </c>
      <c r="F373" s="10">
        <f ca="1">_xlfn.CHISQ.TEST(O367:P368,O369:P370)</f>
        <v>4.376074203500854E-31</v>
      </c>
      <c r="G373" s="10">
        <f ca="1">_xlfn.CHISQ.TEST(R367:S368,R369:S370)</f>
        <v>1.6847508425569989E-27</v>
      </c>
    </row>
    <row r="374" spans="1:100">
      <c r="A374" s="18" t="s">
        <v>156</v>
      </c>
      <c r="B374">
        <f ca="1">(C367*D368)/(D367*C368)</f>
        <v>1.5272517299154684</v>
      </c>
      <c r="C374">
        <f ca="1">(F367*G368)/(G367*F368)</f>
        <v>1.3787912702853946</v>
      </c>
      <c r="D374">
        <f ca="1">(I367*J368)/(J367*I368)</f>
        <v>1.820743218884262</v>
      </c>
      <c r="E374">
        <f ca="1">(L367*M368)/(M367*L368)</f>
        <v>2.1891661939875213</v>
      </c>
      <c r="F374">
        <f ca="1">(O367*P368)/(P367*O368)</f>
        <v>2.7389896014823418</v>
      </c>
      <c r="G374">
        <f ca="1">(R367*S368)/(S367*R368)</f>
        <v>4.1273424752516288</v>
      </c>
    </row>
    <row r="375" spans="1:100"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</row>
    <row r="376" spans="1:100"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</row>
    <row r="377" spans="1:100">
      <c r="A377">
        <v>1</v>
      </c>
      <c r="B377">
        <v>4</v>
      </c>
      <c r="C377">
        <v>1</v>
      </c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</row>
    <row r="378" spans="1:100" ht="18.75">
      <c r="A378" s="19" t="str">
        <f ca="1">INDIRECT("R5C"&amp;A377,FALSE)</f>
        <v>reduced_gods</v>
      </c>
      <c r="B378" s="19" t="str">
        <f ca="1">INDIRECT("R5C"&amp;B377,FALSE)</f>
        <v>ancestors</v>
      </c>
      <c r="C378" s="19" t="str">
        <f ca="1">INDIRECT("R3C"&amp;C377,FALSE)</f>
        <v>reduced_punishment</v>
      </c>
      <c r="D378" s="20"/>
    </row>
    <row r="379" spans="1:100" ht="18.75">
      <c r="A379" s="19">
        <f ca="1">INDIRECT("R6C"&amp;A377,FALSE)</f>
        <v>201</v>
      </c>
      <c r="B379" s="19">
        <f ca="1">INDIRECT("R6C"&amp;B377,FALSE)</f>
        <v>6</v>
      </c>
      <c r="C379" s="19">
        <f ca="1">INDIRECT("R4C"&amp;C377,FALSE)</f>
        <v>7</v>
      </c>
    </row>
    <row r="380" spans="1:100">
      <c r="A380" s="18"/>
    </row>
    <row r="381" spans="1:100">
      <c r="A381" s="18" t="s">
        <v>115</v>
      </c>
    </row>
    <row r="382" spans="1:100" ht="15.75">
      <c r="C382" t="s">
        <v>36</v>
      </c>
      <c r="D382" t="s">
        <v>37</v>
      </c>
      <c r="E382" s="2" t="s">
        <v>43</v>
      </c>
      <c r="F382" s="2" t="s">
        <v>38</v>
      </c>
      <c r="G382" s="2" t="s">
        <v>39</v>
      </c>
      <c r="H382" s="2" t="s">
        <v>40</v>
      </c>
      <c r="I382" s="2" t="s">
        <v>41</v>
      </c>
      <c r="J382" s="2" t="s">
        <v>42</v>
      </c>
      <c r="K382" s="3" t="s">
        <v>44</v>
      </c>
      <c r="L382" s="3" t="s">
        <v>45</v>
      </c>
      <c r="M382" s="3" t="s">
        <v>46</v>
      </c>
      <c r="N382" s="3" t="s">
        <v>47</v>
      </c>
      <c r="O382" s="3" t="s">
        <v>48</v>
      </c>
      <c r="P382" s="3" t="s">
        <v>49</v>
      </c>
      <c r="Q382" s="3" t="s">
        <v>108</v>
      </c>
      <c r="R382" s="3" t="s">
        <v>109</v>
      </c>
      <c r="S382" s="3" t="s">
        <v>110</v>
      </c>
      <c r="T382" s="3" t="s">
        <v>111</v>
      </c>
      <c r="U382" s="3" t="s">
        <v>112</v>
      </c>
      <c r="V382" s="3" t="s">
        <v>113</v>
      </c>
      <c r="W382" s="3" t="s">
        <v>81</v>
      </c>
      <c r="X382" s="3" t="s">
        <v>82</v>
      </c>
      <c r="Y382" s="3" t="s">
        <v>83</v>
      </c>
      <c r="Z382" s="3" t="s">
        <v>84</v>
      </c>
      <c r="AA382" s="3" t="s">
        <v>85</v>
      </c>
      <c r="AB382" s="3" t="s">
        <v>86</v>
      </c>
      <c r="AC382" s="13" t="s">
        <v>96</v>
      </c>
      <c r="AD382" s="13" t="s">
        <v>97</v>
      </c>
      <c r="AE382" s="13" t="s">
        <v>98</v>
      </c>
      <c r="AF382" s="13" t="s">
        <v>99</v>
      </c>
      <c r="AG382" s="13" t="s">
        <v>100</v>
      </c>
      <c r="AH382" s="13" t="s">
        <v>101</v>
      </c>
      <c r="AI382" s="13" t="s">
        <v>102</v>
      </c>
      <c r="AJ382" s="13" t="s">
        <v>103</v>
      </c>
      <c r="AK382" s="13" t="s">
        <v>104</v>
      </c>
      <c r="AL382" s="13" t="s">
        <v>105</v>
      </c>
      <c r="AM382" s="13" t="s">
        <v>106</v>
      </c>
      <c r="AN382" s="13" t="s">
        <v>107</v>
      </c>
      <c r="AO382" s="13" t="s">
        <v>96</v>
      </c>
      <c r="AP382" s="13" t="s">
        <v>97</v>
      </c>
      <c r="AQ382" s="13" t="s">
        <v>98</v>
      </c>
      <c r="AR382" s="13" t="s">
        <v>99</v>
      </c>
      <c r="AS382" s="13" t="s">
        <v>100</v>
      </c>
      <c r="AT382" s="13" t="s">
        <v>101</v>
      </c>
      <c r="AU382" s="13" t="s">
        <v>102</v>
      </c>
      <c r="AV382" s="13" t="s">
        <v>103</v>
      </c>
      <c r="AW382" s="13" t="s">
        <v>104</v>
      </c>
      <c r="AX382" s="13" t="s">
        <v>105</v>
      </c>
      <c r="AY382" s="13" t="s">
        <v>106</v>
      </c>
      <c r="AZ382" s="13" t="s">
        <v>107</v>
      </c>
      <c r="BA382" t="s">
        <v>1</v>
      </c>
      <c r="BB382" t="s">
        <v>2</v>
      </c>
      <c r="BC382" t="s">
        <v>3</v>
      </c>
      <c r="BD382" t="s">
        <v>4</v>
      </c>
      <c r="BE382" t="s">
        <v>5</v>
      </c>
      <c r="BF382" t="s">
        <v>6</v>
      </c>
      <c r="BG382" t="s">
        <v>7</v>
      </c>
      <c r="BH382" t="s">
        <v>8</v>
      </c>
      <c r="BI382" t="s">
        <v>9</v>
      </c>
      <c r="BJ382" t="s">
        <v>10</v>
      </c>
      <c r="BK382" t="s">
        <v>11</v>
      </c>
      <c r="BL382" t="s">
        <v>12</v>
      </c>
      <c r="BM382" t="s">
        <v>13</v>
      </c>
      <c r="BN382" t="s">
        <v>14</v>
      </c>
      <c r="BO382" t="s">
        <v>15</v>
      </c>
      <c r="BP382" t="s">
        <v>16</v>
      </c>
      <c r="BQ382" t="s">
        <v>17</v>
      </c>
      <c r="BR382" t="s">
        <v>18</v>
      </c>
      <c r="BS382" t="s">
        <v>19</v>
      </c>
      <c r="BT382" t="s">
        <v>20</v>
      </c>
      <c r="BU382" t="s">
        <v>21</v>
      </c>
      <c r="BV382" t="s">
        <v>22</v>
      </c>
      <c r="BW382" t="s">
        <v>23</v>
      </c>
      <c r="BX382" t="s">
        <v>24</v>
      </c>
      <c r="BY382" t="s">
        <v>1</v>
      </c>
      <c r="BZ382" t="s">
        <v>2</v>
      </c>
      <c r="CA382" t="s">
        <v>3</v>
      </c>
      <c r="CB382" t="s">
        <v>4</v>
      </c>
      <c r="CC382" t="s">
        <v>5</v>
      </c>
      <c r="CD382" t="s">
        <v>6</v>
      </c>
      <c r="CE382" t="s">
        <v>7</v>
      </c>
      <c r="CF382" t="s">
        <v>8</v>
      </c>
      <c r="CG382" t="s">
        <v>9</v>
      </c>
      <c r="CH382" t="s">
        <v>10</v>
      </c>
      <c r="CI382" t="s">
        <v>11</v>
      </c>
      <c r="CJ382" t="s">
        <v>12</v>
      </c>
      <c r="CK382" t="s">
        <v>13</v>
      </c>
      <c r="CL382" t="s">
        <v>14</v>
      </c>
      <c r="CM382" t="s">
        <v>15</v>
      </c>
      <c r="CN382" t="s">
        <v>16</v>
      </c>
      <c r="CO382" t="s">
        <v>17</v>
      </c>
      <c r="CP382" t="s">
        <v>18</v>
      </c>
      <c r="CQ382" t="s">
        <v>19</v>
      </c>
      <c r="CR382" t="s">
        <v>20</v>
      </c>
      <c r="CS382" t="s">
        <v>21</v>
      </c>
      <c r="CT382" t="s">
        <v>22</v>
      </c>
      <c r="CU382" t="s">
        <v>23</v>
      </c>
      <c r="CV382" t="s">
        <v>24</v>
      </c>
    </row>
    <row r="383" spans="1:100">
      <c r="A383" s="18" t="str">
        <f ca="1">INDIRECT("CORPUS_TOTALS!R"&amp;$A379&amp;"C"&amp;COLUMN(),FALSE)</f>
        <v>Reduced Gods</v>
      </c>
      <c r="B383" s="7" t="str">
        <f ca="1">INDIRECT("CORPUS_TOTALS!R"&amp;($A379+$C379)&amp;"C"&amp;(COLUMN()-1),FALSE)</f>
        <v>Reduced Punishment</v>
      </c>
      <c r="C383" s="7">
        <f ca="1">INDIRECT("CORPUS_TOTALS!R"&amp;($A379+$C379)&amp;"C"&amp;(COLUMN()-1),FALSE)</f>
        <v>31048</v>
      </c>
      <c r="D383" s="7">
        <f t="shared" ref="D383:BO383" ca="1" si="292">INDIRECT("CORPUS_TOTALS!R"&amp;($A379+$C379)&amp;"C"&amp;(COLUMN()-1),FALSE)</f>
        <v>21350</v>
      </c>
      <c r="E383" s="7">
        <f t="shared" ca="1" si="292"/>
        <v>2968</v>
      </c>
      <c r="F383" s="7">
        <f t="shared" ca="1" si="292"/>
        <v>9453</v>
      </c>
      <c r="G383" s="7">
        <f t="shared" ca="1" si="292"/>
        <v>1894</v>
      </c>
      <c r="H383" s="7">
        <f t="shared" ca="1" si="292"/>
        <v>988</v>
      </c>
      <c r="I383" s="7">
        <f t="shared" ca="1" si="292"/>
        <v>417</v>
      </c>
      <c r="J383" s="7">
        <f t="shared" ca="1" si="292"/>
        <v>225</v>
      </c>
      <c r="K383" s="7">
        <f t="shared" ca="1" si="292"/>
        <v>-2.2677324622611774</v>
      </c>
      <c r="L383" s="7">
        <f t="shared" ca="1" si="292"/>
        <v>-0.57755502177663187</v>
      </c>
      <c r="M383" s="7">
        <f t="shared" ca="1" si="292"/>
        <v>-0.55233116051079822</v>
      </c>
      <c r="N383" s="7">
        <f t="shared" ca="1" si="292"/>
        <v>4.2588732879645361E-2</v>
      </c>
      <c r="O383" s="7">
        <f t="shared" ca="1" si="292"/>
        <v>0.79633282314670295</v>
      </c>
      <c r="P383" s="7">
        <f t="shared" ca="1" si="292"/>
        <v>1.8665780637164573</v>
      </c>
      <c r="Q383" s="7">
        <f t="shared" ca="1" si="292"/>
        <v>0.91556225173443273</v>
      </c>
      <c r="R383" s="7">
        <f t="shared" ca="1" si="292"/>
        <v>1</v>
      </c>
      <c r="S383" s="7">
        <f t="shared" ca="1" si="292"/>
        <v>1</v>
      </c>
      <c r="T383" s="7">
        <f t="shared" ca="1" si="292"/>
        <v>1</v>
      </c>
      <c r="U383" s="7">
        <f t="shared" ca="1" si="292"/>
        <v>1</v>
      </c>
      <c r="V383" s="7">
        <f t="shared" ca="1" si="292"/>
        <v>1</v>
      </c>
      <c r="W383" s="7">
        <f t="shared" ca="1" si="292"/>
        <v>1.8643869007913872E-3</v>
      </c>
      <c r="X383" s="7">
        <f t="shared" ca="1" si="292"/>
        <v>0.88440961775811389</v>
      </c>
      <c r="Y383" s="7">
        <f t="shared" ca="1" si="292"/>
        <v>0.94442188540577687</v>
      </c>
      <c r="Z383" s="7">
        <f t="shared" ca="1" si="292"/>
        <v>0.88991514718509368</v>
      </c>
      <c r="AA383" s="7">
        <f t="shared" ca="1" si="292"/>
        <v>0.55177600908396562</v>
      </c>
      <c r="AB383" s="7">
        <f t="shared" ca="1" si="292"/>
        <v>0.19255217561232985</v>
      </c>
      <c r="AC383" s="7">
        <f t="shared" ca="1" si="292"/>
        <v>7.5705974925744535E-3</v>
      </c>
      <c r="AD383" s="7">
        <f t="shared" ca="1" si="292"/>
        <v>8.1333550460450082E-3</v>
      </c>
      <c r="AE383" s="7">
        <f t="shared" ca="1" si="292"/>
        <v>8.6775471723461207E-3</v>
      </c>
      <c r="AF383" s="7">
        <f t="shared" ca="1" si="292"/>
        <v>9.0329914693400605E-3</v>
      </c>
      <c r="AG383" s="7">
        <f t="shared" ca="1" si="292"/>
        <v>8.4734415949875713E-3</v>
      </c>
      <c r="AH383" s="7">
        <f t="shared" ca="1" si="292"/>
        <v>9.2689471637946302E-3</v>
      </c>
      <c r="AI383" s="7">
        <f t="shared" ca="1" si="292"/>
        <v>8.6808255220152033E-3</v>
      </c>
      <c r="AJ383" s="7">
        <f t="shared" ca="1" si="292"/>
        <v>9.8297131196709801E-3</v>
      </c>
      <c r="AK383" s="7">
        <f t="shared" ca="1" si="292"/>
        <v>8.8330581232602748E-3</v>
      </c>
      <c r="AL383" s="7">
        <f t="shared" ca="1" si="292"/>
        <v>1.0698557801798275E-2</v>
      </c>
      <c r="AM383" s="7">
        <f t="shared" ca="1" si="292"/>
        <v>9.1688678386030349E-3</v>
      </c>
      <c r="AN383" s="7">
        <f t="shared" ca="1" si="292"/>
        <v>1.1908415533762304E-2</v>
      </c>
      <c r="AO383" s="7">
        <f t="shared" ca="1" si="292"/>
        <v>0.10315513087920715</v>
      </c>
      <c r="AP383" s="7">
        <f t="shared" ca="1" si="292"/>
        <v>0.11145845225896615</v>
      </c>
      <c r="AQ383" s="7">
        <f t="shared" ca="1" si="292"/>
        <v>0.2728139066179926</v>
      </c>
      <c r="AR383" s="7">
        <f t="shared" ca="1" si="292"/>
        <v>0.28484417300730019</v>
      </c>
      <c r="AS383" s="7">
        <f t="shared" ca="1" si="292"/>
        <v>7.3334561764040226E-2</v>
      </c>
      <c r="AT383" s="7">
        <f t="shared" ca="1" si="292"/>
        <v>8.0482768446732619E-2</v>
      </c>
      <c r="AU383" s="7">
        <f t="shared" ca="1" si="292"/>
        <v>4.0185767022283506E-2</v>
      </c>
      <c r="AV383" s="7">
        <f t="shared" ca="1" si="292"/>
        <v>4.5622195506990496E-2</v>
      </c>
      <c r="AW383" s="7">
        <f t="shared" ca="1" si="292"/>
        <v>1.7139656766338295E-2</v>
      </c>
      <c r="AX383" s="7">
        <f t="shared" ca="1" si="292"/>
        <v>2.0799453303919316E-2</v>
      </c>
      <c r="AY383" s="7">
        <f t="shared" ca="1" si="292"/>
        <v>9.0374184777974129E-3</v>
      </c>
      <c r="AZ383" s="7">
        <f t="shared" ca="1" si="292"/>
        <v>1.1758834449603057E-2</v>
      </c>
      <c r="BA383" s="7">
        <f t="shared" ca="1" si="292"/>
        <v>775057</v>
      </c>
      <c r="BB383" s="7">
        <f t="shared" ca="1" si="292"/>
        <v>5902193</v>
      </c>
      <c r="BC383" s="7">
        <f t="shared" ca="1" si="292"/>
        <v>2291</v>
      </c>
      <c r="BD383" s="7">
        <f t="shared" ca="1" si="292"/>
        <v>19059</v>
      </c>
      <c r="BE383" s="7">
        <f t="shared" ca="1" si="292"/>
        <v>1851042</v>
      </c>
      <c r="BF383" s="7">
        <f t="shared" ca="1" si="292"/>
        <v>4826208</v>
      </c>
      <c r="BG383" s="7">
        <f t="shared" ca="1" si="292"/>
        <v>5953</v>
      </c>
      <c r="BH383" s="7">
        <f t="shared" ca="1" si="292"/>
        <v>15397</v>
      </c>
      <c r="BI383" s="7">
        <f t="shared" ca="1" si="292"/>
        <v>520481</v>
      </c>
      <c r="BJ383" s="7">
        <f t="shared" ca="1" si="292"/>
        <v>6156769</v>
      </c>
      <c r="BK383" s="7">
        <f t="shared" ca="1" si="292"/>
        <v>1642</v>
      </c>
      <c r="BL383" s="7">
        <f t="shared" ca="1" si="292"/>
        <v>19708</v>
      </c>
      <c r="BM383" s="7">
        <f t="shared" ca="1" si="292"/>
        <v>281319</v>
      </c>
      <c r="BN383" s="7">
        <f t="shared" ca="1" si="292"/>
        <v>6395931</v>
      </c>
      <c r="BO383" s="7">
        <f t="shared" ca="1" si="292"/>
        <v>916</v>
      </c>
      <c r="BP383" s="7">
        <f t="shared" ref="BP383:CV383" ca="1" si="293">INDIRECT("CORPUS_TOTALS!R"&amp;($A379+$C379)&amp;"C"&amp;(COLUMN()-1),FALSE)</f>
        <v>20434</v>
      </c>
      <c r="BQ383" s="7">
        <f t="shared" ca="1" si="293"/>
        <v>118718</v>
      </c>
      <c r="BR383" s="7">
        <f t="shared" ca="1" si="293"/>
        <v>6558532</v>
      </c>
      <c r="BS383" s="7">
        <f t="shared" ca="1" si="293"/>
        <v>405</v>
      </c>
      <c r="BT383" s="7">
        <f t="shared" ca="1" si="293"/>
        <v>20945</v>
      </c>
      <c r="BU383" s="7">
        <f t="shared" ca="1" si="293"/>
        <v>60408</v>
      </c>
      <c r="BV383" s="7">
        <f t="shared" ca="1" si="293"/>
        <v>6616842</v>
      </c>
      <c r="BW383" s="7">
        <f t="shared" ca="1" si="293"/>
        <v>222</v>
      </c>
      <c r="BX383" s="7">
        <f t="shared" ca="1" si="293"/>
        <v>21128</v>
      </c>
      <c r="BY383" s="7">
        <f t="shared" ca="1" si="293"/>
        <v>774870.41068282921</v>
      </c>
      <c r="BZ383" s="7">
        <f t="shared" ca="1" si="293"/>
        <v>5902379.5893171709</v>
      </c>
      <c r="CA383" s="7">
        <f t="shared" ca="1" si="293"/>
        <v>2477.5893171707521</v>
      </c>
      <c r="CB383" s="7">
        <f t="shared" ca="1" si="293"/>
        <v>18932.753783368902</v>
      </c>
      <c r="CC383" s="7">
        <f t="shared" ca="1" si="293"/>
        <v>1851076.3239706804</v>
      </c>
      <c r="CD383" s="7">
        <f t="shared" ca="1" si="293"/>
        <v>4826173.6760293199</v>
      </c>
      <c r="CE383" s="7">
        <f t="shared" ca="1" si="293"/>
        <v>5918.6760293195593</v>
      </c>
      <c r="CF383" s="7">
        <f t="shared" ca="1" si="293"/>
        <v>15480.664457673443</v>
      </c>
      <c r="CG383" s="7">
        <f t="shared" ca="1" si="293"/>
        <v>520458.87226435373</v>
      </c>
      <c r="CH383" s="7">
        <f t="shared" ca="1" si="293"/>
        <v>6156791.1277356464</v>
      </c>
      <c r="CI383" s="7">
        <f t="shared" ca="1" si="293"/>
        <v>1664.1277356462545</v>
      </c>
      <c r="CJ383" s="7">
        <f t="shared" ca="1" si="293"/>
        <v>19748.816346549851</v>
      </c>
      <c r="CK383" s="7">
        <f t="shared" ca="1" si="293"/>
        <v>281335.45125100767</v>
      </c>
      <c r="CL383" s="7">
        <f t="shared" ca="1" si="293"/>
        <v>6395914.5487489924</v>
      </c>
      <c r="CM383" s="7">
        <f t="shared" ca="1" si="293"/>
        <v>899.54874899232675</v>
      </c>
      <c r="CN383" s="7">
        <f t="shared" ca="1" si="293"/>
        <v>20515.840016473849</v>
      </c>
      <c r="CO383" s="7">
        <f t="shared" ca="1" si="293"/>
        <v>118743.32722509181</v>
      </c>
      <c r="CP383" s="7">
        <f t="shared" ca="1" si="293"/>
        <v>6558506.6727749081</v>
      </c>
      <c r="CQ383" s="7">
        <f t="shared" ca="1" si="293"/>
        <v>379.67277490818975</v>
      </c>
      <c r="CR383" s="7">
        <f t="shared" ca="1" si="293"/>
        <v>21037.378254520947</v>
      </c>
      <c r="CS383" s="7">
        <f t="shared" ca="1" si="293"/>
        <v>60436.758053921716</v>
      </c>
      <c r="CT383" s="7">
        <f t="shared" ca="1" si="293"/>
        <v>6616813.2419460779</v>
      </c>
      <c r="CU383" s="7">
        <f t="shared" ca="1" si="293"/>
        <v>193.24194607828503</v>
      </c>
      <c r="CV383" s="7">
        <f t="shared" ca="1" si="293"/>
        <v>21224.405181773935</v>
      </c>
    </row>
    <row r="384" spans="1:100">
      <c r="A384" s="18" t="s">
        <v>117</v>
      </c>
      <c r="B384" s="7" t="str">
        <f ca="1">INDIRECT("CORPUS_TOTALS!R"&amp;($B379+$C379)&amp;"C"&amp;(COLUMN()-1),FALSE)</f>
        <v>Reduced Punishment</v>
      </c>
      <c r="C384" s="7">
        <f ca="1">INDIRECT("CORPUS_TOTALS!R"&amp;($B379+$C379)&amp;"C"&amp;(COLUMN()-1),FALSE)</f>
        <v>31050</v>
      </c>
      <c r="D384" s="7">
        <f t="shared" ref="D384:BO384" ca="1" si="294">INDIRECT("CORPUS_TOTALS!R"&amp;($B379+$C379)&amp;"C"&amp;(COLUMN()-1),FALSE)</f>
        <v>2175</v>
      </c>
      <c r="E384" s="7">
        <f t="shared" ca="1" si="294"/>
        <v>269</v>
      </c>
      <c r="F384" s="7">
        <f t="shared" ca="1" si="294"/>
        <v>898</v>
      </c>
      <c r="G384" s="7">
        <f t="shared" ca="1" si="294"/>
        <v>163</v>
      </c>
      <c r="H384" s="7">
        <f t="shared" ca="1" si="294"/>
        <v>73</v>
      </c>
      <c r="I384" s="7">
        <f t="shared" ca="1" si="294"/>
        <v>40</v>
      </c>
      <c r="J384" s="7">
        <f t="shared" ca="1" si="294"/>
        <v>16</v>
      </c>
      <c r="K384" s="7">
        <f t="shared" ca="1" si="294"/>
        <v>-1.2511182739540352</v>
      </c>
      <c r="L384" s="7">
        <f t="shared" ca="1" si="294"/>
        <v>-0.49800676516965386</v>
      </c>
      <c r="M384" s="7">
        <f t="shared" ca="1" si="294"/>
        <v>-0.93391392584353949</v>
      </c>
      <c r="N384" s="7">
        <f t="shared" ca="1" si="294"/>
        <v>-1.4316991660490603</v>
      </c>
      <c r="O384" s="7">
        <f t="shared" ca="1" si="294"/>
        <v>-1.5767595839229272E-2</v>
      </c>
      <c r="P384" s="7">
        <f t="shared" ca="1" si="294"/>
        <v>-1.0176287080691298</v>
      </c>
      <c r="Q384" s="7">
        <f t="shared" ca="1" si="294"/>
        <v>1</v>
      </c>
      <c r="R384" s="7">
        <f t="shared" ca="1" si="294"/>
        <v>1</v>
      </c>
      <c r="S384" s="7">
        <f t="shared" ca="1" si="294"/>
        <v>1</v>
      </c>
      <c r="T384" s="7">
        <f t="shared" ca="1" si="294"/>
        <v>1</v>
      </c>
      <c r="U384" s="7">
        <f t="shared" ca="1" si="294"/>
        <v>1</v>
      </c>
      <c r="V384" s="7">
        <f t="shared" ca="1" si="294"/>
        <v>1</v>
      </c>
      <c r="W384" s="7">
        <f t="shared" ca="1" si="294"/>
        <v>0.10000724842289024</v>
      </c>
      <c r="X384" s="7">
        <f t="shared" ca="1" si="294"/>
        <v>0.99675797932774346</v>
      </c>
      <c r="Y384" s="7">
        <f t="shared" ca="1" si="294"/>
        <v>0.27940451726101811</v>
      </c>
      <c r="Z384" s="7">
        <f t="shared" ca="1" si="294"/>
        <v>5.8108674301750034E-2</v>
      </c>
      <c r="AA384" s="7">
        <f t="shared" ca="1" si="294"/>
        <v>0.97954061035843321</v>
      </c>
      <c r="AB384" s="7">
        <f t="shared" ca="1" si="294"/>
        <v>0.87436622013035636</v>
      </c>
      <c r="AC384" s="7">
        <f t="shared" ca="1" si="294"/>
        <v>6.1537507120655458E-3</v>
      </c>
      <c r="AD384" s="7">
        <f t="shared" ca="1" si="294"/>
        <v>7.8175221791840083E-3</v>
      </c>
      <c r="AE384" s="7">
        <f t="shared" ca="1" si="294"/>
        <v>7.7196172148727704E-3</v>
      </c>
      <c r="AF384" s="7">
        <f t="shared" ca="1" si="294"/>
        <v>8.7953253138628625E-3</v>
      </c>
      <c r="AG384" s="7">
        <f t="shared" ca="1" si="294"/>
        <v>6.3480615215698918E-3</v>
      </c>
      <c r="AH384" s="7">
        <f t="shared" ca="1" si="294"/>
        <v>8.6404442255565445E-3</v>
      </c>
      <c r="AI384" s="7">
        <f t="shared" ca="1" si="294"/>
        <v>5.1779359167936278E-3</v>
      </c>
      <c r="AJ384" s="7">
        <f t="shared" ca="1" si="294"/>
        <v>8.2473514395282124E-3</v>
      </c>
      <c r="AK384" s="7">
        <f t="shared" ca="1" si="294"/>
        <v>6.3588498602120385E-3</v>
      </c>
      <c r="AL384" s="7">
        <f t="shared" ca="1" si="294"/>
        <v>1.2031954737489111E-2</v>
      </c>
      <c r="AM384" s="7">
        <f t="shared" ca="1" si="294"/>
        <v>3.7650069014881697E-3</v>
      </c>
      <c r="AN384" s="7">
        <f t="shared" ca="1" si="294"/>
        <v>1.0947636776672749E-2</v>
      </c>
      <c r="AO384" s="7">
        <f t="shared" ca="1" si="294"/>
        <v>8.6307198591678805E-2</v>
      </c>
      <c r="AP384" s="7">
        <f t="shared" ca="1" si="294"/>
        <v>0.11139395083360855</v>
      </c>
      <c r="AQ384" s="7">
        <f t="shared" ca="1" si="294"/>
        <v>0.25617817471319909</v>
      </c>
      <c r="AR384" s="7">
        <f t="shared" ca="1" si="294"/>
        <v>0.29370688275806528</v>
      </c>
      <c r="AS384" s="7">
        <f t="shared" ca="1" si="294"/>
        <v>5.6183338054079483E-2</v>
      </c>
      <c r="AT384" s="7">
        <f t="shared" ca="1" si="294"/>
        <v>7.7149995279253855E-2</v>
      </c>
      <c r="AU384" s="7">
        <f t="shared" ca="1" si="294"/>
        <v>2.3135787556172901E-2</v>
      </c>
      <c r="AV384" s="7">
        <f t="shared" ca="1" si="294"/>
        <v>3.7553867616240889E-2</v>
      </c>
      <c r="AW384" s="7">
        <f t="shared" ca="1" si="294"/>
        <v>1.1189761023560476E-2</v>
      </c>
      <c r="AX384" s="7">
        <f t="shared" ca="1" si="294"/>
        <v>2.1913687252301594E-2</v>
      </c>
      <c r="AY384" s="7">
        <f t="shared" ca="1" si="294"/>
        <v>3.7650069014881697E-3</v>
      </c>
      <c r="AZ384" s="7">
        <f t="shared" ca="1" si="294"/>
        <v>1.0947636776672749E-2</v>
      </c>
      <c r="BA384" s="7">
        <f t="shared" ca="1" si="294"/>
        <v>777171</v>
      </c>
      <c r="BB384" s="7">
        <f t="shared" ca="1" si="294"/>
        <v>5919252</v>
      </c>
      <c r="BC384" s="7">
        <f t="shared" ca="1" si="294"/>
        <v>215</v>
      </c>
      <c r="BD384" s="7">
        <f t="shared" ca="1" si="294"/>
        <v>1960</v>
      </c>
      <c r="BE384" s="7">
        <f t="shared" ca="1" si="294"/>
        <v>1856425</v>
      </c>
      <c r="BF384" s="7">
        <f t="shared" ca="1" si="294"/>
        <v>4839998</v>
      </c>
      <c r="BG384" s="7">
        <f t="shared" ca="1" si="294"/>
        <v>598</v>
      </c>
      <c r="BH384" s="7">
        <f t="shared" ca="1" si="294"/>
        <v>1577</v>
      </c>
      <c r="BI384" s="7">
        <f t="shared" ca="1" si="294"/>
        <v>522018</v>
      </c>
      <c r="BJ384" s="7">
        <f t="shared" ca="1" si="294"/>
        <v>6174405</v>
      </c>
      <c r="BK384" s="7">
        <f t="shared" ca="1" si="294"/>
        <v>145</v>
      </c>
      <c r="BL384" s="7">
        <f t="shared" ca="1" si="294"/>
        <v>2030</v>
      </c>
      <c r="BM384" s="7">
        <f t="shared" ca="1" si="294"/>
        <v>282189</v>
      </c>
      <c r="BN384" s="7">
        <f t="shared" ca="1" si="294"/>
        <v>6414234</v>
      </c>
      <c r="BO384" s="7">
        <f t="shared" ca="1" si="294"/>
        <v>66</v>
      </c>
      <c r="BP384" s="7">
        <f t="shared" ref="BP384:CV384" ca="1" si="295">INDIRECT("CORPUS_TOTALS!R"&amp;($B379+$C379)&amp;"C"&amp;(COLUMN()-1),FALSE)</f>
        <v>2109</v>
      </c>
      <c r="BQ384" s="7">
        <f t="shared" ca="1" si="295"/>
        <v>119095</v>
      </c>
      <c r="BR384" s="7">
        <f t="shared" ca="1" si="295"/>
        <v>6577328</v>
      </c>
      <c r="BS384" s="7">
        <f t="shared" ca="1" si="295"/>
        <v>36</v>
      </c>
      <c r="BT384" s="7">
        <f t="shared" ca="1" si="295"/>
        <v>2139</v>
      </c>
      <c r="BU384" s="7">
        <f t="shared" ca="1" si="295"/>
        <v>60618</v>
      </c>
      <c r="BV384" s="7">
        <f t="shared" ca="1" si="295"/>
        <v>6635805</v>
      </c>
      <c r="BW384" s="7">
        <f t="shared" ca="1" si="295"/>
        <v>16</v>
      </c>
      <c r="BX384" s="7">
        <f t="shared" ca="1" si="295"/>
        <v>2159</v>
      </c>
      <c r="BY384" s="7">
        <f t="shared" ca="1" si="295"/>
        <v>777133.58680099924</v>
      </c>
      <c r="BZ384" s="7">
        <f t="shared" ca="1" si="295"/>
        <v>5919289.413199001</v>
      </c>
      <c r="CA384" s="7">
        <f t="shared" ca="1" si="295"/>
        <v>252.41319900074612</v>
      </c>
      <c r="CB384" s="7">
        <f t="shared" ca="1" si="295"/>
        <v>1923.2112577117664</v>
      </c>
      <c r="CC384" s="7">
        <f t="shared" ca="1" si="295"/>
        <v>1856420.0342712011</v>
      </c>
      <c r="CD384" s="7">
        <f t="shared" ca="1" si="295"/>
        <v>4840002.9657287989</v>
      </c>
      <c r="CE384" s="7">
        <f t="shared" ca="1" si="295"/>
        <v>602.96572879877249</v>
      </c>
      <c r="CF384" s="7">
        <f t="shared" ca="1" si="295"/>
        <v>1572.5448683573304</v>
      </c>
      <c r="CG384" s="7">
        <f t="shared" ca="1" si="295"/>
        <v>521993.45638430608</v>
      </c>
      <c r="CH384" s="7">
        <f t="shared" ca="1" si="295"/>
        <v>6174429.5436156942</v>
      </c>
      <c r="CI384" s="7">
        <f t="shared" ca="1" si="295"/>
        <v>169.54361569391088</v>
      </c>
      <c r="CJ384" s="7">
        <f t="shared" ca="1" si="295"/>
        <v>2006.107757081654</v>
      </c>
      <c r="CK384" s="7">
        <f t="shared" ca="1" si="295"/>
        <v>282163.3532666089</v>
      </c>
      <c r="CL384" s="7">
        <f t="shared" ca="1" si="295"/>
        <v>6414259.6467333911</v>
      </c>
      <c r="CM384" s="7">
        <f t="shared" ca="1" si="295"/>
        <v>91.646733391076765</v>
      </c>
      <c r="CN384" s="7">
        <f t="shared" ca="1" si="295"/>
        <v>2084.0299403129102</v>
      </c>
      <c r="CO384" s="7">
        <f t="shared" ca="1" si="295"/>
        <v>119092.31878267661</v>
      </c>
      <c r="CP384" s="7">
        <f t="shared" ca="1" si="295"/>
        <v>6577330.6812173231</v>
      </c>
      <c r="CQ384" s="7">
        <f t="shared" ca="1" si="295"/>
        <v>38.681217323386178</v>
      </c>
      <c r="CR384" s="7">
        <f t="shared" ca="1" si="295"/>
        <v>2137.0126595945326</v>
      </c>
      <c r="CS384" s="7">
        <f t="shared" ca="1" si="295"/>
        <v>60614.312454934603</v>
      </c>
      <c r="CT384" s="7">
        <f t="shared" ca="1" si="295"/>
        <v>6635808.6875450658</v>
      </c>
      <c r="CU384" s="7">
        <f t="shared" ca="1" si="295"/>
        <v>19.687545065400254</v>
      </c>
      <c r="CV384" s="7">
        <f t="shared" ca="1" si="295"/>
        <v>2156.0125010024008</v>
      </c>
    </row>
    <row r="386" spans="1:51">
      <c r="A386" s="18" t="s">
        <v>114</v>
      </c>
      <c r="B386" t="s">
        <v>119</v>
      </c>
      <c r="C386" t="s">
        <v>120</v>
      </c>
      <c r="D386" t="s">
        <v>121</v>
      </c>
      <c r="E386" t="s">
        <v>122</v>
      </c>
      <c r="F386" t="s">
        <v>123</v>
      </c>
      <c r="G386" t="s">
        <v>124</v>
      </c>
      <c r="H386" t="s">
        <v>125</v>
      </c>
      <c r="I386" t="s">
        <v>126</v>
      </c>
      <c r="J386" t="s">
        <v>127</v>
      </c>
      <c r="K386" t="s">
        <v>128</v>
      </c>
      <c r="L386" t="s">
        <v>129</v>
      </c>
      <c r="M386" t="s">
        <v>130</v>
      </c>
      <c r="N386" t="s">
        <v>131</v>
      </c>
      <c r="O386" t="s">
        <v>132</v>
      </c>
      <c r="P386" t="s">
        <v>133</v>
      </c>
      <c r="Q386" t="s">
        <v>134</v>
      </c>
      <c r="R386" t="s">
        <v>135</v>
      </c>
      <c r="S386" t="s">
        <v>136</v>
      </c>
      <c r="T386" t="s">
        <v>138</v>
      </c>
      <c r="U386" t="s">
        <v>139</v>
      </c>
      <c r="V386" t="s">
        <v>140</v>
      </c>
      <c r="W386" t="s">
        <v>141</v>
      </c>
      <c r="X386" t="s">
        <v>142</v>
      </c>
      <c r="Y386" t="s">
        <v>143</v>
      </c>
      <c r="Z386" t="s">
        <v>144</v>
      </c>
      <c r="AA386" t="s">
        <v>145</v>
      </c>
      <c r="AB386" t="s">
        <v>146</v>
      </c>
      <c r="AC386" t="s">
        <v>147</v>
      </c>
      <c r="AD386" t="s">
        <v>148</v>
      </c>
      <c r="AE386" t="s">
        <v>149</v>
      </c>
      <c r="AF386" t="s">
        <v>137</v>
      </c>
    </row>
    <row r="387" spans="1:51">
      <c r="A387" s="18" t="s">
        <v>150</v>
      </c>
      <c r="B387" s="10" t="e">
        <f ca="1">1-NORMSDIST(H387)</f>
        <v>#REF!</v>
      </c>
      <c r="C387" s="10">
        <f t="shared" ref="C387" ca="1" si="296">1-NORMSDIST(I387)</f>
        <v>2.2406312489341218E-2</v>
      </c>
      <c r="D387" s="10">
        <f t="shared" ref="D387" ca="1" si="297">1-NORMSDIST(J387)</f>
        <v>1.9068586937720844E-2</v>
      </c>
      <c r="E387" s="10">
        <f t="shared" ref="E387" ca="1" si="298">1-NORMSDIST(K387)</f>
        <v>3.8418595114818599E-3</v>
      </c>
      <c r="F387" s="10">
        <f t="shared" ref="F387" ca="1" si="299">1-NORMSDIST(L387)</f>
        <v>0.35772857738516795</v>
      </c>
      <c r="G387" s="10">
        <f t="shared" ref="G387" ca="1" si="300">1-NORMSDIST(M387)</f>
        <v>8.0683802114572045E-2</v>
      </c>
      <c r="H387" t="e">
        <f ca="1">(E383/T387-E384/Z387)/(SQRT(N387*(1-N387)*(1/T387+1/Z387)))</f>
        <v>#REF!</v>
      </c>
      <c r="I387">
        <f t="shared" ref="I387" ca="1" si="301">(F383/U387-F384/AA387)/(SQRT(O387*(1-O387)*(1/U387+1/AA387)))</f>
        <v>2.0064090365761511</v>
      </c>
      <c r="J387">
        <f t="shared" ref="J387" ca="1" si="302">(G383/V387-G384/AB387)/(SQRT(P387*(1-P387)*(1/V387+1/AB387)))</f>
        <v>2.0733773639927953</v>
      </c>
      <c r="K387">
        <f t="shared" ref="K387" ca="1" si="303">(H383/W387-H384/AC387)/(SQRT(Q387*(1-Q387)*(1/W387+1/AC387)))</f>
        <v>2.6656607373265113</v>
      </c>
      <c r="L387">
        <f t="shared" ref="L387" ca="1" si="304">(I383/X387-I384/AD387)/(SQRT(R387*(1-R387)*(1/X387+1/AD387)))</f>
        <v>0.36453685922091389</v>
      </c>
      <c r="M387">
        <f t="shared" ref="M387" ca="1" si="305">(J383/Y387-J384/AE387)/(SQRT(S387*(1-S387)*(1/Y387+1/AE387)))</f>
        <v>1.4004867640652698</v>
      </c>
      <c r="N387" t="e">
        <f ca="1">(E383+E384)/(T387+Z387)</f>
        <v>#REF!</v>
      </c>
      <c r="O387">
        <f t="shared" ref="O387" ca="1" si="306">(F383+F384)/(U387+AA387)</f>
        <v>4.4000000000000003E-3</v>
      </c>
      <c r="P387">
        <f t="shared" ref="P387" ca="1" si="307">(G383+G384)/(V387+AB387)</f>
        <v>4.3719447396386819E-3</v>
      </c>
      <c r="Q387">
        <f t="shared" ref="Q387" ca="1" si="308">(H383+H384)/(W387+AC387)</f>
        <v>4.5100956429330501E-3</v>
      </c>
      <c r="R387">
        <f t="shared" ref="R387" ca="1" si="309">(I383+I384)/(X387+AD387)</f>
        <v>4.8565356004250798E-3</v>
      </c>
      <c r="S387">
        <f t="shared" ref="S387" ca="1" si="310">(J383+J384)/(Y387+AE387)</f>
        <v>5.1222104144527103E-3</v>
      </c>
      <c r="T387" t="e">
        <f ca="1">_xlfn.FLOOR.MATH(($F$1-1)*$D383)</f>
        <v>#REF!</v>
      </c>
      <c r="U387">
        <f ca="1">2*50*$D383</f>
        <v>2135000</v>
      </c>
      <c r="V387">
        <f ca="1">2*10*$D383</f>
        <v>427000</v>
      </c>
      <c r="W387">
        <f ca="1">2*5*$D383</f>
        <v>213500</v>
      </c>
      <c r="X387">
        <f ca="1">2*2*$D383</f>
        <v>85400</v>
      </c>
      <c r="Y387">
        <f ca="1">2*1*$D383</f>
        <v>42700</v>
      </c>
      <c r="Z387" t="e">
        <f ca="1">_xlfn.FLOOR.MATH(($F$1-1)*$D384)</f>
        <v>#REF!</v>
      </c>
      <c r="AA387">
        <f ca="1">2*50*$D384</f>
        <v>217500</v>
      </c>
      <c r="AB387">
        <f ca="1">2*10*$D384</f>
        <v>43500</v>
      </c>
      <c r="AC387">
        <f ca="1">2*5*$D384</f>
        <v>21750</v>
      </c>
      <c r="AD387">
        <f ca="1">2*2*$D384</f>
        <v>8700</v>
      </c>
      <c r="AE387">
        <f ca="1">2*1*$D384</f>
        <v>4350</v>
      </c>
    </row>
    <row r="389" spans="1:51">
      <c r="A389" s="18" t="s">
        <v>151</v>
      </c>
      <c r="B389" t="s">
        <v>152</v>
      </c>
      <c r="C389" t="s">
        <v>153</v>
      </c>
      <c r="D389" t="s">
        <v>154</v>
      </c>
      <c r="E389">
        <v>50</v>
      </c>
      <c r="F389" t="s">
        <v>153</v>
      </c>
      <c r="G389" t="s">
        <v>154</v>
      </c>
      <c r="H389">
        <v>10</v>
      </c>
      <c r="I389" t="s">
        <v>153</v>
      </c>
      <c r="J389" t="s">
        <v>154</v>
      </c>
      <c r="K389">
        <v>5</v>
      </c>
      <c r="L389" t="s">
        <v>153</v>
      </c>
      <c r="M389" t="s">
        <v>154</v>
      </c>
      <c r="N389">
        <v>2</v>
      </c>
      <c r="O389" t="s">
        <v>153</v>
      </c>
      <c r="P389" t="s">
        <v>154</v>
      </c>
      <c r="Q389">
        <v>1</v>
      </c>
      <c r="R389" t="s">
        <v>153</v>
      </c>
      <c r="S389" t="s">
        <v>154</v>
      </c>
    </row>
    <row r="390" spans="1:51">
      <c r="A390" s="18" t="s">
        <v>159</v>
      </c>
      <c r="B390" t="s">
        <v>116</v>
      </c>
      <c r="C390">
        <f ca="1">BC383</f>
        <v>2291</v>
      </c>
      <c r="D390">
        <f ca="1">BD383</f>
        <v>19059</v>
      </c>
      <c r="E390" t="s">
        <v>116</v>
      </c>
      <c r="F390">
        <f ca="1">BG383</f>
        <v>5953</v>
      </c>
      <c r="G390">
        <f ca="1">BH383</f>
        <v>15397</v>
      </c>
      <c r="H390" t="s">
        <v>116</v>
      </c>
      <c r="I390">
        <f ca="1">BK383</f>
        <v>1642</v>
      </c>
      <c r="J390">
        <f ca="1">BL383</f>
        <v>19708</v>
      </c>
      <c r="K390" t="s">
        <v>116</v>
      </c>
      <c r="L390">
        <f ca="1">BO383</f>
        <v>916</v>
      </c>
      <c r="M390">
        <f ca="1">BP383</f>
        <v>20434</v>
      </c>
      <c r="N390" t="s">
        <v>116</v>
      </c>
      <c r="O390">
        <f ca="1">BS383</f>
        <v>405</v>
      </c>
      <c r="P390">
        <f ca="1">BT383</f>
        <v>20945</v>
      </c>
      <c r="Q390" t="s">
        <v>116</v>
      </c>
      <c r="R390">
        <f ca="1">BW383</f>
        <v>222</v>
      </c>
      <c r="S390">
        <f ca="1">BX383</f>
        <v>21128</v>
      </c>
    </row>
    <row r="391" spans="1:51">
      <c r="A391" s="18"/>
      <c r="B391" t="s">
        <v>117</v>
      </c>
      <c r="C391">
        <f ca="1">BC384</f>
        <v>215</v>
      </c>
      <c r="D391">
        <f ca="1">BD384</f>
        <v>1960</v>
      </c>
      <c r="E391" t="s">
        <v>117</v>
      </c>
      <c r="F391">
        <f ca="1">BG384</f>
        <v>598</v>
      </c>
      <c r="G391">
        <f ca="1">BH384</f>
        <v>1577</v>
      </c>
      <c r="H391" t="s">
        <v>117</v>
      </c>
      <c r="I391">
        <f ca="1">BK384</f>
        <v>145</v>
      </c>
      <c r="J391">
        <f ca="1">BL384</f>
        <v>2030</v>
      </c>
      <c r="K391" t="s">
        <v>117</v>
      </c>
      <c r="L391">
        <f ca="1">BO384</f>
        <v>66</v>
      </c>
      <c r="M391">
        <f ca="1">BP384</f>
        <v>2109</v>
      </c>
      <c r="N391" t="s">
        <v>117</v>
      </c>
      <c r="O391">
        <f ca="1">BS384</f>
        <v>36</v>
      </c>
      <c r="P391">
        <f ca="1">BT384</f>
        <v>2139</v>
      </c>
      <c r="Q391" t="s">
        <v>117</v>
      </c>
      <c r="R391">
        <f ca="1">BW384</f>
        <v>16</v>
      </c>
      <c r="S391">
        <f ca="1">BX384</f>
        <v>2159</v>
      </c>
    </row>
    <row r="392" spans="1:51">
      <c r="A392" s="18" t="s">
        <v>155</v>
      </c>
      <c r="C392">
        <f ca="1">(C390+C391)*(C390+D390)/SUM(C390:D391)</f>
        <v>2274.308182784272</v>
      </c>
      <c r="D392">
        <f ca="1">(C390+D390)*(D390+D391)/SUM(C390:D391)</f>
        <v>19075.691817215727</v>
      </c>
      <c r="F392">
        <f ca="1">(F390+F391)*(F390+G390)/SUM(F390:G391)</f>
        <v>5945.3283740701381</v>
      </c>
      <c r="G392">
        <f ca="1">(F390+G390)*(G390+G391)/SUM(F390:G391)</f>
        <v>15404.671625929861</v>
      </c>
      <c r="I392">
        <f ca="1">(I390+I391)*(I390+J390)/SUM(I390:J391)</f>
        <v>1621.7832093517534</v>
      </c>
      <c r="J392">
        <f ca="1">(I390+J390)*(J390+J391)/SUM(I390:J391)</f>
        <v>19728.216790648246</v>
      </c>
      <c r="L392">
        <f ca="1">(L390+L391)*(L390+M390)/SUM(L390:M391)</f>
        <v>891.2093517534538</v>
      </c>
      <c r="M392">
        <f ca="1">(L390+M390)*(M390+M391)/SUM(L390:M391)</f>
        <v>20458.790648246548</v>
      </c>
      <c r="O392">
        <f ca="1">(O390+O391)*(O390+P390)/SUM(O390:P391)</f>
        <v>400.22741764080763</v>
      </c>
      <c r="P392">
        <f ca="1">(O390+P390)*(P390+P391)/SUM(O390:P391)</f>
        <v>20949.772582359194</v>
      </c>
      <c r="R392">
        <f ca="1">(R390+R391)*(R390+S390)/SUM(R390:S391)</f>
        <v>215.99574920297556</v>
      </c>
      <c r="S392">
        <f ca="1">(R390+S390)*(S390+S391)/SUM(R390:S391)</f>
        <v>21134.004250797025</v>
      </c>
    </row>
    <row r="393" spans="1:51">
      <c r="C393">
        <f ca="1">(C390+C391)*(C391+D391)/SUM(C390:D391)</f>
        <v>231.69181721572795</v>
      </c>
      <c r="D393">
        <f ca="1">(C391+D391)*(D390+D391)/SUM(C390:D391)</f>
        <v>1943.308182784272</v>
      </c>
      <c r="F393">
        <f ca="1">(F390+F391)*(F391+G391)/SUM(F390:G391)</f>
        <v>605.67162592986188</v>
      </c>
      <c r="G393">
        <f ca="1">(F391+G391)*(G390+G391)/SUM(F390:G391)</f>
        <v>1569.3283740701381</v>
      </c>
      <c r="I393">
        <f ca="1">(I390+I391)*(I391+J391)/SUM(I390:J391)</f>
        <v>165.21679064824656</v>
      </c>
      <c r="J393">
        <f ca="1">(I391+J391)*(J390+J391)/SUM(I390:J391)</f>
        <v>2009.7832093517534</v>
      </c>
      <c r="L393">
        <f ca="1">(L390+L391)*(L391+M391)/SUM(L390:M391)</f>
        <v>90.790648246546226</v>
      </c>
      <c r="M393">
        <f ca="1">(L391+M391)*(M390+M391)/SUM(L390:M391)</f>
        <v>2084.2093517534536</v>
      </c>
      <c r="O393">
        <f ca="1">(O390+O391)*(O391+P391)/SUM(O390:P391)</f>
        <v>40.772582359192349</v>
      </c>
      <c r="P393">
        <f ca="1">(O391+P391)*(P390+P391)/SUM(O390:P391)</f>
        <v>2134.2274176408077</v>
      </c>
      <c r="R393">
        <f ca="1">(R390+R391)*(R391+S391)/SUM(R390:S391)</f>
        <v>22.004250797024444</v>
      </c>
      <c r="S393">
        <f ca="1">(R391+S391)*(S390+S391)/SUM(R390:S391)</f>
        <v>2152.9957492029757</v>
      </c>
    </row>
    <row r="395" spans="1:51">
      <c r="A395" s="18" t="s">
        <v>151</v>
      </c>
      <c r="B395" s="18" t="s">
        <v>0</v>
      </c>
      <c r="C395" s="18">
        <v>50</v>
      </c>
      <c r="D395" s="18">
        <v>10</v>
      </c>
      <c r="E395" s="18">
        <v>5</v>
      </c>
      <c r="F395" s="18">
        <v>2</v>
      </c>
      <c r="G395" s="18">
        <v>1</v>
      </c>
    </row>
    <row r="396" spans="1:51">
      <c r="A396" s="18" t="s">
        <v>118</v>
      </c>
      <c r="B396" s="10">
        <f ca="1">_xlfn.CHISQ.TEST(C390:D391,C392:D393)</f>
        <v>0.22330321386060925</v>
      </c>
      <c r="C396" s="10">
        <f ca="1">_xlfn.CHISQ.TEST(F390:G391,F392:G393)</f>
        <v>0.70007536598928244</v>
      </c>
      <c r="D396" s="10">
        <f ca="1">_xlfn.CHISQ.TEST(I390:J391,I392:J393)</f>
        <v>8.588115665719194E-2</v>
      </c>
      <c r="E396" s="10">
        <f ca="1">_xlfn.CHISQ.TEST(L390:M391,L392:M393)</f>
        <v>5.2720636349058454E-3</v>
      </c>
      <c r="F396" s="10">
        <f ca="1">_xlfn.CHISQ.TEST(O390:P391,O392:P393)</f>
        <v>0.42834015325789787</v>
      </c>
      <c r="G396" s="10">
        <f ca="1">_xlfn.CHISQ.TEST(R390:S391,R392:S393)</f>
        <v>0.17687074181619145</v>
      </c>
    </row>
    <row r="397" spans="1:51">
      <c r="A397" s="18" t="s">
        <v>156</v>
      </c>
      <c r="B397">
        <f ca="1">(C390*D391)/(D390*C391)</f>
        <v>1.0958284982862274</v>
      </c>
      <c r="C397">
        <f ca="1">(F390*G391)/(G390*F391)</f>
        <v>1.0196010689655697</v>
      </c>
      <c r="D397">
        <f ca="1">(I390*J391)/(J390*I391)</f>
        <v>1.1664298761924092</v>
      </c>
      <c r="E397">
        <f ca="1">(L390*M391)/(M390*L391)</f>
        <v>1.4324343562867592</v>
      </c>
      <c r="F397">
        <f ca="1">(O390*P391)/(P390*O391)</f>
        <v>1.1489018858916209</v>
      </c>
      <c r="G397">
        <f ca="1">(R390*S391)/(S390*R391)</f>
        <v>1.4178400700492237</v>
      </c>
    </row>
    <row r="400" spans="1:51">
      <c r="A400">
        <v>1</v>
      </c>
      <c r="B400">
        <v>4</v>
      </c>
      <c r="C400">
        <v>2</v>
      </c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</row>
    <row r="401" spans="1:100" ht="18.75">
      <c r="A401" s="19" t="str">
        <f ca="1">INDIRECT("R5C"&amp;A400,FALSE)</f>
        <v>reduced_gods</v>
      </c>
      <c r="B401" s="19" t="str">
        <f ca="1">INDIRECT("R5C"&amp;B400,FALSE)</f>
        <v>ancestors</v>
      </c>
      <c r="C401" s="19" t="str">
        <f ca="1">INDIRECT("R3C"&amp;C400,FALSE)</f>
        <v>reduced_reward</v>
      </c>
      <c r="D401" s="20"/>
    </row>
    <row r="402" spans="1:100" ht="18.75">
      <c r="A402" s="19">
        <f ca="1">INDIRECT("R6C"&amp;A400,FALSE)</f>
        <v>201</v>
      </c>
      <c r="B402" s="19">
        <f ca="1">INDIRECT("R6C"&amp;B400,FALSE)</f>
        <v>6</v>
      </c>
      <c r="C402" s="19">
        <f ca="1">INDIRECT("R4C"&amp;C400,FALSE)</f>
        <v>8</v>
      </c>
    </row>
    <row r="403" spans="1:100">
      <c r="A403" s="18"/>
    </row>
    <row r="404" spans="1:100">
      <c r="A404" s="18" t="s">
        <v>115</v>
      </c>
    </row>
    <row r="405" spans="1:100" ht="15.75">
      <c r="C405" t="s">
        <v>36</v>
      </c>
      <c r="D405" t="s">
        <v>37</v>
      </c>
      <c r="E405" s="2" t="s">
        <v>43</v>
      </c>
      <c r="F405" s="2" t="s">
        <v>38</v>
      </c>
      <c r="G405" s="2" t="s">
        <v>39</v>
      </c>
      <c r="H405" s="2" t="s">
        <v>40</v>
      </c>
      <c r="I405" s="2" t="s">
        <v>41</v>
      </c>
      <c r="J405" s="2" t="s">
        <v>42</v>
      </c>
      <c r="K405" s="3" t="s">
        <v>44</v>
      </c>
      <c r="L405" s="3" t="s">
        <v>45</v>
      </c>
      <c r="M405" s="3" t="s">
        <v>46</v>
      </c>
      <c r="N405" s="3" t="s">
        <v>47</v>
      </c>
      <c r="O405" s="3" t="s">
        <v>48</v>
      </c>
      <c r="P405" s="3" t="s">
        <v>49</v>
      </c>
      <c r="Q405" s="3" t="s">
        <v>108</v>
      </c>
      <c r="R405" s="3" t="s">
        <v>109</v>
      </c>
      <c r="S405" s="3" t="s">
        <v>110</v>
      </c>
      <c r="T405" s="3" t="s">
        <v>111</v>
      </c>
      <c r="U405" s="3" t="s">
        <v>112</v>
      </c>
      <c r="V405" s="3" t="s">
        <v>113</v>
      </c>
      <c r="W405" s="3" t="s">
        <v>81</v>
      </c>
      <c r="X405" s="3" t="s">
        <v>82</v>
      </c>
      <c r="Y405" s="3" t="s">
        <v>83</v>
      </c>
      <c r="Z405" s="3" t="s">
        <v>84</v>
      </c>
      <c r="AA405" s="3" t="s">
        <v>85</v>
      </c>
      <c r="AB405" s="3" t="s">
        <v>86</v>
      </c>
      <c r="AC405" s="13" t="s">
        <v>96</v>
      </c>
      <c r="AD405" s="13" t="s">
        <v>97</v>
      </c>
      <c r="AE405" s="13" t="s">
        <v>98</v>
      </c>
      <c r="AF405" s="13" t="s">
        <v>99</v>
      </c>
      <c r="AG405" s="13" t="s">
        <v>100</v>
      </c>
      <c r="AH405" s="13" t="s">
        <v>101</v>
      </c>
      <c r="AI405" s="13" t="s">
        <v>102</v>
      </c>
      <c r="AJ405" s="13" t="s">
        <v>103</v>
      </c>
      <c r="AK405" s="13" t="s">
        <v>104</v>
      </c>
      <c r="AL405" s="13" t="s">
        <v>105</v>
      </c>
      <c r="AM405" s="13" t="s">
        <v>106</v>
      </c>
      <c r="AN405" s="13" t="s">
        <v>107</v>
      </c>
      <c r="AO405" s="13" t="s">
        <v>96</v>
      </c>
      <c r="AP405" s="13" t="s">
        <v>97</v>
      </c>
      <c r="AQ405" s="13" t="s">
        <v>98</v>
      </c>
      <c r="AR405" s="13" t="s">
        <v>99</v>
      </c>
      <c r="AS405" s="13" t="s">
        <v>100</v>
      </c>
      <c r="AT405" s="13" t="s">
        <v>101</v>
      </c>
      <c r="AU405" s="13" t="s">
        <v>102</v>
      </c>
      <c r="AV405" s="13" t="s">
        <v>103</v>
      </c>
      <c r="AW405" s="13" t="s">
        <v>104</v>
      </c>
      <c r="AX405" s="13" t="s">
        <v>105</v>
      </c>
      <c r="AY405" s="13" t="s">
        <v>106</v>
      </c>
      <c r="AZ405" s="13" t="s">
        <v>107</v>
      </c>
      <c r="BA405" t="s">
        <v>1</v>
      </c>
      <c r="BB405" t="s">
        <v>2</v>
      </c>
      <c r="BC405" t="s">
        <v>3</v>
      </c>
      <c r="BD405" t="s">
        <v>4</v>
      </c>
      <c r="BE405" t="s">
        <v>5</v>
      </c>
      <c r="BF405" t="s">
        <v>6</v>
      </c>
      <c r="BG405" t="s">
        <v>7</v>
      </c>
      <c r="BH405" t="s">
        <v>8</v>
      </c>
      <c r="BI405" t="s">
        <v>9</v>
      </c>
      <c r="BJ405" t="s">
        <v>10</v>
      </c>
      <c r="BK405" t="s">
        <v>11</v>
      </c>
      <c r="BL405" t="s">
        <v>12</v>
      </c>
      <c r="BM405" t="s">
        <v>13</v>
      </c>
      <c r="BN405" t="s">
        <v>14</v>
      </c>
      <c r="BO405" t="s">
        <v>15</v>
      </c>
      <c r="BP405" t="s">
        <v>16</v>
      </c>
      <c r="BQ405" t="s">
        <v>17</v>
      </c>
      <c r="BR405" t="s">
        <v>18</v>
      </c>
      <c r="BS405" t="s">
        <v>19</v>
      </c>
      <c r="BT405" t="s">
        <v>20</v>
      </c>
      <c r="BU405" t="s">
        <v>21</v>
      </c>
      <c r="BV405" t="s">
        <v>22</v>
      </c>
      <c r="BW405" t="s">
        <v>23</v>
      </c>
      <c r="BX405" t="s">
        <v>24</v>
      </c>
      <c r="BY405" t="s">
        <v>1</v>
      </c>
      <c r="BZ405" t="s">
        <v>2</v>
      </c>
      <c r="CA405" t="s">
        <v>3</v>
      </c>
      <c r="CB405" t="s">
        <v>4</v>
      </c>
      <c r="CC405" t="s">
        <v>5</v>
      </c>
      <c r="CD405" t="s">
        <v>6</v>
      </c>
      <c r="CE405" t="s">
        <v>7</v>
      </c>
      <c r="CF405" t="s">
        <v>8</v>
      </c>
      <c r="CG405" t="s">
        <v>9</v>
      </c>
      <c r="CH405" t="s">
        <v>10</v>
      </c>
      <c r="CI405" t="s">
        <v>11</v>
      </c>
      <c r="CJ405" t="s">
        <v>12</v>
      </c>
      <c r="CK405" t="s">
        <v>13</v>
      </c>
      <c r="CL405" t="s">
        <v>14</v>
      </c>
      <c r="CM405" t="s">
        <v>15</v>
      </c>
      <c r="CN405" t="s">
        <v>16</v>
      </c>
      <c r="CO405" t="s">
        <v>17</v>
      </c>
      <c r="CP405" t="s">
        <v>18</v>
      </c>
      <c r="CQ405" t="s">
        <v>19</v>
      </c>
      <c r="CR405" t="s">
        <v>20</v>
      </c>
      <c r="CS405" t="s">
        <v>21</v>
      </c>
      <c r="CT405" t="s">
        <v>22</v>
      </c>
      <c r="CU405" t="s">
        <v>23</v>
      </c>
      <c r="CV405" t="s">
        <v>24</v>
      </c>
    </row>
    <row r="406" spans="1:100">
      <c r="A406" s="18" t="str">
        <f ca="1">INDIRECT("CORPUS_TOTALS!R"&amp;$A402&amp;"C"&amp;COLUMN(),FALSE)</f>
        <v>Reduced Gods</v>
      </c>
      <c r="B406" s="7" t="str">
        <f ca="1">INDIRECT("CORPUS_TOTALS!R"&amp;($A402+$C402)&amp;"C"&amp;(COLUMN()-1),FALSE)</f>
        <v>Reduced Reward</v>
      </c>
      <c r="C406" s="7">
        <f ca="1">INDIRECT("CORPUS_TOTALS!R"&amp;($A402+$C402)&amp;"C"&amp;(COLUMN()-1),FALSE)</f>
        <v>8713</v>
      </c>
      <c r="D406" s="7">
        <f t="shared" ref="D406:BO406" ca="1" si="311">INDIRECT("CORPUS_TOTALS!R"&amp;($A402+$C402)&amp;"C"&amp;(COLUMN()-1),FALSE)</f>
        <v>21350</v>
      </c>
      <c r="E406" s="7">
        <f t="shared" ca="1" si="311"/>
        <v>965</v>
      </c>
      <c r="F406" s="7">
        <f t="shared" ca="1" si="311"/>
        <v>2597</v>
      </c>
      <c r="G406" s="7">
        <f t="shared" ca="1" si="311"/>
        <v>483</v>
      </c>
      <c r="H406" s="7">
        <f t="shared" ca="1" si="311"/>
        <v>257</v>
      </c>
      <c r="I406" s="7">
        <f t="shared" ca="1" si="311"/>
        <v>96</v>
      </c>
      <c r="J406" s="7">
        <f t="shared" ca="1" si="311"/>
        <v>47</v>
      </c>
      <c r="K406" s="7">
        <f t="shared" ca="1" si="311"/>
        <v>-0.10551415328492506</v>
      </c>
      <c r="L406" s="7">
        <f t="shared" ca="1" si="311"/>
        <v>-0.46406393518084837</v>
      </c>
      <c r="M406" s="7">
        <f t="shared" ca="1" si="311"/>
        <v>-1.0049873672428158</v>
      </c>
      <c r="N406" s="7">
        <f t="shared" ca="1" si="311"/>
        <v>-0.54181558364024862</v>
      </c>
      <c r="O406" s="7">
        <f t="shared" ca="1" si="311"/>
        <v>-1.0514243310650411</v>
      </c>
      <c r="P406" s="7">
        <f t="shared" ca="1" si="311"/>
        <v>-1.2084158158128993</v>
      </c>
      <c r="Q406" s="7">
        <f t="shared" ca="1" si="311"/>
        <v>1</v>
      </c>
      <c r="R406" s="7">
        <f t="shared" ca="1" si="311"/>
        <v>1</v>
      </c>
      <c r="S406" s="7">
        <f t="shared" ca="1" si="311"/>
        <v>1</v>
      </c>
      <c r="T406" s="7">
        <f t="shared" ca="1" si="311"/>
        <v>1</v>
      </c>
      <c r="U406" s="7">
        <f t="shared" ca="1" si="311"/>
        <v>1</v>
      </c>
      <c r="V406" s="7">
        <f t="shared" ca="1" si="311"/>
        <v>1</v>
      </c>
      <c r="W406" s="7">
        <f t="shared" ca="1" si="311"/>
        <v>0.15012046836947454</v>
      </c>
      <c r="X406" s="7">
        <f t="shared" ca="1" si="311"/>
        <v>0.53710599378417245</v>
      </c>
      <c r="Y406" s="7">
        <f t="shared" ca="1" si="311"/>
        <v>0.18682295907099325</v>
      </c>
      <c r="Z406" s="7">
        <f t="shared" ca="1" si="311"/>
        <v>0.91371776276075467</v>
      </c>
      <c r="AA406" s="7">
        <f t="shared" ca="1" si="311"/>
        <v>0.79287189471146313</v>
      </c>
      <c r="AB406" s="7">
        <f t="shared" ca="1" si="311"/>
        <v>0.82853697752819</v>
      </c>
      <c r="AC406" s="7">
        <f t="shared" ca="1" si="311"/>
        <v>2.3920787743898714E-3</v>
      </c>
      <c r="AD406" s="7">
        <f t="shared" ca="1" si="311"/>
        <v>2.7138222363135593E-3</v>
      </c>
      <c r="AE406" s="7">
        <f t="shared" ca="1" si="311"/>
        <v>2.339333455232297E-3</v>
      </c>
      <c r="AF406" s="7">
        <f t="shared" ca="1" si="311"/>
        <v>2.5262403152595059E-3</v>
      </c>
      <c r="AG406" s="7">
        <f t="shared" ca="1" si="311"/>
        <v>2.060764968357864E-3</v>
      </c>
      <c r="AH406" s="7">
        <f t="shared" ca="1" si="311"/>
        <v>2.4638251955765621E-3</v>
      </c>
      <c r="AI406" s="7">
        <f t="shared" ca="1" si="311"/>
        <v>2.1135049710160475E-3</v>
      </c>
      <c r="AJ406" s="7">
        <f t="shared" ca="1" si="311"/>
        <v>2.7014833193820791E-3</v>
      </c>
      <c r="AK406" s="7">
        <f t="shared" ca="1" si="311"/>
        <v>1.7990070303980257E-3</v>
      </c>
      <c r="AL406" s="7">
        <f t="shared" ca="1" si="311"/>
        <v>2.6974800890399134E-3</v>
      </c>
      <c r="AM406" s="7">
        <f t="shared" ca="1" si="311"/>
        <v>1.5727267149368155E-3</v>
      </c>
      <c r="AN406" s="7">
        <f t="shared" ca="1" si="311"/>
        <v>2.8300835895128332E-3</v>
      </c>
      <c r="AO406" s="7">
        <f t="shared" ca="1" si="311"/>
        <v>3.4153166777296941E-2</v>
      </c>
      <c r="AP406" s="7">
        <f t="shared" ca="1" si="311"/>
        <v>3.9195779358534445E-2</v>
      </c>
      <c r="AQ406" s="7">
        <f t="shared" ca="1" si="311"/>
        <v>8.8803131680232045E-2</v>
      </c>
      <c r="AR406" s="7">
        <f t="shared" ca="1" si="311"/>
        <v>9.6583285181594647E-2</v>
      </c>
      <c r="AS406" s="7">
        <f t="shared" ca="1" si="311"/>
        <v>1.8971519961289103E-2</v>
      </c>
      <c r="AT406" s="7">
        <f t="shared" ca="1" si="311"/>
        <v>2.2808339523488416E-2</v>
      </c>
      <c r="AU406" s="7">
        <f t="shared" ca="1" si="311"/>
        <v>1.0178626791071449E-2</v>
      </c>
      <c r="AV406" s="7">
        <f t="shared" ca="1" si="311"/>
        <v>1.3053223326024569E-2</v>
      </c>
      <c r="AW406" s="7">
        <f t="shared" ca="1" si="311"/>
        <v>3.5990269006392576E-3</v>
      </c>
      <c r="AX406" s="7">
        <f t="shared" ca="1" si="311"/>
        <v>5.3939473382366206E-3</v>
      </c>
      <c r="AY406" s="7">
        <f t="shared" ca="1" si="311"/>
        <v>1.5727267149368155E-3</v>
      </c>
      <c r="AZ406" s="7">
        <f t="shared" ca="1" si="311"/>
        <v>2.8300835895128332E-3</v>
      </c>
      <c r="BA406" s="7">
        <f t="shared" ca="1" si="311"/>
        <v>266829</v>
      </c>
      <c r="BB406" s="7">
        <f t="shared" ca="1" si="311"/>
        <v>6432756</v>
      </c>
      <c r="BC406" s="7">
        <f t="shared" ca="1" si="311"/>
        <v>783</v>
      </c>
      <c r="BD406" s="7">
        <f t="shared" ca="1" si="311"/>
        <v>20567</v>
      </c>
      <c r="BE406" s="7">
        <f t="shared" ca="1" si="311"/>
        <v>641955</v>
      </c>
      <c r="BF406" s="7">
        <f t="shared" ca="1" si="311"/>
        <v>6057630</v>
      </c>
      <c r="BG406" s="7">
        <f t="shared" ca="1" si="311"/>
        <v>1979</v>
      </c>
      <c r="BH406" s="7">
        <f t="shared" ca="1" si="311"/>
        <v>19371</v>
      </c>
      <c r="BI406" s="7">
        <f t="shared" ca="1" si="311"/>
        <v>155247</v>
      </c>
      <c r="BJ406" s="7">
        <f t="shared" ca="1" si="311"/>
        <v>6544338</v>
      </c>
      <c r="BK406" s="7">
        <f t="shared" ca="1" si="311"/>
        <v>446</v>
      </c>
      <c r="BL406" s="7">
        <f t="shared" ca="1" si="311"/>
        <v>20904</v>
      </c>
      <c r="BM406" s="7">
        <f t="shared" ca="1" si="311"/>
        <v>80879</v>
      </c>
      <c r="BN406" s="7">
        <f t="shared" ca="1" si="311"/>
        <v>6618706</v>
      </c>
      <c r="BO406" s="7">
        <f t="shared" ca="1" si="311"/>
        <v>248</v>
      </c>
      <c r="BP406" s="7">
        <f t="shared" ref="BP406:CV406" ca="1" si="312">INDIRECT("CORPUS_TOTALS!R"&amp;($A402+$C402)&amp;"C"&amp;(COLUMN()-1),FALSE)</f>
        <v>21102</v>
      </c>
      <c r="BQ406" s="7">
        <f t="shared" ca="1" si="312"/>
        <v>33148</v>
      </c>
      <c r="BR406" s="7">
        <f t="shared" ca="1" si="312"/>
        <v>6666437</v>
      </c>
      <c r="BS406" s="7">
        <f t="shared" ca="1" si="312"/>
        <v>96</v>
      </c>
      <c r="BT406" s="7">
        <f t="shared" ca="1" si="312"/>
        <v>21254</v>
      </c>
      <c r="BU406" s="7">
        <f t="shared" ca="1" si="312"/>
        <v>16677</v>
      </c>
      <c r="BV406" s="7">
        <f t="shared" ca="1" si="312"/>
        <v>6682908</v>
      </c>
      <c r="BW406" s="7">
        <f t="shared" ca="1" si="312"/>
        <v>47</v>
      </c>
      <c r="BX406" s="7">
        <f t="shared" ca="1" si="312"/>
        <v>21303</v>
      </c>
      <c r="BY406" s="7">
        <f t="shared" ca="1" si="312"/>
        <v>266761.89265630452</v>
      </c>
      <c r="BZ406" s="7">
        <f t="shared" ca="1" si="312"/>
        <v>6432823.1073436951</v>
      </c>
      <c r="CA406" s="7">
        <f t="shared" ca="1" si="312"/>
        <v>850.10734369548288</v>
      </c>
      <c r="CB406" s="7">
        <f t="shared" ca="1" si="312"/>
        <v>20565.220987568631</v>
      </c>
      <c r="CC406" s="7">
        <f t="shared" ca="1" si="312"/>
        <v>641888.45263196272</v>
      </c>
      <c r="CD406" s="7">
        <f t="shared" ca="1" si="312"/>
        <v>6057696.5473680375</v>
      </c>
      <c r="CE406" s="7">
        <f t="shared" ca="1" si="312"/>
        <v>2045.5473680373341</v>
      </c>
      <c r="CF406" s="7">
        <f t="shared" ca="1" si="312"/>
        <v>19365.971377331582</v>
      </c>
      <c r="CG406" s="7">
        <f t="shared" ca="1" si="312"/>
        <v>155198.41917902793</v>
      </c>
      <c r="CH406" s="7">
        <f t="shared" ca="1" si="312"/>
        <v>6544386.5808209721</v>
      </c>
      <c r="CI406" s="7">
        <f t="shared" ca="1" si="312"/>
        <v>494.58082097208199</v>
      </c>
      <c r="CJ406" s="7">
        <f t="shared" ca="1" si="312"/>
        <v>20921.880489612417</v>
      </c>
      <c r="CK406" s="7">
        <f t="shared" ca="1" si="312"/>
        <v>80869.288617580736</v>
      </c>
      <c r="CL406" s="7">
        <f t="shared" ca="1" si="312"/>
        <v>6618715.7113824189</v>
      </c>
      <c r="CM406" s="7">
        <f t="shared" ca="1" si="312"/>
        <v>257.71138241926161</v>
      </c>
      <c r="CN406" s="7">
        <f t="shared" ca="1" si="312"/>
        <v>21159.504775295783</v>
      </c>
      <c r="CO406" s="7">
        <f t="shared" ca="1" si="312"/>
        <v>33138.395735117214</v>
      </c>
      <c r="CP406" s="7">
        <f t="shared" ca="1" si="312"/>
        <v>6666446.6042648824</v>
      </c>
      <c r="CQ406" s="7">
        <f t="shared" ca="1" si="312"/>
        <v>105.60426488278789</v>
      </c>
      <c r="CR406" s="7">
        <f t="shared" ca="1" si="312"/>
        <v>21312.096622402732</v>
      </c>
      <c r="CS406" s="7">
        <f t="shared" ca="1" si="312"/>
        <v>16670.873850141386</v>
      </c>
      <c r="CT406" s="7">
        <f t="shared" ca="1" si="312"/>
        <v>6682914.1261498583</v>
      </c>
      <c r="CU406" s="7">
        <f t="shared" ca="1" si="312"/>
        <v>53.126149858613424</v>
      </c>
      <c r="CV406" s="7">
        <f t="shared" ca="1" si="312"/>
        <v>21364.741972823689</v>
      </c>
    </row>
    <row r="407" spans="1:100">
      <c r="A407" s="18" t="s">
        <v>117</v>
      </c>
      <c r="B407" s="7" t="str">
        <f ca="1">INDIRECT("CORPUS_TOTALS!R"&amp;($B402+$C402)&amp;"C"&amp;(COLUMN()-1),FALSE)</f>
        <v>Reduced Reward</v>
      </c>
      <c r="C407" s="7">
        <f ca="1">INDIRECT("CORPUS_TOTALS!R"&amp;($B402+$C402)&amp;"C"&amp;(COLUMN()-1),FALSE)</f>
        <v>8713</v>
      </c>
      <c r="D407" s="7">
        <f t="shared" ref="D407:BO407" ca="1" si="313">INDIRECT("CORPUS_TOTALS!R"&amp;($B402+$C402)&amp;"C"&amp;(COLUMN()-1),FALSE)</f>
        <v>2175</v>
      </c>
      <c r="E407" s="7">
        <f t="shared" ca="1" si="313"/>
        <v>91</v>
      </c>
      <c r="F407" s="7">
        <f t="shared" ca="1" si="313"/>
        <v>292</v>
      </c>
      <c r="G407" s="7">
        <f t="shared" ca="1" si="313"/>
        <v>48</v>
      </c>
      <c r="H407" s="7">
        <f t="shared" ca="1" si="313"/>
        <v>24</v>
      </c>
      <c r="I407" s="7">
        <f t="shared" ca="1" si="313"/>
        <v>8</v>
      </c>
      <c r="J407" s="7">
        <f t="shared" ca="1" si="313"/>
        <v>2</v>
      </c>
      <c r="K407" s="7">
        <f t="shared" ca="1" si="313"/>
        <v>-0.21707114984602077</v>
      </c>
      <c r="L407" s="7">
        <f t="shared" ca="1" si="313"/>
        <v>8.6060407683019105E-2</v>
      </c>
      <c r="M407" s="7">
        <f t="shared" ca="1" si="313"/>
        <v>-0.37976600383311315</v>
      </c>
      <c r="N407" s="7">
        <f t="shared" ca="1" si="313"/>
        <v>-0.37976600383311315</v>
      </c>
      <c r="O407" s="7">
        <f t="shared" ca="1" si="313"/>
        <v>-0.81601281374597878</v>
      </c>
      <c r="P407" s="7">
        <f t="shared" ca="1" si="313"/>
        <v>0</v>
      </c>
      <c r="Q407" s="7">
        <f t="shared" ca="1" si="313"/>
        <v>1</v>
      </c>
      <c r="R407" s="7">
        <f t="shared" ca="1" si="313"/>
        <v>1</v>
      </c>
      <c r="S407" s="7">
        <f t="shared" ca="1" si="313"/>
        <v>1</v>
      </c>
      <c r="T407" s="7">
        <f t="shared" ca="1" si="313"/>
        <v>1</v>
      </c>
      <c r="U407" s="7">
        <f t="shared" ca="1" si="313"/>
        <v>1</v>
      </c>
      <c r="V407" s="7">
        <f t="shared" ca="1" si="313"/>
        <v>1</v>
      </c>
      <c r="W407" s="7">
        <f t="shared" ca="1" si="313"/>
        <v>0.6565920450091407</v>
      </c>
      <c r="X407" s="7">
        <f t="shared" ca="1" si="313"/>
        <v>0.56106886134497058</v>
      </c>
      <c r="Y407" s="7">
        <f t="shared" ca="1" si="313"/>
        <v>0.84357417408402435</v>
      </c>
      <c r="Z407" s="7">
        <f t="shared" ca="1" si="313"/>
        <v>0.93890047475835869</v>
      </c>
      <c r="AA407" s="7">
        <f t="shared" ca="1" si="313"/>
        <v>0.87099736001798633</v>
      </c>
      <c r="AB407" s="7">
        <f t="shared" ca="1" si="313"/>
        <v>0.5408047954664752</v>
      </c>
      <c r="AC407" s="7">
        <f t="shared" ca="1" si="313"/>
        <v>1.8781986501035122E-3</v>
      </c>
      <c r="AD407" s="7">
        <f t="shared" ca="1" si="313"/>
        <v>2.8481427368991256E-3</v>
      </c>
      <c r="AE407" s="7">
        <f t="shared" ca="1" si="313"/>
        <v>2.3774942545162444E-3</v>
      </c>
      <c r="AF407" s="7">
        <f t="shared" ca="1" si="313"/>
        <v>2.9926206880124908E-3</v>
      </c>
      <c r="AG407" s="7">
        <f t="shared" ca="1" si="313"/>
        <v>1.5832512172923572E-3</v>
      </c>
      <c r="AH407" s="7">
        <f t="shared" ca="1" si="313"/>
        <v>2.8305418861559188E-3</v>
      </c>
      <c r="AI407" s="7">
        <f t="shared" ca="1" si="313"/>
        <v>1.3249288616600089E-3</v>
      </c>
      <c r="AJ407" s="7">
        <f t="shared" ca="1" si="313"/>
        <v>3.0888642417882671E-3</v>
      </c>
      <c r="AK407" s="7">
        <f t="shared" ca="1" si="313"/>
        <v>5.6583513847534533E-4</v>
      </c>
      <c r="AL407" s="7">
        <f t="shared" ca="1" si="313"/>
        <v>3.1123257810648846E-3</v>
      </c>
      <c r="AM407" s="7">
        <f t="shared" ca="1" si="313"/>
        <v>-3.542914351300821E-4</v>
      </c>
      <c r="AN407" s="7">
        <f t="shared" ca="1" si="313"/>
        <v>2.1933718949001969E-3</v>
      </c>
      <c r="AO407" s="7">
        <f t="shared" ca="1" si="313"/>
        <v>2.6814310946861351E-2</v>
      </c>
      <c r="AP407" s="7">
        <f t="shared" ca="1" si="313"/>
        <v>4.2151206294517955E-2</v>
      </c>
      <c r="AQ407" s="7">
        <f t="shared" ca="1" si="313"/>
        <v>9.1953465442117105E-2</v>
      </c>
      <c r="AR407" s="7">
        <f t="shared" ca="1" si="313"/>
        <v>0.11770170697167601</v>
      </c>
      <c r="AS407" s="7">
        <f t="shared" ca="1" si="313"/>
        <v>1.4313107495483594E-2</v>
      </c>
      <c r="AT407" s="7">
        <f t="shared" ca="1" si="313"/>
        <v>2.6146662619458933E-2</v>
      </c>
      <c r="AU407" s="7">
        <f t="shared" ca="1" si="313"/>
        <v>6.2758632434721604E-3</v>
      </c>
      <c r="AV407" s="7">
        <f t="shared" ca="1" si="313"/>
        <v>1.4873562043884162E-2</v>
      </c>
      <c r="AW407" s="7">
        <f t="shared" ca="1" si="313"/>
        <v>1.134017273433291E-3</v>
      </c>
      <c r="AX407" s="7">
        <f t="shared" ca="1" si="313"/>
        <v>6.2223045656471685E-3</v>
      </c>
      <c r="AY407" s="7">
        <f t="shared" ca="1" si="313"/>
        <v>-3.542914351300821E-4</v>
      </c>
      <c r="AZ407" s="7">
        <f t="shared" ca="1" si="313"/>
        <v>2.1933718949001969E-3</v>
      </c>
      <c r="BA407" s="7">
        <f t="shared" ca="1" si="313"/>
        <v>267537</v>
      </c>
      <c r="BB407" s="7">
        <f t="shared" ca="1" si="313"/>
        <v>6451223</v>
      </c>
      <c r="BC407" s="7">
        <f t="shared" ca="1" si="313"/>
        <v>75</v>
      </c>
      <c r="BD407" s="7">
        <f t="shared" ca="1" si="313"/>
        <v>2100</v>
      </c>
      <c r="BE407" s="7">
        <f t="shared" ca="1" si="313"/>
        <v>643706</v>
      </c>
      <c r="BF407" s="7">
        <f t="shared" ca="1" si="313"/>
        <v>6075054</v>
      </c>
      <c r="BG407" s="7">
        <f t="shared" ca="1" si="313"/>
        <v>228</v>
      </c>
      <c r="BH407" s="7">
        <f t="shared" ca="1" si="313"/>
        <v>1947</v>
      </c>
      <c r="BI407" s="7">
        <f t="shared" ca="1" si="313"/>
        <v>155649</v>
      </c>
      <c r="BJ407" s="7">
        <f t="shared" ca="1" si="313"/>
        <v>6563111</v>
      </c>
      <c r="BK407" s="7">
        <f t="shared" ca="1" si="313"/>
        <v>44</v>
      </c>
      <c r="BL407" s="7">
        <f t="shared" ca="1" si="313"/>
        <v>2131</v>
      </c>
      <c r="BM407" s="7">
        <f t="shared" ca="1" si="313"/>
        <v>81104</v>
      </c>
      <c r="BN407" s="7">
        <f t="shared" ca="1" si="313"/>
        <v>6637656</v>
      </c>
      <c r="BO407" s="7">
        <f t="shared" ca="1" si="313"/>
        <v>23</v>
      </c>
      <c r="BP407" s="7">
        <f t="shared" ref="BP407:CV407" ca="1" si="314">INDIRECT("CORPUS_TOTALS!R"&amp;($B402+$C402)&amp;"C"&amp;(COLUMN()-1),FALSE)</f>
        <v>2152</v>
      </c>
      <c r="BQ407" s="7">
        <f t="shared" ca="1" si="314"/>
        <v>33236</v>
      </c>
      <c r="BR407" s="7">
        <f t="shared" ca="1" si="314"/>
        <v>6685524</v>
      </c>
      <c r="BS407" s="7">
        <f t="shared" ca="1" si="314"/>
        <v>8</v>
      </c>
      <c r="BT407" s="7">
        <f t="shared" ca="1" si="314"/>
        <v>2167</v>
      </c>
      <c r="BU407" s="7">
        <f t="shared" ca="1" si="314"/>
        <v>16722</v>
      </c>
      <c r="BV407" s="7">
        <f t="shared" ca="1" si="314"/>
        <v>6702038</v>
      </c>
      <c r="BW407" s="7">
        <f t="shared" ca="1" si="314"/>
        <v>2</v>
      </c>
      <c r="BX407" s="7">
        <f t="shared" ca="1" si="314"/>
        <v>2173</v>
      </c>
      <c r="BY407" s="7">
        <f t="shared" ca="1" si="314"/>
        <v>267525.39655866334</v>
      </c>
      <c r="BZ407" s="7">
        <f t="shared" ca="1" si="314"/>
        <v>6451234.6034413371</v>
      </c>
      <c r="CA407" s="7">
        <f t="shared" ca="1" si="314"/>
        <v>86.603441336659259</v>
      </c>
      <c r="CB407" s="7">
        <f t="shared" ca="1" si="314"/>
        <v>2089.0726153337819</v>
      </c>
      <c r="CC407" s="7">
        <f t="shared" ca="1" si="314"/>
        <v>643725.61285594932</v>
      </c>
      <c r="CD407" s="7">
        <f t="shared" ca="1" si="314"/>
        <v>6075034.3871440506</v>
      </c>
      <c r="CE407" s="7">
        <f t="shared" ca="1" si="314"/>
        <v>208.38714405064175</v>
      </c>
      <c r="CF407" s="7">
        <f t="shared" ca="1" si="314"/>
        <v>1967.249488744947</v>
      </c>
      <c r="CG407" s="7">
        <f t="shared" ca="1" si="314"/>
        <v>155642.61530278155</v>
      </c>
      <c r="CH407" s="7">
        <f t="shared" ca="1" si="314"/>
        <v>6563117.3846972184</v>
      </c>
      <c r="CI407" s="7">
        <f t="shared" ca="1" si="314"/>
        <v>50.384697218467373</v>
      </c>
      <c r="CJ407" s="7">
        <f t="shared" ca="1" si="314"/>
        <v>2125.3030842000608</v>
      </c>
      <c r="CK407" s="7">
        <f t="shared" ca="1" si="314"/>
        <v>81100.746030128255</v>
      </c>
      <c r="CL407" s="7">
        <f t="shared" ca="1" si="314"/>
        <v>6637659.2539698714</v>
      </c>
      <c r="CM407" s="7">
        <f t="shared" ca="1" si="314"/>
        <v>26.253969871751476</v>
      </c>
      <c r="CN407" s="7">
        <f t="shared" ca="1" si="314"/>
        <v>2149.4416231566538</v>
      </c>
      <c r="CO407" s="7">
        <f t="shared" ca="1" si="314"/>
        <v>33233.241720088052</v>
      </c>
      <c r="CP407" s="7">
        <f t="shared" ca="1" si="314"/>
        <v>6685526.7582799122</v>
      </c>
      <c r="CQ407" s="7">
        <f t="shared" ca="1" si="314"/>
        <v>10.758279911946776</v>
      </c>
      <c r="CR407" s="7">
        <f t="shared" ca="1" si="314"/>
        <v>2164.9423293881609</v>
      </c>
      <c r="CS407" s="7">
        <f t="shared" ca="1" si="314"/>
        <v>16718.587851243912</v>
      </c>
      <c r="CT407" s="7">
        <f t="shared" ca="1" si="314"/>
        <v>6702041.412148756</v>
      </c>
      <c r="CU407" s="7">
        <f t="shared" ca="1" si="314"/>
        <v>5.4121487560882526</v>
      </c>
      <c r="CV407" s="7">
        <f t="shared" ca="1" si="314"/>
        <v>2170.2901911959943</v>
      </c>
    </row>
    <row r="409" spans="1:100">
      <c r="A409" s="18" t="s">
        <v>114</v>
      </c>
      <c r="B409" t="s">
        <v>119</v>
      </c>
      <c r="C409" t="s">
        <v>120</v>
      </c>
      <c r="D409" t="s">
        <v>121</v>
      </c>
      <c r="E409" t="s">
        <v>122</v>
      </c>
      <c r="F409" t="s">
        <v>123</v>
      </c>
      <c r="G409" t="s">
        <v>124</v>
      </c>
      <c r="H409" t="s">
        <v>125</v>
      </c>
      <c r="I409" t="s">
        <v>126</v>
      </c>
      <c r="J409" t="s">
        <v>127</v>
      </c>
      <c r="K409" t="s">
        <v>128</v>
      </c>
      <c r="L409" t="s">
        <v>129</v>
      </c>
      <c r="M409" t="s">
        <v>130</v>
      </c>
      <c r="N409" t="s">
        <v>131</v>
      </c>
      <c r="O409" t="s">
        <v>132</v>
      </c>
      <c r="P409" t="s">
        <v>133</v>
      </c>
      <c r="Q409" t="s">
        <v>134</v>
      </c>
      <c r="R409" t="s">
        <v>135</v>
      </c>
      <c r="S409" t="s">
        <v>136</v>
      </c>
      <c r="T409" t="s">
        <v>138</v>
      </c>
      <c r="U409" t="s">
        <v>139</v>
      </c>
      <c r="V409" t="s">
        <v>140</v>
      </c>
      <c r="W409" t="s">
        <v>141</v>
      </c>
      <c r="X409" t="s">
        <v>142</v>
      </c>
      <c r="Y409" t="s">
        <v>143</v>
      </c>
      <c r="Z409" t="s">
        <v>144</v>
      </c>
      <c r="AA409" t="s">
        <v>145</v>
      </c>
      <c r="AB409" t="s">
        <v>146</v>
      </c>
      <c r="AC409" t="s">
        <v>147</v>
      </c>
      <c r="AD409" t="s">
        <v>148</v>
      </c>
      <c r="AE409" t="s">
        <v>149</v>
      </c>
      <c r="AF409" t="s">
        <v>137</v>
      </c>
    </row>
    <row r="410" spans="1:100">
      <c r="A410" s="18" t="s">
        <v>150</v>
      </c>
      <c r="B410" s="10" t="e">
        <f ca="1">1-NORMSDIST(H410)</f>
        <v>#REF!</v>
      </c>
      <c r="C410" s="10">
        <f t="shared" ref="C410" ca="1" si="315">1-NORMSDIST(I410)</f>
        <v>0.94521634609332561</v>
      </c>
      <c r="D410" s="10">
        <f t="shared" ref="D410" ca="1" si="316">1-NORMSDIST(J410)</f>
        <v>0.43489812861062083</v>
      </c>
      <c r="E410" s="10">
        <f t="shared" ref="E410" ca="1" si="317">1-NORMSDIST(K410)</f>
        <v>0.34164700976153428</v>
      </c>
      <c r="F410" s="10">
        <f t="shared" ref="F410" ca="1" si="318">1-NORMSDIST(L410)</f>
        <v>0.29214992427566966</v>
      </c>
      <c r="G410" s="10">
        <f t="shared" ref="G410" ca="1" si="319">1-NORMSDIST(M410)</f>
        <v>0.10591847436870938</v>
      </c>
      <c r="H410" t="e">
        <f ca="1">(E406/T410-E407/Z410)/(SQRT(N410*(1-N410)*(1/T410+1/Z410)))</f>
        <v>#REF!</v>
      </c>
      <c r="I410">
        <f t="shared" ref="I410" ca="1" si="320">(F406/U410-F407/AA410)/(SQRT(O410*(1-O410)*(1/U410+1/AA410)))</f>
        <v>-1.6001409974686747</v>
      </c>
      <c r="J410">
        <f t="shared" ref="J410" ca="1" si="321">(G406/V410-G407/AB410)/(SQRT(P410*(1-P410)*(1/V410+1/AB410)))</f>
        <v>0.16391728813236339</v>
      </c>
      <c r="K410">
        <f t="shared" ref="K410" ca="1" si="322">(H406/W410-H407/AC410)/(SQRT(Q410*(1-Q410)*(1/W410+1/AC410)))</f>
        <v>0.40797228886684189</v>
      </c>
      <c r="L410">
        <f t="shared" ref="L410" ca="1" si="323">(I406/X410-I407/AD410)/(SQRT(R410*(1-R410)*(1/X410+1/AD410)))</f>
        <v>0.54711482396807898</v>
      </c>
      <c r="M410">
        <f t="shared" ref="M410" ca="1" si="324">(J406/Y410-J407/AE410)/(SQRT(S410*(1-S410)*(1/Y410+1/AE410)))</f>
        <v>1.2485302196193584</v>
      </c>
      <c r="N410" t="e">
        <f ca="1">(E406+E407)/(T410+Z410)</f>
        <v>#REF!</v>
      </c>
      <c r="O410">
        <f t="shared" ref="O410" ca="1" si="325">(F406+F407)/(U410+AA410)</f>
        <v>1.2280552603613178E-3</v>
      </c>
      <c r="P410">
        <f t="shared" ref="P410" ca="1" si="326">(G406+G407)/(V410+AB410)</f>
        <v>1.128586609989373E-3</v>
      </c>
      <c r="Q410">
        <f t="shared" ref="Q410" ca="1" si="327">(H406+H407)/(W410+AC410)</f>
        <v>1.1944739638682252E-3</v>
      </c>
      <c r="R410">
        <f t="shared" ref="R410" ca="1" si="328">(I406+I407)/(X410+AD410)</f>
        <v>1.1052072263549415E-3</v>
      </c>
      <c r="S410">
        <f t="shared" ref="S410" ca="1" si="329">(J406+J407)/(Y410+AE410)</f>
        <v>1.0414452709883104E-3</v>
      </c>
      <c r="T410" t="e">
        <f ca="1">_xlfn.FLOOR.MATH(($F$1-1)*$D406)</f>
        <v>#REF!</v>
      </c>
      <c r="U410">
        <f ca="1">2*50*$D406</f>
        <v>2135000</v>
      </c>
      <c r="V410">
        <f ca="1">2*10*$D406</f>
        <v>427000</v>
      </c>
      <c r="W410">
        <f ca="1">2*5*$D406</f>
        <v>213500</v>
      </c>
      <c r="X410">
        <f ca="1">2*2*$D406</f>
        <v>85400</v>
      </c>
      <c r="Y410">
        <f ca="1">2*1*$D406</f>
        <v>42700</v>
      </c>
      <c r="Z410" t="e">
        <f ca="1">_xlfn.FLOOR.MATH(($F$1-1)*$D407)</f>
        <v>#REF!</v>
      </c>
      <c r="AA410">
        <f ca="1">2*50*$D407</f>
        <v>217500</v>
      </c>
      <c r="AB410">
        <f ca="1">2*10*$D407</f>
        <v>43500</v>
      </c>
      <c r="AC410">
        <f ca="1">2*5*$D407</f>
        <v>21750</v>
      </c>
      <c r="AD410">
        <f ca="1">2*2*$D407</f>
        <v>8700</v>
      </c>
      <c r="AE410">
        <f ca="1">2*1*$D407</f>
        <v>4350</v>
      </c>
    </row>
    <row r="412" spans="1:100">
      <c r="A412" s="18" t="s">
        <v>151</v>
      </c>
      <c r="B412" t="s">
        <v>152</v>
      </c>
      <c r="C412" t="s">
        <v>153</v>
      </c>
      <c r="D412" t="s">
        <v>154</v>
      </c>
      <c r="E412">
        <v>50</v>
      </c>
      <c r="F412" t="s">
        <v>153</v>
      </c>
      <c r="G412" t="s">
        <v>154</v>
      </c>
      <c r="H412">
        <v>10</v>
      </c>
      <c r="I412" t="s">
        <v>153</v>
      </c>
      <c r="J412" t="s">
        <v>154</v>
      </c>
      <c r="K412">
        <v>5</v>
      </c>
      <c r="L412" t="s">
        <v>153</v>
      </c>
      <c r="M412" t="s">
        <v>154</v>
      </c>
      <c r="N412">
        <v>2</v>
      </c>
      <c r="O412" t="s">
        <v>153</v>
      </c>
      <c r="P412" t="s">
        <v>154</v>
      </c>
      <c r="Q412">
        <v>1</v>
      </c>
      <c r="R412" t="s">
        <v>153</v>
      </c>
      <c r="S412" t="s">
        <v>154</v>
      </c>
    </row>
    <row r="413" spans="1:100">
      <c r="A413" s="18" t="s">
        <v>159</v>
      </c>
      <c r="B413" t="s">
        <v>116</v>
      </c>
      <c r="C413">
        <f ca="1">BC406</f>
        <v>783</v>
      </c>
      <c r="D413">
        <f ca="1">BD406</f>
        <v>20567</v>
      </c>
      <c r="E413" t="s">
        <v>116</v>
      </c>
      <c r="F413">
        <f ca="1">BG406</f>
        <v>1979</v>
      </c>
      <c r="G413">
        <f ca="1">BH406</f>
        <v>19371</v>
      </c>
      <c r="H413" t="s">
        <v>116</v>
      </c>
      <c r="I413">
        <f ca="1">BK406</f>
        <v>446</v>
      </c>
      <c r="J413">
        <f ca="1">BL406</f>
        <v>20904</v>
      </c>
      <c r="K413" t="s">
        <v>116</v>
      </c>
      <c r="L413">
        <f ca="1">BO406</f>
        <v>248</v>
      </c>
      <c r="M413">
        <f ca="1">BP406</f>
        <v>21102</v>
      </c>
      <c r="N413" t="s">
        <v>116</v>
      </c>
      <c r="O413">
        <f ca="1">BS406</f>
        <v>96</v>
      </c>
      <c r="P413">
        <f ca="1">BT406</f>
        <v>21254</v>
      </c>
      <c r="Q413" t="s">
        <v>116</v>
      </c>
      <c r="R413">
        <f ca="1">BW406</f>
        <v>47</v>
      </c>
      <c r="S413">
        <f ca="1">BX406</f>
        <v>21303</v>
      </c>
    </row>
    <row r="414" spans="1:100">
      <c r="A414" s="18"/>
      <c r="B414" t="s">
        <v>117</v>
      </c>
      <c r="C414">
        <f ca="1">BC407</f>
        <v>75</v>
      </c>
      <c r="D414">
        <f ca="1">BD407</f>
        <v>2100</v>
      </c>
      <c r="E414" t="s">
        <v>117</v>
      </c>
      <c r="F414">
        <f ca="1">BG407</f>
        <v>228</v>
      </c>
      <c r="G414">
        <f ca="1">BH407</f>
        <v>1947</v>
      </c>
      <c r="H414" t="s">
        <v>117</v>
      </c>
      <c r="I414">
        <f ca="1">BK407</f>
        <v>44</v>
      </c>
      <c r="J414">
        <f ca="1">BL407</f>
        <v>2131</v>
      </c>
      <c r="K414" t="s">
        <v>117</v>
      </c>
      <c r="L414">
        <f ca="1">BO407</f>
        <v>23</v>
      </c>
      <c r="M414">
        <f ca="1">BP407</f>
        <v>2152</v>
      </c>
      <c r="N414" t="s">
        <v>117</v>
      </c>
      <c r="O414">
        <f ca="1">BS407</f>
        <v>8</v>
      </c>
      <c r="P414">
        <f ca="1">BT407</f>
        <v>2167</v>
      </c>
      <c r="Q414" t="s">
        <v>117</v>
      </c>
      <c r="R414">
        <f ca="1">BW407</f>
        <v>2</v>
      </c>
      <c r="S414">
        <f ca="1">BX407</f>
        <v>2173</v>
      </c>
    </row>
    <row r="415" spans="1:100">
      <c r="A415" s="18" t="s">
        <v>155</v>
      </c>
      <c r="C415">
        <f ca="1">(C413+C414)*(C413+D413)/SUM(C413:D414)</f>
        <v>778.67375132837412</v>
      </c>
      <c r="D415">
        <f ca="1">(C413+D413)*(D413+D414)/SUM(C413:D414)</f>
        <v>20571.326248671627</v>
      </c>
      <c r="F415">
        <f ca="1">(F413+F414)*(F413+G413)/SUM(F413:G414)</f>
        <v>2002.952178533475</v>
      </c>
      <c r="G415">
        <f ca="1">(F413+G413)*(G413+G414)/SUM(F413:G414)</f>
        <v>19347.047821466524</v>
      </c>
      <c r="I415">
        <f ca="1">(I413+I414)*(I413+J413)/SUM(I413:J414)</f>
        <v>444.69713071200852</v>
      </c>
      <c r="J415">
        <f ca="1">(I413+J413)*(J413+J414)/SUM(I413:J414)</f>
        <v>20905.302869287993</v>
      </c>
      <c r="L415">
        <f ca="1">(L413+L414)*(L413+M413)/SUM(L413:M414)</f>
        <v>245.94473963868225</v>
      </c>
      <c r="M415">
        <f ca="1">(L413+M413)*(M413+M414)/SUM(L413:M414)</f>
        <v>21104.055260361318</v>
      </c>
      <c r="O415">
        <f ca="1">(O413+O414)*(O413+P413)/SUM(O413:P414)</f>
        <v>94.384697130712013</v>
      </c>
      <c r="P415">
        <f ca="1">(O413+P413)*(P413+P414)/SUM(O413:P414)</f>
        <v>21255.61530286929</v>
      </c>
      <c r="R415">
        <f ca="1">(R413+R414)*(R413+S413)/SUM(R413:S414)</f>
        <v>44.46971307120085</v>
      </c>
      <c r="S415">
        <f ca="1">(R413+S413)*(S413+S414)/SUM(R413:S414)</f>
        <v>21305.530286928799</v>
      </c>
    </row>
    <row r="416" spans="1:100">
      <c r="C416">
        <f ca="1">(C413+C414)*(C414+D414)/SUM(C413:D414)</f>
        <v>79.326248671625933</v>
      </c>
      <c r="D416">
        <f ca="1">(C414+D414)*(D413+D414)/SUM(C413:D414)</f>
        <v>2095.6737513283742</v>
      </c>
      <c r="F416">
        <f ca="1">(F413+F414)*(F414+G414)/SUM(F413:G414)</f>
        <v>204.04782146652497</v>
      </c>
      <c r="G416">
        <f ca="1">(F414+G414)*(G413+G414)/SUM(F413:G414)</f>
        <v>1970.952178533475</v>
      </c>
      <c r="I416">
        <f ca="1">(I413+I414)*(I414+J414)/SUM(I413:J414)</f>
        <v>45.302869287991498</v>
      </c>
      <c r="J416">
        <f ca="1">(I414+J414)*(J413+J414)/SUM(I413:J414)</f>
        <v>2129.6971307120084</v>
      </c>
      <c r="L416">
        <f ca="1">(L413+L414)*(L414+M414)/SUM(L413:M414)</f>
        <v>25.055260361317746</v>
      </c>
      <c r="M416">
        <f ca="1">(L414+M414)*(M413+M414)/SUM(L413:M414)</f>
        <v>2149.9447396386822</v>
      </c>
      <c r="O416">
        <f ca="1">(O413+O414)*(O414+P414)/SUM(O413:P414)</f>
        <v>9.6153028692879907</v>
      </c>
      <c r="P416">
        <f ca="1">(O414+P414)*(P413+P414)/SUM(O413:P414)</f>
        <v>2165.3846971307121</v>
      </c>
      <c r="R416">
        <f ca="1">(R413+R414)*(R414+S414)/SUM(R413:S414)</f>
        <v>4.5302869287991498</v>
      </c>
      <c r="S416">
        <f ca="1">(R414+S414)*(S413+S414)/SUM(R413:S414)</f>
        <v>2170.4697130712007</v>
      </c>
    </row>
    <row r="418" spans="1:100">
      <c r="A418" s="18" t="s">
        <v>151</v>
      </c>
      <c r="B418" s="18" t="s">
        <v>0</v>
      </c>
      <c r="C418" s="18">
        <v>50</v>
      </c>
      <c r="D418" s="18">
        <v>10</v>
      </c>
      <c r="E418" s="18">
        <v>5</v>
      </c>
      <c r="F418" s="18">
        <v>2</v>
      </c>
      <c r="G418" s="18">
        <v>1</v>
      </c>
    </row>
    <row r="419" spans="1:100">
      <c r="A419" s="18" t="s">
        <v>118</v>
      </c>
      <c r="B419" s="10">
        <f ca="1">_xlfn.CHISQ.TEST(C413:D414,C415:D416)</f>
        <v>0.60345285892156286</v>
      </c>
      <c r="C419" s="10">
        <f ca="1">_xlfn.CHISQ.TEST(F413:G414,F415:G416)</f>
        <v>6.4458063986094438E-2</v>
      </c>
      <c r="D419" s="10">
        <f ca="1">_xlfn.CHISQ.TEST(I413:J414,I415:J416)</f>
        <v>0.83730611810745481</v>
      </c>
      <c r="E419" s="10">
        <f ca="1">_xlfn.CHISQ.TEST(L413:M414,L415:M416)</f>
        <v>0.66464421245987915</v>
      </c>
      <c r="F419" s="10">
        <f ca="1">_xlfn.CHISQ.TEST(O413:P414,O415:P416)</f>
        <v>0.58367466335005758</v>
      </c>
      <c r="G419" s="10">
        <f ca="1">_xlfn.CHISQ.TEST(R413:S414,R415:S416)</f>
        <v>0.21159868052649208</v>
      </c>
    </row>
    <row r="420" spans="1:100">
      <c r="A420" s="18" t="s">
        <v>156</v>
      </c>
      <c r="B420">
        <f ca="1">(C413*D414)/(D413*C414)</f>
        <v>1.0659794816939758</v>
      </c>
      <c r="C420">
        <f ca="1">(F413*G414)/(G413*F414)</f>
        <v>0.87241848232164743</v>
      </c>
      <c r="D420">
        <f ca="1">(I413*J414)/(J413*I414)</f>
        <v>1.0333233308979577</v>
      </c>
      <c r="E420">
        <f ca="1">(L413*M414)/(M413*L414)</f>
        <v>1.0996196527837871</v>
      </c>
      <c r="F420">
        <f ca="1">(O413*P414)/(P413*O414)</f>
        <v>1.2234873435588596</v>
      </c>
      <c r="G420">
        <f ca="1">(R413*S414)/(S413*R414)</f>
        <v>2.3971036943153545</v>
      </c>
    </row>
    <row r="421" spans="1:100"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</row>
    <row r="422" spans="1:100"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</row>
    <row r="423" spans="1:100">
      <c r="A423">
        <v>1</v>
      </c>
      <c r="B423">
        <v>4</v>
      </c>
      <c r="C423">
        <v>3</v>
      </c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</row>
    <row r="424" spans="1:100" ht="18.75">
      <c r="A424" s="19" t="str">
        <f ca="1">INDIRECT("R5C"&amp;A423,FALSE)</f>
        <v>reduced_gods</v>
      </c>
      <c r="B424" s="19" t="str">
        <f ca="1">INDIRECT("R5C"&amp;B423,FALSE)</f>
        <v>ancestors</v>
      </c>
      <c r="C424" s="19" t="str">
        <f ca="1">INDIRECT("R3C"&amp;C423,FALSE)</f>
        <v>punishment</v>
      </c>
      <c r="D424" s="20"/>
    </row>
    <row r="425" spans="1:100" ht="18.75">
      <c r="A425" s="19">
        <f ca="1">INDIRECT("R6C"&amp;A423,FALSE)</f>
        <v>201</v>
      </c>
      <c r="B425" s="19">
        <f ca="1">INDIRECT("R6C"&amp;B423,FALSE)</f>
        <v>6</v>
      </c>
      <c r="C425" s="19">
        <f ca="1">INDIRECT("R4C"&amp;C423,FALSE)</f>
        <v>6</v>
      </c>
    </row>
    <row r="426" spans="1:100">
      <c r="A426" s="18"/>
    </row>
    <row r="427" spans="1:100">
      <c r="A427" s="18" t="s">
        <v>115</v>
      </c>
    </row>
    <row r="428" spans="1:100" ht="15.75">
      <c r="C428" t="s">
        <v>36</v>
      </c>
      <c r="D428" t="s">
        <v>37</v>
      </c>
      <c r="E428" s="2" t="s">
        <v>43</v>
      </c>
      <c r="F428" s="2" t="s">
        <v>38</v>
      </c>
      <c r="G428" s="2" t="s">
        <v>39</v>
      </c>
      <c r="H428" s="2" t="s">
        <v>40</v>
      </c>
      <c r="I428" s="2" t="s">
        <v>41</v>
      </c>
      <c r="J428" s="2" t="s">
        <v>42</v>
      </c>
      <c r="K428" s="3" t="s">
        <v>44</v>
      </c>
      <c r="L428" s="3" t="s">
        <v>45</v>
      </c>
      <c r="M428" s="3" t="s">
        <v>46</v>
      </c>
      <c r="N428" s="3" t="s">
        <v>47</v>
      </c>
      <c r="O428" s="3" t="s">
        <v>48</v>
      </c>
      <c r="P428" s="3" t="s">
        <v>49</v>
      </c>
      <c r="Q428" s="3" t="s">
        <v>108</v>
      </c>
      <c r="R428" s="3" t="s">
        <v>109</v>
      </c>
      <c r="S428" s="3" t="s">
        <v>110</v>
      </c>
      <c r="T428" s="3" t="s">
        <v>111</v>
      </c>
      <c r="U428" s="3" t="s">
        <v>112</v>
      </c>
      <c r="V428" s="3" t="s">
        <v>113</v>
      </c>
      <c r="W428" s="3" t="s">
        <v>81</v>
      </c>
      <c r="X428" s="3" t="s">
        <v>82</v>
      </c>
      <c r="Y428" s="3" t="s">
        <v>83</v>
      </c>
      <c r="Z428" s="3" t="s">
        <v>84</v>
      </c>
      <c r="AA428" s="3" t="s">
        <v>85</v>
      </c>
      <c r="AB428" s="3" t="s">
        <v>86</v>
      </c>
      <c r="AC428" s="13" t="s">
        <v>96</v>
      </c>
      <c r="AD428" s="13" t="s">
        <v>97</v>
      </c>
      <c r="AE428" s="13" t="s">
        <v>98</v>
      </c>
      <c r="AF428" s="13" t="s">
        <v>99</v>
      </c>
      <c r="AG428" s="13" t="s">
        <v>100</v>
      </c>
      <c r="AH428" s="13" t="s">
        <v>101</v>
      </c>
      <c r="AI428" s="13" t="s">
        <v>102</v>
      </c>
      <c r="AJ428" s="13" t="s">
        <v>103</v>
      </c>
      <c r="AK428" s="13" t="s">
        <v>104</v>
      </c>
      <c r="AL428" s="13" t="s">
        <v>105</v>
      </c>
      <c r="AM428" s="13" t="s">
        <v>106</v>
      </c>
      <c r="AN428" s="13" t="s">
        <v>107</v>
      </c>
      <c r="AO428" s="13" t="s">
        <v>96</v>
      </c>
      <c r="AP428" s="13" t="s">
        <v>97</v>
      </c>
      <c r="AQ428" s="13" t="s">
        <v>98</v>
      </c>
      <c r="AR428" s="13" t="s">
        <v>99</v>
      </c>
      <c r="AS428" s="13" t="s">
        <v>100</v>
      </c>
      <c r="AT428" s="13" t="s">
        <v>101</v>
      </c>
      <c r="AU428" s="13" t="s">
        <v>102</v>
      </c>
      <c r="AV428" s="13" t="s">
        <v>103</v>
      </c>
      <c r="AW428" s="13" t="s">
        <v>104</v>
      </c>
      <c r="AX428" s="13" t="s">
        <v>105</v>
      </c>
      <c r="AY428" s="13" t="s">
        <v>106</v>
      </c>
      <c r="AZ428" s="13" t="s">
        <v>107</v>
      </c>
      <c r="BA428" t="s">
        <v>1</v>
      </c>
      <c r="BB428" t="s">
        <v>2</v>
      </c>
      <c r="BC428" t="s">
        <v>3</v>
      </c>
      <c r="BD428" t="s">
        <v>4</v>
      </c>
      <c r="BE428" t="s">
        <v>5</v>
      </c>
      <c r="BF428" t="s">
        <v>6</v>
      </c>
      <c r="BG428" t="s">
        <v>7</v>
      </c>
      <c r="BH428" t="s">
        <v>8</v>
      </c>
      <c r="BI428" t="s">
        <v>9</v>
      </c>
      <c r="BJ428" t="s">
        <v>10</v>
      </c>
      <c r="BK428" t="s">
        <v>11</v>
      </c>
      <c r="BL428" t="s">
        <v>12</v>
      </c>
      <c r="BM428" t="s">
        <v>13</v>
      </c>
      <c r="BN428" t="s">
        <v>14</v>
      </c>
      <c r="BO428" t="s">
        <v>15</v>
      </c>
      <c r="BP428" t="s">
        <v>16</v>
      </c>
      <c r="BQ428" t="s">
        <v>17</v>
      </c>
      <c r="BR428" t="s">
        <v>18</v>
      </c>
      <c r="BS428" t="s">
        <v>19</v>
      </c>
      <c r="BT428" t="s">
        <v>20</v>
      </c>
      <c r="BU428" t="s">
        <v>21</v>
      </c>
      <c r="BV428" t="s">
        <v>22</v>
      </c>
      <c r="BW428" t="s">
        <v>23</v>
      </c>
      <c r="BX428" t="s">
        <v>24</v>
      </c>
      <c r="BY428" t="s">
        <v>1</v>
      </c>
      <c r="BZ428" t="s">
        <v>2</v>
      </c>
      <c r="CA428" t="s">
        <v>3</v>
      </c>
      <c r="CB428" t="s">
        <v>4</v>
      </c>
      <c r="CC428" t="s">
        <v>5</v>
      </c>
      <c r="CD428" t="s">
        <v>6</v>
      </c>
      <c r="CE428" t="s">
        <v>7</v>
      </c>
      <c r="CF428" t="s">
        <v>8</v>
      </c>
      <c r="CG428" t="s">
        <v>9</v>
      </c>
      <c r="CH428" t="s">
        <v>10</v>
      </c>
      <c r="CI428" t="s">
        <v>11</v>
      </c>
      <c r="CJ428" t="s">
        <v>12</v>
      </c>
      <c r="CK428" t="s">
        <v>13</v>
      </c>
      <c r="CL428" t="s">
        <v>14</v>
      </c>
      <c r="CM428" t="s">
        <v>15</v>
      </c>
      <c r="CN428" t="s">
        <v>16</v>
      </c>
      <c r="CO428" t="s">
        <v>17</v>
      </c>
      <c r="CP428" t="s">
        <v>18</v>
      </c>
      <c r="CQ428" t="s">
        <v>19</v>
      </c>
      <c r="CR428" t="s">
        <v>20</v>
      </c>
      <c r="CS428" t="s">
        <v>21</v>
      </c>
      <c r="CT428" t="s">
        <v>22</v>
      </c>
      <c r="CU428" t="s">
        <v>23</v>
      </c>
      <c r="CV428" t="s">
        <v>24</v>
      </c>
    </row>
    <row r="429" spans="1:100">
      <c r="A429" s="18" t="str">
        <f ca="1">INDIRECT("CORPUS_TOTALS!R"&amp;$A425&amp;"C"&amp;COLUMN(),FALSE)</f>
        <v>Reduced Gods</v>
      </c>
      <c r="B429" s="7" t="str">
        <f ca="1">INDIRECT("CORPUS_TOTALS!R"&amp;($A425+$C425)&amp;"C"&amp;(COLUMN()-1),FALSE)</f>
        <v>Punishment</v>
      </c>
      <c r="C429" s="7">
        <f ca="1">INDIRECT("CORPUS_TOTALS!R"&amp;($A425+$C425)&amp;"C"&amp;(COLUMN()-1),FALSE)</f>
        <v>31717</v>
      </c>
      <c r="D429" s="7">
        <f t="shared" ref="D429:BO429" ca="1" si="330">INDIRECT("CORPUS_TOTALS!R"&amp;($A425+$C425)&amp;"C"&amp;(COLUMN()-1),FALSE)</f>
        <v>21350</v>
      </c>
      <c r="E429" s="7">
        <f t="shared" ca="1" si="330"/>
        <v>3036</v>
      </c>
      <c r="F429" s="7">
        <f t="shared" ca="1" si="330"/>
        <v>9651</v>
      </c>
      <c r="G429" s="7">
        <f t="shared" ca="1" si="330"/>
        <v>1926</v>
      </c>
      <c r="H429" s="7">
        <f t="shared" ca="1" si="330"/>
        <v>1005</v>
      </c>
      <c r="I429" s="7">
        <f t="shared" ca="1" si="330"/>
        <v>417</v>
      </c>
      <c r="J429" s="7">
        <f t="shared" ca="1" si="330"/>
        <v>225</v>
      </c>
      <c r="K429" s="7">
        <f t="shared" ca="1" si="330"/>
        <v>-2.2730469366434289</v>
      </c>
      <c r="L429" s="7">
        <f t="shared" ca="1" si="330"/>
        <v>-0.59210215100966412</v>
      </c>
      <c r="M429" s="7">
        <f t="shared" ca="1" si="330"/>
        <v>-0.62301103276076719</v>
      </c>
      <c r="N429" s="7">
        <f t="shared" ca="1" si="330"/>
        <v>-1.7363645545850487E-2</v>
      </c>
      <c r="O429" s="7">
        <f t="shared" ca="1" si="330"/>
        <v>0.50235903112704283</v>
      </c>
      <c r="P429" s="7">
        <f t="shared" ca="1" si="330"/>
        <v>1.5835885225101416</v>
      </c>
      <c r="Q429" s="7">
        <f t="shared" ca="1" si="330"/>
        <v>0.91537696872261709</v>
      </c>
      <c r="R429" s="7">
        <f t="shared" ca="1" si="330"/>
        <v>1</v>
      </c>
      <c r="S429" s="7">
        <f t="shared" ca="1" si="330"/>
        <v>1</v>
      </c>
      <c r="T429" s="7">
        <f t="shared" ca="1" si="330"/>
        <v>1</v>
      </c>
      <c r="U429" s="7">
        <f t="shared" ca="1" si="330"/>
        <v>1</v>
      </c>
      <c r="V429" s="7">
        <f t="shared" ca="1" si="330"/>
        <v>1</v>
      </c>
      <c r="W429" s="7">
        <f t="shared" ca="1" si="330"/>
        <v>1.8038116912602944E-3</v>
      </c>
      <c r="X429" s="7">
        <f t="shared" ca="1" si="330"/>
        <v>0.89353944717447653</v>
      </c>
      <c r="Y429" s="7">
        <f t="shared" ca="1" si="330"/>
        <v>0.94831407781677213</v>
      </c>
      <c r="Z429" s="7">
        <f t="shared" ca="1" si="330"/>
        <v>0.78879113721446203</v>
      </c>
      <c r="AA429" s="7">
        <f t="shared" ca="1" si="330"/>
        <v>0.50139415321729497</v>
      </c>
      <c r="AB429" s="7">
        <f t="shared" ca="1" si="330"/>
        <v>0.14386909591140803</v>
      </c>
      <c r="AC429" s="7">
        <f t="shared" ca="1" si="330"/>
        <v>7.7473152368917209E-3</v>
      </c>
      <c r="AD429" s="7">
        <f t="shared" ca="1" si="330"/>
        <v>8.3164313625856013E-3</v>
      </c>
      <c r="AE429" s="7">
        <f t="shared" ca="1" si="330"/>
        <v>8.8611924546841674E-3</v>
      </c>
      <c r="AF429" s="7">
        <f t="shared" ca="1" si="330"/>
        <v>9.2203063743556465E-3</v>
      </c>
      <c r="AG429" s="7">
        <f t="shared" ca="1" si="330"/>
        <v>8.6200087940872024E-3</v>
      </c>
      <c r="AH429" s="7">
        <f t="shared" ca="1" si="330"/>
        <v>9.4221457726575298E-3</v>
      </c>
      <c r="AI429" s="7">
        <f t="shared" ca="1" si="330"/>
        <v>8.8352016731782744E-3</v>
      </c>
      <c r="AJ429" s="7">
        <f t="shared" ca="1" si="330"/>
        <v>9.9938381394680947E-3</v>
      </c>
      <c r="AK429" s="7">
        <f t="shared" ca="1" si="330"/>
        <v>8.8330581232602748E-3</v>
      </c>
      <c r="AL429" s="7">
        <f t="shared" ca="1" si="330"/>
        <v>1.0698557801798275E-2</v>
      </c>
      <c r="AM429" s="7">
        <f t="shared" ca="1" si="330"/>
        <v>9.1688678386030349E-3</v>
      </c>
      <c r="AN429" s="7">
        <f t="shared" ca="1" si="330"/>
        <v>1.1908415533762304E-2</v>
      </c>
      <c r="AO429" s="7">
        <f t="shared" ca="1" si="330"/>
        <v>0.10315513087920715</v>
      </c>
      <c r="AP429" s="7">
        <f t="shared" ca="1" si="330"/>
        <v>0.11145845225896615</v>
      </c>
      <c r="AQ429" s="7">
        <f t="shared" ca="1" si="330"/>
        <v>0.27295349255539003</v>
      </c>
      <c r="AR429" s="7">
        <f t="shared" ca="1" si="330"/>
        <v>0.28498561751486762</v>
      </c>
      <c r="AS429" s="7">
        <f t="shared" ca="1" si="330"/>
        <v>7.3380402703994083E-2</v>
      </c>
      <c r="AT429" s="7">
        <f t="shared" ca="1" si="330"/>
        <v>8.0530604321767049E-2</v>
      </c>
      <c r="AU429" s="7">
        <f t="shared" ca="1" si="330"/>
        <v>4.0503736852044427E-2</v>
      </c>
      <c r="AV429" s="7">
        <f t="shared" ca="1" si="330"/>
        <v>4.5959963382147605E-2</v>
      </c>
      <c r="AW429" s="7">
        <f t="shared" ca="1" si="330"/>
        <v>1.7139656766338295E-2</v>
      </c>
      <c r="AX429" s="7">
        <f t="shared" ca="1" si="330"/>
        <v>2.0799453303919316E-2</v>
      </c>
      <c r="AY429" s="7">
        <f t="shared" ca="1" si="330"/>
        <v>9.0374184777974129E-3</v>
      </c>
      <c r="AZ429" s="7">
        <f t="shared" ca="1" si="330"/>
        <v>1.1758834449603057E-2</v>
      </c>
      <c r="BA429" s="7">
        <f t="shared" ca="1" si="330"/>
        <v>775118</v>
      </c>
      <c r="BB429" s="7">
        <f t="shared" ca="1" si="330"/>
        <v>5901463</v>
      </c>
      <c r="BC429" s="7">
        <f t="shared" ca="1" si="330"/>
        <v>2291</v>
      </c>
      <c r="BD429" s="7">
        <f t="shared" ca="1" si="330"/>
        <v>19059</v>
      </c>
      <c r="BE429" s="7">
        <f t="shared" ca="1" si="330"/>
        <v>1852355</v>
      </c>
      <c r="BF429" s="7">
        <f t="shared" ca="1" si="330"/>
        <v>4824226</v>
      </c>
      <c r="BG429" s="7">
        <f t="shared" ca="1" si="330"/>
        <v>5956</v>
      </c>
      <c r="BH429" s="7">
        <f t="shared" ca="1" si="330"/>
        <v>15394</v>
      </c>
      <c r="BI429" s="7">
        <f t="shared" ca="1" si="330"/>
        <v>520466</v>
      </c>
      <c r="BJ429" s="7">
        <f t="shared" ca="1" si="330"/>
        <v>6156115</v>
      </c>
      <c r="BK429" s="7">
        <f t="shared" ca="1" si="330"/>
        <v>1643</v>
      </c>
      <c r="BL429" s="7">
        <f t="shared" ca="1" si="330"/>
        <v>19707</v>
      </c>
      <c r="BM429" s="7">
        <f t="shared" ca="1" si="330"/>
        <v>281017</v>
      </c>
      <c r="BN429" s="7">
        <f t="shared" ca="1" si="330"/>
        <v>6395564</v>
      </c>
      <c r="BO429" s="7">
        <f t="shared" ca="1" si="330"/>
        <v>923</v>
      </c>
      <c r="BP429" s="7">
        <f t="shared" ref="BP429:CV429" ca="1" si="331">INDIRECT("CORPUS_TOTALS!R"&amp;($A425+$C425)&amp;"C"&amp;(COLUMN()-1),FALSE)</f>
        <v>20427</v>
      </c>
      <c r="BQ429" s="7">
        <f t="shared" ca="1" si="331"/>
        <v>118175</v>
      </c>
      <c r="BR429" s="7">
        <f t="shared" ca="1" si="331"/>
        <v>6558406</v>
      </c>
      <c r="BS429" s="7">
        <f t="shared" ca="1" si="331"/>
        <v>405</v>
      </c>
      <c r="BT429" s="7">
        <f t="shared" ca="1" si="331"/>
        <v>20945</v>
      </c>
      <c r="BU429" s="7">
        <f t="shared" ca="1" si="331"/>
        <v>59779</v>
      </c>
      <c r="BV429" s="7">
        <f t="shared" ca="1" si="331"/>
        <v>6616802</v>
      </c>
      <c r="BW429" s="7">
        <f t="shared" ca="1" si="331"/>
        <v>222</v>
      </c>
      <c r="BX429" s="7">
        <f t="shared" ca="1" si="331"/>
        <v>21128</v>
      </c>
      <c r="BY429" s="7">
        <f t="shared" ca="1" si="331"/>
        <v>774930.96877662675</v>
      </c>
      <c r="BZ429" s="7">
        <f t="shared" ca="1" si="331"/>
        <v>5901650.0312233735</v>
      </c>
      <c r="CA429" s="7">
        <f t="shared" ca="1" si="331"/>
        <v>2478.0312233733075</v>
      </c>
      <c r="CB429" s="7">
        <f t="shared" ca="1" si="331"/>
        <v>18932.316510501409</v>
      </c>
      <c r="CC429" s="7">
        <f t="shared" ca="1" si="331"/>
        <v>1852387.5379861332</v>
      </c>
      <c r="CD429" s="7">
        <f t="shared" ca="1" si="331"/>
        <v>4824193.4620138668</v>
      </c>
      <c r="CE429" s="7">
        <f t="shared" ca="1" si="331"/>
        <v>5923.4620138666705</v>
      </c>
      <c r="CF429" s="7">
        <f t="shared" ca="1" si="331"/>
        <v>15475.868112736145</v>
      </c>
      <c r="CG429" s="7">
        <f t="shared" ca="1" si="331"/>
        <v>520444.75067435001</v>
      </c>
      <c r="CH429" s="7">
        <f t="shared" ca="1" si="331"/>
        <v>6156136.2493256498</v>
      </c>
      <c r="CI429" s="7">
        <f t="shared" ca="1" si="331"/>
        <v>1664.2493256499656</v>
      </c>
      <c r="CJ429" s="7">
        <f t="shared" ca="1" si="331"/>
        <v>19748.700674791486</v>
      </c>
      <c r="CK429" s="7">
        <f t="shared" ca="1" si="331"/>
        <v>281041.30173034029</v>
      </c>
      <c r="CL429" s="7">
        <f t="shared" ca="1" si="331"/>
        <v>6395539.6982696597</v>
      </c>
      <c r="CM429" s="7">
        <f t="shared" ca="1" si="331"/>
        <v>898.69826965969048</v>
      </c>
      <c r="CN429" s="7">
        <f t="shared" ca="1" si="331"/>
        <v>20516.699767440852</v>
      </c>
      <c r="CO429" s="7">
        <f t="shared" ca="1" si="331"/>
        <v>118202.02014323528</v>
      </c>
      <c r="CP429" s="7">
        <f t="shared" ca="1" si="331"/>
        <v>6558378.9798567649</v>
      </c>
      <c r="CQ429" s="7">
        <f t="shared" ca="1" si="331"/>
        <v>377.97985676472331</v>
      </c>
      <c r="CR429" s="7">
        <f t="shared" ca="1" si="331"/>
        <v>21039.08330476332</v>
      </c>
      <c r="CS429" s="7">
        <f t="shared" ca="1" si="331"/>
        <v>59809.743722501771</v>
      </c>
      <c r="CT429" s="7">
        <f t="shared" ca="1" si="331"/>
        <v>6616771.2562774979</v>
      </c>
      <c r="CU429" s="7">
        <f t="shared" ca="1" si="331"/>
        <v>191.25627749823042</v>
      </c>
      <c r="CV429" s="7">
        <f t="shared" ca="1" si="331"/>
        <v>21226.403978323637</v>
      </c>
    </row>
    <row r="430" spans="1:100">
      <c r="A430" s="18" t="s">
        <v>117</v>
      </c>
      <c r="B430" s="7" t="str">
        <f ca="1">INDIRECT("CORPUS_TOTALS!R"&amp;($B425+$C425)&amp;"C"&amp;(COLUMN()-1),FALSE)</f>
        <v>Punishment</v>
      </c>
      <c r="C430" s="7">
        <f ca="1">INDIRECT("CORPUS_TOTALS!R"&amp;($B425+$C425)&amp;"C"&amp;(COLUMN()-1),FALSE)</f>
        <v>31719</v>
      </c>
      <c r="D430" s="7">
        <f t="shared" ref="D430:BO430" ca="1" si="332">INDIRECT("CORPUS_TOTALS!R"&amp;($B425+$C425)&amp;"C"&amp;(COLUMN()-1),FALSE)</f>
        <v>2175</v>
      </c>
      <c r="E430" s="7">
        <f t="shared" ca="1" si="332"/>
        <v>272</v>
      </c>
      <c r="F430" s="7">
        <f t="shared" ca="1" si="332"/>
        <v>920</v>
      </c>
      <c r="G430" s="7">
        <f t="shared" ca="1" si="332"/>
        <v>163</v>
      </c>
      <c r="H430" s="7">
        <f t="shared" ca="1" si="332"/>
        <v>73</v>
      </c>
      <c r="I430" s="7">
        <f t="shared" ca="1" si="332"/>
        <v>40</v>
      </c>
      <c r="J430" s="7">
        <f t="shared" ca="1" si="332"/>
        <v>16</v>
      </c>
      <c r="K430" s="7">
        <f t="shared" ca="1" si="332"/>
        <v>-1.3112958656800775</v>
      </c>
      <c r="L430" s="7">
        <f t="shared" ca="1" si="332"/>
        <v>-0.4902532156149404</v>
      </c>
      <c r="M430" s="7">
        <f t="shared" ca="1" si="332"/>
        <v>-1.0410237296586327</v>
      </c>
      <c r="N430" s="7">
        <f t="shared" ca="1" si="332"/>
        <v>-1.5448731484271805</v>
      </c>
      <c r="O430" s="7">
        <f t="shared" ca="1" si="332"/>
        <v>-0.11246348877034507</v>
      </c>
      <c r="P430" s="7">
        <f t="shared" ca="1" si="332"/>
        <v>-1.1257380029386379</v>
      </c>
      <c r="Q430" s="7">
        <f t="shared" ca="1" si="332"/>
        <v>1</v>
      </c>
      <c r="R430" s="7">
        <f t="shared" ca="1" si="332"/>
        <v>1</v>
      </c>
      <c r="S430" s="7">
        <f t="shared" ca="1" si="332"/>
        <v>1</v>
      </c>
      <c r="T430" s="7">
        <f t="shared" ca="1" si="332"/>
        <v>1</v>
      </c>
      <c r="U430" s="7">
        <f t="shared" ca="1" si="332"/>
        <v>1</v>
      </c>
      <c r="V430" s="7">
        <f t="shared" ca="1" si="332"/>
        <v>1</v>
      </c>
      <c r="W430" s="7">
        <f t="shared" ca="1" si="332"/>
        <v>9.9391280369727927E-2</v>
      </c>
      <c r="X430" s="7">
        <f t="shared" ca="1" si="332"/>
        <v>0.99767767134432384</v>
      </c>
      <c r="Y430" s="7">
        <f t="shared" ca="1" si="332"/>
        <v>0.2789892025589461</v>
      </c>
      <c r="Z430" s="7">
        <f t="shared" ca="1" si="332"/>
        <v>5.925444804365964E-2</v>
      </c>
      <c r="AA430" s="7">
        <f t="shared" ca="1" si="332"/>
        <v>0.98302616308077395</v>
      </c>
      <c r="AB430" s="7">
        <f t="shared" ca="1" si="332"/>
        <v>0.89017892443138391</v>
      </c>
      <c r="AC430" s="7">
        <f t="shared" ca="1" si="332"/>
        <v>6.2270643467548081E-3</v>
      </c>
      <c r="AD430" s="7">
        <f t="shared" ca="1" si="332"/>
        <v>7.9000219968135138E-3</v>
      </c>
      <c r="AE430" s="7">
        <f t="shared" ca="1" si="332"/>
        <v>7.9154230454903784E-3</v>
      </c>
      <c r="AF430" s="7">
        <f t="shared" ca="1" si="332"/>
        <v>9.0041171843946808E-3</v>
      </c>
      <c r="AG430" s="7">
        <f t="shared" ca="1" si="332"/>
        <v>6.3480615215698918E-3</v>
      </c>
      <c r="AH430" s="7">
        <f t="shared" ca="1" si="332"/>
        <v>8.6404442255565445E-3</v>
      </c>
      <c r="AI430" s="7">
        <f t="shared" ca="1" si="332"/>
        <v>5.1779359167936278E-3</v>
      </c>
      <c r="AJ430" s="7">
        <f t="shared" ca="1" si="332"/>
        <v>8.2473514395282124E-3</v>
      </c>
      <c r="AK430" s="7">
        <f t="shared" ca="1" si="332"/>
        <v>6.3588498602120385E-3</v>
      </c>
      <c r="AL430" s="7">
        <f t="shared" ca="1" si="332"/>
        <v>1.2031954737489111E-2</v>
      </c>
      <c r="AM430" s="7">
        <f t="shared" ca="1" si="332"/>
        <v>3.7650069014881697E-3</v>
      </c>
      <c r="AN430" s="7">
        <f t="shared" ca="1" si="332"/>
        <v>1.0947636776672749E-2</v>
      </c>
      <c r="AO430" s="7">
        <f t="shared" ca="1" si="332"/>
        <v>8.6307198591678805E-2</v>
      </c>
      <c r="AP430" s="7">
        <f t="shared" ca="1" si="332"/>
        <v>0.11139395083360855</v>
      </c>
      <c r="AQ430" s="7">
        <f t="shared" ca="1" si="332"/>
        <v>0.25662821742207392</v>
      </c>
      <c r="AR430" s="7">
        <f t="shared" ca="1" si="332"/>
        <v>0.2941763802790755</v>
      </c>
      <c r="AS430" s="7">
        <f t="shared" ca="1" si="332"/>
        <v>5.6183338054079483E-2</v>
      </c>
      <c r="AT430" s="7">
        <f t="shared" ca="1" si="332"/>
        <v>7.7149995279253855E-2</v>
      </c>
      <c r="AU430" s="7">
        <f t="shared" ca="1" si="332"/>
        <v>2.3135787556172901E-2</v>
      </c>
      <c r="AV430" s="7">
        <f t="shared" ca="1" si="332"/>
        <v>3.7553867616240889E-2</v>
      </c>
      <c r="AW430" s="7">
        <f t="shared" ca="1" si="332"/>
        <v>1.1189761023560476E-2</v>
      </c>
      <c r="AX430" s="7">
        <f t="shared" ca="1" si="332"/>
        <v>2.1913687252301594E-2</v>
      </c>
      <c r="AY430" s="7">
        <f t="shared" ca="1" si="332"/>
        <v>3.7650069014881697E-3</v>
      </c>
      <c r="AZ430" s="7">
        <f t="shared" ca="1" si="332"/>
        <v>1.0947636776672749E-2</v>
      </c>
      <c r="BA430" s="7">
        <f t="shared" ca="1" si="332"/>
        <v>777232</v>
      </c>
      <c r="BB430" s="7">
        <f t="shared" ca="1" si="332"/>
        <v>5918522</v>
      </c>
      <c r="BC430" s="7">
        <f t="shared" ca="1" si="332"/>
        <v>215</v>
      </c>
      <c r="BD430" s="7">
        <f t="shared" ca="1" si="332"/>
        <v>1960</v>
      </c>
      <c r="BE430" s="7">
        <f t="shared" ca="1" si="332"/>
        <v>1857740</v>
      </c>
      <c r="BF430" s="7">
        <f t="shared" ca="1" si="332"/>
        <v>4838014</v>
      </c>
      <c r="BG430" s="7">
        <f t="shared" ca="1" si="332"/>
        <v>599</v>
      </c>
      <c r="BH430" s="7">
        <f t="shared" ca="1" si="332"/>
        <v>1576</v>
      </c>
      <c r="BI430" s="7">
        <f t="shared" ca="1" si="332"/>
        <v>522004</v>
      </c>
      <c r="BJ430" s="7">
        <f t="shared" ca="1" si="332"/>
        <v>6173750</v>
      </c>
      <c r="BK430" s="7">
        <f t="shared" ca="1" si="332"/>
        <v>145</v>
      </c>
      <c r="BL430" s="7">
        <f t="shared" ca="1" si="332"/>
        <v>2030</v>
      </c>
      <c r="BM430" s="7">
        <f t="shared" ca="1" si="332"/>
        <v>281894</v>
      </c>
      <c r="BN430" s="7">
        <f t="shared" ca="1" si="332"/>
        <v>6413860</v>
      </c>
      <c r="BO430" s="7">
        <f t="shared" ca="1" si="332"/>
        <v>66</v>
      </c>
      <c r="BP430" s="7">
        <f t="shared" ref="BP430:CV430" ca="1" si="333">INDIRECT("CORPUS_TOTALS!R"&amp;($B425+$C425)&amp;"C"&amp;(COLUMN()-1),FALSE)</f>
        <v>2109</v>
      </c>
      <c r="BQ430" s="7">
        <f t="shared" ca="1" si="333"/>
        <v>118552</v>
      </c>
      <c r="BR430" s="7">
        <f t="shared" ca="1" si="333"/>
        <v>6577202</v>
      </c>
      <c r="BS430" s="7">
        <f t="shared" ca="1" si="333"/>
        <v>36</v>
      </c>
      <c r="BT430" s="7">
        <f t="shared" ca="1" si="333"/>
        <v>2139</v>
      </c>
      <c r="BU430" s="7">
        <f t="shared" ca="1" si="333"/>
        <v>59989</v>
      </c>
      <c r="BV430" s="7">
        <f t="shared" ca="1" si="333"/>
        <v>6635765</v>
      </c>
      <c r="BW430" s="7">
        <f t="shared" ca="1" si="333"/>
        <v>16</v>
      </c>
      <c r="BX430" s="7">
        <f t="shared" ca="1" si="333"/>
        <v>2159</v>
      </c>
      <c r="BY430" s="7">
        <f t="shared" ca="1" si="333"/>
        <v>777194.54178119835</v>
      </c>
      <c r="BZ430" s="7">
        <f t="shared" ca="1" si="333"/>
        <v>5918559.4582188018</v>
      </c>
      <c r="CA430" s="7">
        <f t="shared" ca="1" si="333"/>
        <v>252.45821880166241</v>
      </c>
      <c r="CB430" s="7">
        <f t="shared" ca="1" si="333"/>
        <v>1923.1662856789542</v>
      </c>
      <c r="CC430" s="7">
        <f t="shared" ca="1" si="333"/>
        <v>1857735.5467049591</v>
      </c>
      <c r="CD430" s="7">
        <f t="shared" ca="1" si="333"/>
        <v>4838018.4532950409</v>
      </c>
      <c r="CE430" s="7">
        <f t="shared" ca="1" si="333"/>
        <v>603.4532950409</v>
      </c>
      <c r="CF430" s="7">
        <f t="shared" ca="1" si="333"/>
        <v>1572.0571947535707</v>
      </c>
      <c r="CG430" s="7">
        <f t="shared" ca="1" si="333"/>
        <v>521979.44399619644</v>
      </c>
      <c r="CH430" s="7">
        <f t="shared" ca="1" si="333"/>
        <v>6173774.5560038034</v>
      </c>
      <c r="CI430" s="7">
        <f t="shared" ca="1" si="333"/>
        <v>169.55600380356375</v>
      </c>
      <c r="CJ430" s="7">
        <f t="shared" ca="1" si="333"/>
        <v>2006.0954300292394</v>
      </c>
      <c r="CK430" s="7">
        <f t="shared" ca="1" si="333"/>
        <v>281868.4399073206</v>
      </c>
      <c r="CL430" s="7">
        <f t="shared" ca="1" si="333"/>
        <v>6413885.5600926792</v>
      </c>
      <c r="CM430" s="7">
        <f t="shared" ca="1" si="333"/>
        <v>91.56009267939389</v>
      </c>
      <c r="CN430" s="7">
        <f t="shared" ca="1" si="333"/>
        <v>2084.1166767775517</v>
      </c>
      <c r="CO430" s="7">
        <f t="shared" ca="1" si="333"/>
        <v>118549.49124602546</v>
      </c>
      <c r="CP430" s="7">
        <f t="shared" ca="1" si="333"/>
        <v>6577204.5087539749</v>
      </c>
      <c r="CQ430" s="7">
        <f t="shared" ca="1" si="333"/>
        <v>38.50875397454945</v>
      </c>
      <c r="CR430" s="7">
        <f t="shared" ca="1" si="333"/>
        <v>2137.1852482931722</v>
      </c>
      <c r="CS430" s="7">
        <f t="shared" ca="1" si="333"/>
        <v>59985.514741944862</v>
      </c>
      <c r="CT430" s="7">
        <f t="shared" ca="1" si="333"/>
        <v>6635768.4852580549</v>
      </c>
      <c r="CU430" s="7">
        <f t="shared" ca="1" si="333"/>
        <v>19.485258055139134</v>
      </c>
      <c r="CV430" s="7">
        <f t="shared" ca="1" si="333"/>
        <v>2156.2149236665505</v>
      </c>
    </row>
    <row r="432" spans="1:100">
      <c r="A432" s="18" t="s">
        <v>114</v>
      </c>
      <c r="B432" t="s">
        <v>119</v>
      </c>
      <c r="C432" t="s">
        <v>120</v>
      </c>
      <c r="D432" t="s">
        <v>121</v>
      </c>
      <c r="E432" t="s">
        <v>122</v>
      </c>
      <c r="F432" t="s">
        <v>123</v>
      </c>
      <c r="G432" t="s">
        <v>124</v>
      </c>
      <c r="H432" t="s">
        <v>125</v>
      </c>
      <c r="I432" t="s">
        <v>126</v>
      </c>
      <c r="J432" t="s">
        <v>127</v>
      </c>
      <c r="K432" t="s">
        <v>128</v>
      </c>
      <c r="L432" t="s">
        <v>129</v>
      </c>
      <c r="M432" t="s">
        <v>130</v>
      </c>
      <c r="N432" t="s">
        <v>131</v>
      </c>
      <c r="O432" t="s">
        <v>132</v>
      </c>
      <c r="P432" t="s">
        <v>133</v>
      </c>
      <c r="Q432" t="s">
        <v>134</v>
      </c>
      <c r="R432" t="s">
        <v>135</v>
      </c>
      <c r="S432" t="s">
        <v>136</v>
      </c>
      <c r="T432" t="s">
        <v>138</v>
      </c>
      <c r="U432" t="s">
        <v>139</v>
      </c>
      <c r="V432" t="s">
        <v>140</v>
      </c>
      <c r="W432" t="s">
        <v>141</v>
      </c>
      <c r="X432" t="s">
        <v>142</v>
      </c>
      <c r="Y432" t="s">
        <v>143</v>
      </c>
      <c r="Z432" t="s">
        <v>144</v>
      </c>
      <c r="AA432" t="s">
        <v>145</v>
      </c>
      <c r="AB432" t="s">
        <v>146</v>
      </c>
      <c r="AC432" t="s">
        <v>147</v>
      </c>
      <c r="AD432" t="s">
        <v>148</v>
      </c>
      <c r="AE432" t="s">
        <v>149</v>
      </c>
      <c r="AF432" t="s">
        <v>137</v>
      </c>
    </row>
    <row r="433" spans="1:51">
      <c r="A433" s="18" t="s">
        <v>150</v>
      </c>
      <c r="B433" s="10" t="e">
        <f ca="1">1-NORMSDIST(H433)</f>
        <v>#REF!</v>
      </c>
      <c r="C433" s="10">
        <f t="shared" ref="C433" ca="1" si="334">1-NORMSDIST(I433)</f>
        <v>2.6824942374501726E-2</v>
      </c>
      <c r="D433" s="10">
        <f t="shared" ref="D433" ca="1" si="335">1-NORMSDIST(J433)</f>
        <v>1.1260332180953125E-2</v>
      </c>
      <c r="E433" s="10">
        <f t="shared" ref="E433" ca="1" si="336">1-NORMSDIST(K433)</f>
        <v>2.4748021208453874E-3</v>
      </c>
      <c r="F433" s="10">
        <f t="shared" ref="F433" ca="1" si="337">1-NORMSDIST(L433)</f>
        <v>0.35772857738516795</v>
      </c>
      <c r="G433" s="10">
        <f t="shared" ref="G433" ca="1" si="338">1-NORMSDIST(M433)</f>
        <v>8.0683802114572045E-2</v>
      </c>
      <c r="H433" t="e">
        <f ca="1">(E429/T433-E430/Z433)/(SQRT(N433*(1-N433)*(1/T433+1/Z433)))</f>
        <v>#REF!</v>
      </c>
      <c r="I433">
        <f t="shared" ref="I433" ca="1" si="339">(F429/U433-F430/AA433)/(SQRT(O433*(1-O433)*(1/U433+1/AA433)))</f>
        <v>1.9296526966416101</v>
      </c>
      <c r="J433">
        <f t="shared" ref="J433" ca="1" si="340">(G429/V433-G430/AB433)/(SQRT(P433*(1-P433)*(1/V433+1/AB433)))</f>
        <v>2.2814697565199316</v>
      </c>
      <c r="K433">
        <f t="shared" ref="K433" ca="1" si="341">(H429/W433-H430/AC433)/(SQRT(Q433*(1-Q433)*(1/W433+1/AC433)))</f>
        <v>2.8102954354736056</v>
      </c>
      <c r="L433">
        <f t="shared" ref="L433" ca="1" si="342">(I429/X433-I430/AD433)/(SQRT(R433*(1-R433)*(1/X433+1/AD433)))</f>
        <v>0.36453685922091389</v>
      </c>
      <c r="M433">
        <f t="shared" ref="M433" ca="1" si="343">(J429/Y433-J430/AE433)/(SQRT(S433*(1-S433)*(1/Y433+1/AE433)))</f>
        <v>1.4004867640652698</v>
      </c>
      <c r="N433" t="e">
        <f ca="1">(E429+E430)/(T433+Z433)</f>
        <v>#REF!</v>
      </c>
      <c r="O433">
        <f t="shared" ref="O433" ca="1" si="344">(F429+F430)/(U433+AA433)</f>
        <v>4.4935175345377255E-3</v>
      </c>
      <c r="P433">
        <f t="shared" ref="P433" ca="1" si="345">(G429+G430)/(V433+AB433)</f>
        <v>4.4399574920297559E-3</v>
      </c>
      <c r="Q433">
        <f t="shared" ref="Q433" ca="1" si="346">(H429+H430)/(W433+AC433)</f>
        <v>4.5823591923485653E-3</v>
      </c>
      <c r="R433">
        <f t="shared" ref="R433" ca="1" si="347">(I429+I430)/(X433+AD433)</f>
        <v>4.8565356004250798E-3</v>
      </c>
      <c r="S433">
        <f t="shared" ref="S433" ca="1" si="348">(J429+J430)/(Y433+AE433)</f>
        <v>5.1222104144527103E-3</v>
      </c>
      <c r="T433" t="e">
        <f ca="1">_xlfn.FLOOR.MATH(($F$1-1)*$D429)</f>
        <v>#REF!</v>
      </c>
      <c r="U433">
        <f ca="1">2*50*$D429</f>
        <v>2135000</v>
      </c>
      <c r="V433">
        <f ca="1">2*10*$D429</f>
        <v>427000</v>
      </c>
      <c r="W433">
        <f ca="1">2*5*$D429</f>
        <v>213500</v>
      </c>
      <c r="X433">
        <f ca="1">2*2*$D429</f>
        <v>85400</v>
      </c>
      <c r="Y433">
        <f ca="1">2*1*$D429</f>
        <v>42700</v>
      </c>
      <c r="Z433" t="e">
        <f ca="1">_xlfn.FLOOR.MATH(($F$1-1)*$D430)</f>
        <v>#REF!</v>
      </c>
      <c r="AA433">
        <f ca="1">2*50*$D430</f>
        <v>217500</v>
      </c>
      <c r="AB433">
        <f ca="1">2*10*$D430</f>
        <v>43500</v>
      </c>
      <c r="AC433">
        <f ca="1">2*5*$D430</f>
        <v>21750</v>
      </c>
      <c r="AD433">
        <f ca="1">2*2*$D430</f>
        <v>8700</v>
      </c>
      <c r="AE433">
        <f ca="1">2*1*$D430</f>
        <v>4350</v>
      </c>
    </row>
    <row r="435" spans="1:51">
      <c r="A435" s="18" t="s">
        <v>151</v>
      </c>
      <c r="B435" t="s">
        <v>152</v>
      </c>
      <c r="C435" t="s">
        <v>153</v>
      </c>
      <c r="D435" t="s">
        <v>154</v>
      </c>
      <c r="E435">
        <v>50</v>
      </c>
      <c r="F435" t="s">
        <v>153</v>
      </c>
      <c r="G435" t="s">
        <v>154</v>
      </c>
      <c r="H435">
        <v>10</v>
      </c>
      <c r="I435" t="s">
        <v>153</v>
      </c>
      <c r="J435" t="s">
        <v>154</v>
      </c>
      <c r="K435">
        <v>5</v>
      </c>
      <c r="L435" t="s">
        <v>153</v>
      </c>
      <c r="M435" t="s">
        <v>154</v>
      </c>
      <c r="N435">
        <v>2</v>
      </c>
      <c r="O435" t="s">
        <v>153</v>
      </c>
      <c r="P435" t="s">
        <v>154</v>
      </c>
      <c r="Q435">
        <v>1</v>
      </c>
      <c r="R435" t="s">
        <v>153</v>
      </c>
      <c r="S435" t="s">
        <v>154</v>
      </c>
    </row>
    <row r="436" spans="1:51">
      <c r="A436" s="18" t="s">
        <v>159</v>
      </c>
      <c r="B436" t="s">
        <v>116</v>
      </c>
      <c r="C436">
        <f ca="1">BC429</f>
        <v>2291</v>
      </c>
      <c r="D436">
        <f ca="1">BD429</f>
        <v>19059</v>
      </c>
      <c r="E436" t="s">
        <v>116</v>
      </c>
      <c r="F436">
        <f ca="1">BG429</f>
        <v>5956</v>
      </c>
      <c r="G436">
        <f ca="1">BH429</f>
        <v>15394</v>
      </c>
      <c r="H436" t="s">
        <v>116</v>
      </c>
      <c r="I436">
        <f ca="1">BK429</f>
        <v>1643</v>
      </c>
      <c r="J436">
        <f ca="1">BL429</f>
        <v>19707</v>
      </c>
      <c r="K436" t="s">
        <v>116</v>
      </c>
      <c r="L436">
        <f ca="1">BO429</f>
        <v>923</v>
      </c>
      <c r="M436">
        <f ca="1">BP429</f>
        <v>20427</v>
      </c>
      <c r="N436" t="s">
        <v>116</v>
      </c>
      <c r="O436">
        <f ca="1">BS429</f>
        <v>405</v>
      </c>
      <c r="P436">
        <f ca="1">BT429</f>
        <v>20945</v>
      </c>
      <c r="Q436" t="s">
        <v>116</v>
      </c>
      <c r="R436">
        <f ca="1">BW429</f>
        <v>222</v>
      </c>
      <c r="S436">
        <f ca="1">BX429</f>
        <v>21128</v>
      </c>
    </row>
    <row r="437" spans="1:51">
      <c r="A437" s="18"/>
      <c r="B437" t="s">
        <v>117</v>
      </c>
      <c r="C437">
        <f ca="1">BC430</f>
        <v>215</v>
      </c>
      <c r="D437">
        <f ca="1">BD430</f>
        <v>1960</v>
      </c>
      <c r="E437" t="s">
        <v>117</v>
      </c>
      <c r="F437">
        <f ca="1">BG430</f>
        <v>599</v>
      </c>
      <c r="G437">
        <f ca="1">BH430</f>
        <v>1576</v>
      </c>
      <c r="H437" t="s">
        <v>117</v>
      </c>
      <c r="I437">
        <f ca="1">BK430</f>
        <v>145</v>
      </c>
      <c r="J437">
        <f ca="1">BL430</f>
        <v>2030</v>
      </c>
      <c r="K437" t="s">
        <v>117</v>
      </c>
      <c r="L437">
        <f ca="1">BO430</f>
        <v>66</v>
      </c>
      <c r="M437">
        <f ca="1">BP430</f>
        <v>2109</v>
      </c>
      <c r="N437" t="s">
        <v>117</v>
      </c>
      <c r="O437">
        <f ca="1">BS430</f>
        <v>36</v>
      </c>
      <c r="P437">
        <f ca="1">BT430</f>
        <v>2139</v>
      </c>
      <c r="Q437" t="s">
        <v>117</v>
      </c>
      <c r="R437">
        <f ca="1">BW430</f>
        <v>16</v>
      </c>
      <c r="S437">
        <f ca="1">BX430</f>
        <v>2159</v>
      </c>
    </row>
    <row r="438" spans="1:51">
      <c r="A438" s="18" t="s">
        <v>155</v>
      </c>
      <c r="C438">
        <f ca="1">(C436+C437)*(C436+D436)/SUM(C436:D437)</f>
        <v>2274.308182784272</v>
      </c>
      <c r="D438">
        <f ca="1">(C436+D436)*(D436+D437)/SUM(C436:D437)</f>
        <v>19075.691817215727</v>
      </c>
      <c r="F438">
        <f ca="1">(F436+F437)*(F436+G436)/SUM(F436:G437)</f>
        <v>5948.9585547290117</v>
      </c>
      <c r="G438">
        <f ca="1">(F436+G436)*(G436+G437)/SUM(F436:G437)</f>
        <v>15401.041445270988</v>
      </c>
      <c r="I438">
        <f ca="1">(I436+I437)*(I436+J436)/SUM(I436:J437)</f>
        <v>1622.6907545164718</v>
      </c>
      <c r="J438">
        <f ca="1">(I436+J436)*(J436+J437)/SUM(I436:J437)</f>
        <v>19727.309245483528</v>
      </c>
      <c r="L438">
        <f ca="1">(L436+L437)*(L436+M436)/SUM(L436:M437)</f>
        <v>897.5621679064825</v>
      </c>
      <c r="M438">
        <f ca="1">(L436+M436)*(M436+M437)/SUM(L436:M437)</f>
        <v>20452.437832093517</v>
      </c>
      <c r="O438">
        <f ca="1">(O436+O437)*(O436+P436)/SUM(O436:P437)</f>
        <v>400.22741764080763</v>
      </c>
      <c r="P438">
        <f ca="1">(O436+P436)*(P436+P437)/SUM(O436:P437)</f>
        <v>20949.772582359194</v>
      </c>
      <c r="R438">
        <f ca="1">(R436+R437)*(R436+S436)/SUM(R436:S437)</f>
        <v>215.99574920297556</v>
      </c>
      <c r="S438">
        <f ca="1">(R436+S436)*(S436+S437)/SUM(R436:S437)</f>
        <v>21134.004250797025</v>
      </c>
    </row>
    <row r="439" spans="1:51">
      <c r="C439">
        <f ca="1">(C436+C437)*(C437+D437)/SUM(C436:D437)</f>
        <v>231.69181721572795</v>
      </c>
      <c r="D439">
        <f ca="1">(C437+D437)*(D436+D437)/SUM(C436:D437)</f>
        <v>1943.308182784272</v>
      </c>
      <c r="F439">
        <f ca="1">(F436+F437)*(F437+G437)/SUM(F436:G437)</f>
        <v>606.04144527098833</v>
      </c>
      <c r="G439">
        <f ca="1">(F437+G437)*(G436+G437)/SUM(F436:G437)</f>
        <v>1568.9585547290117</v>
      </c>
      <c r="I439">
        <f ca="1">(I436+I437)*(I437+J437)/SUM(I436:J437)</f>
        <v>165.30924548352817</v>
      </c>
      <c r="J439">
        <f ca="1">(I437+J437)*(J436+J437)/SUM(I436:J437)</f>
        <v>2009.6907545164718</v>
      </c>
      <c r="L439">
        <f ca="1">(L436+L437)*(L437+M437)/SUM(L436:M437)</f>
        <v>91.437832093517528</v>
      </c>
      <c r="M439">
        <f ca="1">(L437+M437)*(M436+M437)/SUM(L436:M437)</f>
        <v>2083.5621679064825</v>
      </c>
      <c r="O439">
        <f ca="1">(O436+O437)*(O437+P437)/SUM(O436:P437)</f>
        <v>40.772582359192349</v>
      </c>
      <c r="P439">
        <f ca="1">(O437+P437)*(P436+P437)/SUM(O436:P437)</f>
        <v>2134.2274176408077</v>
      </c>
      <c r="R439">
        <f ca="1">(R436+R437)*(R437+S437)/SUM(R436:S437)</f>
        <v>22.004250797024444</v>
      </c>
      <c r="S439">
        <f ca="1">(R437+S437)*(S436+S437)/SUM(R436:S437)</f>
        <v>2152.9957492029757</v>
      </c>
    </row>
    <row r="441" spans="1:51">
      <c r="A441" s="18" t="s">
        <v>151</v>
      </c>
      <c r="B441" s="18" t="s">
        <v>0</v>
      </c>
      <c r="C441" s="18">
        <v>50</v>
      </c>
      <c r="D441" s="18">
        <v>10</v>
      </c>
      <c r="E441" s="18">
        <v>5</v>
      </c>
      <c r="F441" s="18">
        <v>2</v>
      </c>
      <c r="G441" s="18">
        <v>1</v>
      </c>
    </row>
    <row r="442" spans="1:51">
      <c r="A442" s="18" t="s">
        <v>118</v>
      </c>
      <c r="B442" s="10">
        <f ca="1">_xlfn.CHISQ.TEST(C436:D437,C438:D439)</f>
        <v>0.22330321386060925</v>
      </c>
      <c r="C442" s="10">
        <f ca="1">_xlfn.CHISQ.TEST(F436:G437,F438:G439)</f>
        <v>0.72370691828362999</v>
      </c>
      <c r="D442" s="10">
        <f ca="1">_xlfn.CHISQ.TEST(I436:J437,I438:J439)</f>
        <v>8.4536772871455376E-2</v>
      </c>
      <c r="E442" s="10">
        <f ca="1">_xlfn.CHISQ.TEST(L436:M437,L438:M439)</f>
        <v>4.3301782203300143E-3</v>
      </c>
      <c r="F442" s="10">
        <f ca="1">_xlfn.CHISQ.TEST(O436:P437,O438:P439)</f>
        <v>0.42834015325789787</v>
      </c>
      <c r="G442" s="10">
        <f ca="1">_xlfn.CHISQ.TEST(R436:S437,R438:S439)</f>
        <v>0.17687074181619145</v>
      </c>
    </row>
    <row r="443" spans="1:51">
      <c r="A443" s="18" t="s">
        <v>156</v>
      </c>
      <c r="B443">
        <f ca="1">(C436*D437)/(D436*C437)</f>
        <v>1.0958284982862274</v>
      </c>
      <c r="C443">
        <f ca="1">(F436*G437)/(G436*F437)</f>
        <v>1.0179644173314712</v>
      </c>
      <c r="D443">
        <f ca="1">(I436*J437)/(J436*I437)</f>
        <v>1.1671994722687371</v>
      </c>
      <c r="E443">
        <f ca="1">(L436*M437)/(M436*L437)</f>
        <v>1.443875530158391</v>
      </c>
      <c r="F443">
        <f ca="1">(O436*P437)/(P436*O437)</f>
        <v>1.1489018858916209</v>
      </c>
      <c r="G443">
        <f ca="1">(R436*S437)/(S436*R437)</f>
        <v>1.4178400700492237</v>
      </c>
    </row>
    <row r="446" spans="1:51">
      <c r="A446">
        <v>1</v>
      </c>
      <c r="B446">
        <v>4</v>
      </c>
      <c r="C446">
        <v>4</v>
      </c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</row>
    <row r="447" spans="1:51" ht="18.75">
      <c r="A447" s="19" t="str">
        <f ca="1">INDIRECT("R5C"&amp;A446,FALSE)</f>
        <v>reduced_gods</v>
      </c>
      <c r="B447" s="19" t="str">
        <f ca="1">INDIRECT("R5C"&amp;B446,FALSE)</f>
        <v>ancestors</v>
      </c>
      <c r="C447" s="19" t="str">
        <f ca="1">INDIRECT("R3C"&amp;C446,FALSE)</f>
        <v>reward</v>
      </c>
      <c r="D447" s="20"/>
    </row>
    <row r="448" spans="1:51" ht="18.75">
      <c r="A448" s="19">
        <f ca="1">INDIRECT("R6C"&amp;A446,FALSE)</f>
        <v>201</v>
      </c>
      <c r="B448" s="19">
        <f ca="1">INDIRECT("R6C"&amp;B446,FALSE)</f>
        <v>6</v>
      </c>
      <c r="C448" s="19">
        <f ca="1">INDIRECT("R4C"&amp;C446,FALSE)</f>
        <v>10</v>
      </c>
    </row>
    <row r="449" spans="1:100">
      <c r="A449" s="18"/>
    </row>
    <row r="450" spans="1:100">
      <c r="A450" s="18" t="s">
        <v>115</v>
      </c>
    </row>
    <row r="451" spans="1:100" ht="15.75">
      <c r="C451" t="s">
        <v>36</v>
      </c>
      <c r="D451" t="s">
        <v>37</v>
      </c>
      <c r="E451" s="2" t="s">
        <v>43</v>
      </c>
      <c r="F451" s="2" t="s">
        <v>38</v>
      </c>
      <c r="G451" s="2" t="s">
        <v>39</v>
      </c>
      <c r="H451" s="2" t="s">
        <v>40</v>
      </c>
      <c r="I451" s="2" t="s">
        <v>41</v>
      </c>
      <c r="J451" s="2" t="s">
        <v>42</v>
      </c>
      <c r="K451" s="3" t="s">
        <v>44</v>
      </c>
      <c r="L451" s="3" t="s">
        <v>45</v>
      </c>
      <c r="M451" s="3" t="s">
        <v>46</v>
      </c>
      <c r="N451" s="3" t="s">
        <v>47</v>
      </c>
      <c r="O451" s="3" t="s">
        <v>48</v>
      </c>
      <c r="P451" s="3" t="s">
        <v>49</v>
      </c>
      <c r="Q451" s="3" t="s">
        <v>108</v>
      </c>
      <c r="R451" s="3" t="s">
        <v>109</v>
      </c>
      <c r="S451" s="3" t="s">
        <v>110</v>
      </c>
      <c r="T451" s="3" t="s">
        <v>111</v>
      </c>
      <c r="U451" s="3" t="s">
        <v>112</v>
      </c>
      <c r="V451" s="3" t="s">
        <v>113</v>
      </c>
      <c r="W451" s="3" t="s">
        <v>81</v>
      </c>
      <c r="X451" s="3" t="s">
        <v>82</v>
      </c>
      <c r="Y451" s="3" t="s">
        <v>83</v>
      </c>
      <c r="Z451" s="3" t="s">
        <v>84</v>
      </c>
      <c r="AA451" s="3" t="s">
        <v>85</v>
      </c>
      <c r="AB451" s="3" t="s">
        <v>86</v>
      </c>
      <c r="AC451" s="13" t="s">
        <v>96</v>
      </c>
      <c r="AD451" s="13" t="s">
        <v>97</v>
      </c>
      <c r="AE451" s="13" t="s">
        <v>98</v>
      </c>
      <c r="AF451" s="13" t="s">
        <v>99</v>
      </c>
      <c r="AG451" s="13" t="s">
        <v>100</v>
      </c>
      <c r="AH451" s="13" t="s">
        <v>101</v>
      </c>
      <c r="AI451" s="13" t="s">
        <v>102</v>
      </c>
      <c r="AJ451" s="13" t="s">
        <v>103</v>
      </c>
      <c r="AK451" s="13" t="s">
        <v>104</v>
      </c>
      <c r="AL451" s="13" t="s">
        <v>105</v>
      </c>
      <c r="AM451" s="13" t="s">
        <v>106</v>
      </c>
      <c r="AN451" s="13" t="s">
        <v>107</v>
      </c>
      <c r="AO451" s="13" t="s">
        <v>96</v>
      </c>
      <c r="AP451" s="13" t="s">
        <v>97</v>
      </c>
      <c r="AQ451" s="13" t="s">
        <v>98</v>
      </c>
      <c r="AR451" s="13" t="s">
        <v>99</v>
      </c>
      <c r="AS451" s="13" t="s">
        <v>100</v>
      </c>
      <c r="AT451" s="13" t="s">
        <v>101</v>
      </c>
      <c r="AU451" s="13" t="s">
        <v>102</v>
      </c>
      <c r="AV451" s="13" t="s">
        <v>103</v>
      </c>
      <c r="AW451" s="13" t="s">
        <v>104</v>
      </c>
      <c r="AX451" s="13" t="s">
        <v>105</v>
      </c>
      <c r="AY451" s="13" t="s">
        <v>106</v>
      </c>
      <c r="AZ451" s="13" t="s">
        <v>107</v>
      </c>
      <c r="BA451" t="s">
        <v>1</v>
      </c>
      <c r="BB451" t="s">
        <v>2</v>
      </c>
      <c r="BC451" t="s">
        <v>3</v>
      </c>
      <c r="BD451" t="s">
        <v>4</v>
      </c>
      <c r="BE451" t="s">
        <v>5</v>
      </c>
      <c r="BF451" t="s">
        <v>6</v>
      </c>
      <c r="BG451" t="s">
        <v>7</v>
      </c>
      <c r="BH451" t="s">
        <v>8</v>
      </c>
      <c r="BI451" t="s">
        <v>9</v>
      </c>
      <c r="BJ451" t="s">
        <v>10</v>
      </c>
      <c r="BK451" t="s">
        <v>11</v>
      </c>
      <c r="BL451" t="s">
        <v>12</v>
      </c>
      <c r="BM451" t="s">
        <v>13</v>
      </c>
      <c r="BN451" t="s">
        <v>14</v>
      </c>
      <c r="BO451" t="s">
        <v>15</v>
      </c>
      <c r="BP451" t="s">
        <v>16</v>
      </c>
      <c r="BQ451" t="s">
        <v>17</v>
      </c>
      <c r="BR451" t="s">
        <v>18</v>
      </c>
      <c r="BS451" t="s">
        <v>19</v>
      </c>
      <c r="BT451" t="s">
        <v>20</v>
      </c>
      <c r="BU451" t="s">
        <v>21</v>
      </c>
      <c r="BV451" t="s">
        <v>22</v>
      </c>
      <c r="BW451" t="s">
        <v>23</v>
      </c>
      <c r="BX451" t="s">
        <v>24</v>
      </c>
      <c r="BY451" t="s">
        <v>1</v>
      </c>
      <c r="BZ451" t="s">
        <v>2</v>
      </c>
      <c r="CA451" t="s">
        <v>3</v>
      </c>
      <c r="CB451" t="s">
        <v>4</v>
      </c>
      <c r="CC451" t="s">
        <v>5</v>
      </c>
      <c r="CD451" t="s">
        <v>6</v>
      </c>
      <c r="CE451" t="s">
        <v>7</v>
      </c>
      <c r="CF451" t="s">
        <v>8</v>
      </c>
      <c r="CG451" t="s">
        <v>9</v>
      </c>
      <c r="CH451" t="s">
        <v>10</v>
      </c>
      <c r="CI451" t="s">
        <v>11</v>
      </c>
      <c r="CJ451" t="s">
        <v>12</v>
      </c>
      <c r="CK451" t="s">
        <v>13</v>
      </c>
      <c r="CL451" t="s">
        <v>14</v>
      </c>
      <c r="CM451" t="s">
        <v>15</v>
      </c>
      <c r="CN451" t="s">
        <v>16</v>
      </c>
      <c r="CO451" t="s">
        <v>17</v>
      </c>
      <c r="CP451" t="s">
        <v>18</v>
      </c>
      <c r="CQ451" t="s">
        <v>19</v>
      </c>
      <c r="CR451" t="s">
        <v>20</v>
      </c>
      <c r="CS451" t="s">
        <v>21</v>
      </c>
      <c r="CT451" t="s">
        <v>22</v>
      </c>
      <c r="CU451" t="s">
        <v>23</v>
      </c>
      <c r="CV451" t="s">
        <v>24</v>
      </c>
    </row>
    <row r="452" spans="1:100">
      <c r="A452" s="18" t="str">
        <f ca="1">INDIRECT("CORPUS_TOTALS!R"&amp;$A448&amp;"C"&amp;COLUMN(),FALSE)</f>
        <v>Reduced Gods</v>
      </c>
      <c r="B452" s="7" t="str">
        <f ca="1">INDIRECT("CORPUS_TOTALS!R"&amp;($A448+$C448)&amp;"C"&amp;(COLUMN()-1),FALSE)</f>
        <v>Reward</v>
      </c>
      <c r="C452" s="7">
        <f ca="1">INDIRECT("CORPUS_TOTALS!R"&amp;($A448+$C448)&amp;"C"&amp;(COLUMN()-1),FALSE)</f>
        <v>8807</v>
      </c>
      <c r="D452" s="7">
        <f t="shared" ref="D452:BO452" ca="1" si="349">INDIRECT("CORPUS_TOTALS!R"&amp;($A448+$C448)&amp;"C"&amp;(COLUMN()-1),FALSE)</f>
        <v>21350</v>
      </c>
      <c r="E452" s="7">
        <f t="shared" ca="1" si="349"/>
        <v>972</v>
      </c>
      <c r="F452" s="7">
        <f t="shared" ca="1" si="349"/>
        <v>2641</v>
      </c>
      <c r="G452" s="7">
        <f t="shared" ca="1" si="349"/>
        <v>488</v>
      </c>
      <c r="H452" s="7">
        <f t="shared" ca="1" si="349"/>
        <v>257</v>
      </c>
      <c r="I452" s="7">
        <f t="shared" ca="1" si="349"/>
        <v>96</v>
      </c>
      <c r="J452" s="7">
        <f t="shared" ca="1" si="349"/>
        <v>47</v>
      </c>
      <c r="K452" s="7">
        <f t="shared" ca="1" si="349"/>
        <v>-0.13226874614451872</v>
      </c>
      <c r="L452" s="7">
        <f t="shared" ca="1" si="349"/>
        <v>-0.4211650524347697</v>
      </c>
      <c r="M452" s="7">
        <f t="shared" ca="1" si="349"/>
        <v>-1.0136302916718376</v>
      </c>
      <c r="N452" s="7">
        <f t="shared" ca="1" si="349"/>
        <v>-0.62500763253616631</v>
      </c>
      <c r="O452" s="7">
        <f t="shared" ca="1" si="349"/>
        <v>-1.1375123593866303</v>
      </c>
      <c r="P452" s="7">
        <f t="shared" ca="1" si="349"/>
        <v>-1.2954148539311257</v>
      </c>
      <c r="Q452" s="7">
        <f t="shared" ca="1" si="349"/>
        <v>1</v>
      </c>
      <c r="R452" s="7">
        <f t="shared" ca="1" si="349"/>
        <v>1</v>
      </c>
      <c r="S452" s="7">
        <f t="shared" ca="1" si="349"/>
        <v>1</v>
      </c>
      <c r="T452" s="7">
        <f t="shared" ca="1" si="349"/>
        <v>1</v>
      </c>
      <c r="U452" s="7">
        <f t="shared" ca="1" si="349"/>
        <v>1</v>
      </c>
      <c r="V452" s="7">
        <f t="shared" ca="1" si="349"/>
        <v>1</v>
      </c>
      <c r="W452" s="7">
        <f t="shared" ca="1" si="349"/>
        <v>0.15295647216707506</v>
      </c>
      <c r="X452" s="7">
        <f t="shared" ca="1" si="349"/>
        <v>0.54273882746151003</v>
      </c>
      <c r="Y452" s="7">
        <f t="shared" ca="1" si="349"/>
        <v>0.19482780477193551</v>
      </c>
      <c r="Z452" s="7">
        <f t="shared" ca="1" si="349"/>
        <v>0.92187636554458074</v>
      </c>
      <c r="AA452" s="7">
        <f t="shared" ca="1" si="349"/>
        <v>0.81552363102113823</v>
      </c>
      <c r="AB452" s="7">
        <f t="shared" ca="1" si="349"/>
        <v>0.85658392877884837</v>
      </c>
      <c r="AC452" s="7">
        <f t="shared" ca="1" si="349"/>
        <v>2.4100166668398052E-3</v>
      </c>
      <c r="AD452" s="7">
        <f t="shared" ca="1" si="349"/>
        <v>2.7329219677754636E-3</v>
      </c>
      <c r="AE452" s="7">
        <f t="shared" ca="1" si="349"/>
        <v>2.379764852688343E-3</v>
      </c>
      <c r="AF452" s="7">
        <f t="shared" ca="1" si="349"/>
        <v>2.5682445149931557E-3</v>
      </c>
      <c r="AG452" s="7">
        <f t="shared" ca="1" si="349"/>
        <v>2.0831461186813535E-3</v>
      </c>
      <c r="AH452" s="7">
        <f t="shared" ca="1" si="349"/>
        <v>2.4882824527472183E-3</v>
      </c>
      <c r="AI452" s="7">
        <f t="shared" ca="1" si="349"/>
        <v>2.1135049710160475E-3</v>
      </c>
      <c r="AJ452" s="7">
        <f t="shared" ca="1" si="349"/>
        <v>2.7014833193820791E-3</v>
      </c>
      <c r="AK452" s="7">
        <f t="shared" ca="1" si="349"/>
        <v>1.7990070303980257E-3</v>
      </c>
      <c r="AL452" s="7">
        <f t="shared" ca="1" si="349"/>
        <v>2.6974800890399134E-3</v>
      </c>
      <c r="AM452" s="7">
        <f t="shared" ca="1" si="349"/>
        <v>1.5727267149368155E-3</v>
      </c>
      <c r="AN452" s="7">
        <f t="shared" ca="1" si="349"/>
        <v>2.8300835895128332E-3</v>
      </c>
      <c r="AO452" s="7">
        <f t="shared" ca="1" si="349"/>
        <v>3.4153166777296941E-2</v>
      </c>
      <c r="AP452" s="7">
        <f t="shared" ca="1" si="349"/>
        <v>3.9195779358534445E-2</v>
      </c>
      <c r="AQ452" s="7">
        <f t="shared" ca="1" si="349"/>
        <v>8.8803131680232045E-2</v>
      </c>
      <c r="AR452" s="7">
        <f t="shared" ca="1" si="349"/>
        <v>9.6583285181594647E-2</v>
      </c>
      <c r="AS452" s="7">
        <f t="shared" ca="1" si="349"/>
        <v>1.8971519961289103E-2</v>
      </c>
      <c r="AT452" s="7">
        <f t="shared" ca="1" si="349"/>
        <v>2.2808339523488416E-2</v>
      </c>
      <c r="AU452" s="7">
        <f t="shared" ca="1" si="349"/>
        <v>1.0178626791071449E-2</v>
      </c>
      <c r="AV452" s="7">
        <f t="shared" ca="1" si="349"/>
        <v>1.3053223326024569E-2</v>
      </c>
      <c r="AW452" s="7">
        <f t="shared" ca="1" si="349"/>
        <v>3.5990269006392576E-3</v>
      </c>
      <c r="AX452" s="7">
        <f t="shared" ca="1" si="349"/>
        <v>5.3939473382366206E-3</v>
      </c>
      <c r="AY452" s="7">
        <f t="shared" ca="1" si="349"/>
        <v>1.5727267149368155E-3</v>
      </c>
      <c r="AZ452" s="7">
        <f t="shared" ca="1" si="349"/>
        <v>2.8300835895128332E-3</v>
      </c>
      <c r="BA452" s="7">
        <f t="shared" ca="1" si="349"/>
        <v>266735</v>
      </c>
      <c r="BB452" s="7">
        <f t="shared" ca="1" si="349"/>
        <v>6432756</v>
      </c>
      <c r="BC452" s="7">
        <f t="shared" ca="1" si="349"/>
        <v>783</v>
      </c>
      <c r="BD452" s="7">
        <f t="shared" ca="1" si="349"/>
        <v>20567</v>
      </c>
      <c r="BE452" s="7">
        <f t="shared" ca="1" si="349"/>
        <v>641808</v>
      </c>
      <c r="BF452" s="7">
        <f t="shared" ca="1" si="349"/>
        <v>6057683</v>
      </c>
      <c r="BG452" s="7">
        <f t="shared" ca="1" si="349"/>
        <v>1979</v>
      </c>
      <c r="BH452" s="7">
        <f t="shared" ca="1" si="349"/>
        <v>19371</v>
      </c>
      <c r="BI452" s="7">
        <f t="shared" ca="1" si="349"/>
        <v>155076</v>
      </c>
      <c r="BJ452" s="7">
        <f t="shared" ca="1" si="349"/>
        <v>6544415</v>
      </c>
      <c r="BK452" s="7">
        <f t="shared" ca="1" si="349"/>
        <v>446</v>
      </c>
      <c r="BL452" s="7">
        <f t="shared" ca="1" si="349"/>
        <v>20904</v>
      </c>
      <c r="BM452" s="7">
        <f t="shared" ca="1" si="349"/>
        <v>80703</v>
      </c>
      <c r="BN452" s="7">
        <f t="shared" ca="1" si="349"/>
        <v>6618788</v>
      </c>
      <c r="BO452" s="7">
        <f t="shared" ca="1" si="349"/>
        <v>248</v>
      </c>
      <c r="BP452" s="7">
        <f t="shared" ref="BP452:CV452" ca="1" si="350">INDIRECT("CORPUS_TOTALS!R"&amp;($A448+$C448)&amp;"C"&amp;(COLUMN()-1),FALSE)</f>
        <v>21102</v>
      </c>
      <c r="BQ452" s="7">
        <f t="shared" ca="1" si="350"/>
        <v>32968</v>
      </c>
      <c r="BR452" s="7">
        <f t="shared" ca="1" si="350"/>
        <v>6666523</v>
      </c>
      <c r="BS452" s="7">
        <f t="shared" ca="1" si="350"/>
        <v>96</v>
      </c>
      <c r="BT452" s="7">
        <f t="shared" ca="1" si="350"/>
        <v>21254</v>
      </c>
      <c r="BU452" s="7">
        <f t="shared" ca="1" si="350"/>
        <v>16496</v>
      </c>
      <c r="BV452" s="7">
        <f t="shared" ca="1" si="350"/>
        <v>6682995</v>
      </c>
      <c r="BW452" s="7">
        <f t="shared" ca="1" si="350"/>
        <v>47</v>
      </c>
      <c r="BX452" s="7">
        <f t="shared" ca="1" si="350"/>
        <v>21303</v>
      </c>
      <c r="BY452" s="7">
        <f t="shared" ca="1" si="350"/>
        <v>266668.17937487288</v>
      </c>
      <c r="BZ452" s="7">
        <f t="shared" ca="1" si="350"/>
        <v>6432822.8206251273</v>
      </c>
      <c r="CA452" s="7">
        <f t="shared" ca="1" si="350"/>
        <v>849.82062512712321</v>
      </c>
      <c r="CB452" s="7">
        <f t="shared" ca="1" si="350"/>
        <v>20565.509536470756</v>
      </c>
      <c r="CC452" s="7">
        <f t="shared" ca="1" si="350"/>
        <v>641741.89099504065</v>
      </c>
      <c r="CD452" s="7">
        <f t="shared" ca="1" si="350"/>
        <v>6057749.1090049595</v>
      </c>
      <c r="CE452" s="7">
        <f t="shared" ca="1" si="350"/>
        <v>2045.1090049593495</v>
      </c>
      <c r="CF452" s="7">
        <f t="shared" ca="1" si="350"/>
        <v>19366.412000553475</v>
      </c>
      <c r="CG452" s="7">
        <f t="shared" ca="1" si="350"/>
        <v>155027.95547491749</v>
      </c>
      <c r="CH452" s="7">
        <f t="shared" ca="1" si="350"/>
        <v>6544463.0445250822</v>
      </c>
      <c r="CI452" s="7">
        <f t="shared" ca="1" si="350"/>
        <v>494.04452508250085</v>
      </c>
      <c r="CJ452" s="7">
        <f t="shared" ca="1" si="350"/>
        <v>20922.419427087818</v>
      </c>
      <c r="CK452" s="7">
        <f t="shared" ca="1" si="350"/>
        <v>80693.844109836849</v>
      </c>
      <c r="CL452" s="7">
        <f t="shared" ca="1" si="350"/>
        <v>6618797.155890163</v>
      </c>
      <c r="CM452" s="7">
        <f t="shared" ca="1" si="350"/>
        <v>257.15589016315073</v>
      </c>
      <c r="CN452" s="7">
        <f t="shared" ca="1" si="350"/>
        <v>21160.062980904073</v>
      </c>
      <c r="CO452" s="7">
        <f t="shared" ca="1" si="350"/>
        <v>32958.966061539024</v>
      </c>
      <c r="CP452" s="7">
        <f t="shared" ca="1" si="350"/>
        <v>6666532.033938461</v>
      </c>
      <c r="CQ452" s="7">
        <f t="shared" ca="1" si="350"/>
        <v>105.03393846097535</v>
      </c>
      <c r="CR452" s="7">
        <f t="shared" ca="1" si="350"/>
        <v>21312.669716251577</v>
      </c>
      <c r="CS452" s="7">
        <f t="shared" ca="1" si="350"/>
        <v>16490.448087225988</v>
      </c>
      <c r="CT452" s="7">
        <f t="shared" ca="1" si="350"/>
        <v>6683000.5519127743</v>
      </c>
      <c r="CU452" s="7">
        <f t="shared" ca="1" si="350"/>
        <v>52.55191277401147</v>
      </c>
      <c r="CV452" s="7">
        <f t="shared" ca="1" si="350"/>
        <v>21365.31899214433</v>
      </c>
    </row>
    <row r="453" spans="1:100">
      <c r="A453" s="18" t="s">
        <v>117</v>
      </c>
      <c r="B453" s="7" t="str">
        <f ca="1">INDIRECT("CORPUS_TOTALS!R"&amp;($B448+$C448)&amp;"C"&amp;(COLUMN()-1),FALSE)</f>
        <v>Reward</v>
      </c>
      <c r="C453" s="7">
        <f ca="1">INDIRECT("CORPUS_TOTALS!R"&amp;($B448+$C448)&amp;"C"&amp;(COLUMN()-1),FALSE)</f>
        <v>8807</v>
      </c>
      <c r="D453" s="7">
        <f t="shared" ref="D453:BO453" ca="1" si="351">INDIRECT("CORPUS_TOTALS!R"&amp;($B448+$C448)&amp;"C"&amp;(COLUMN()-1),FALSE)</f>
        <v>2175</v>
      </c>
      <c r="E453" s="7">
        <f t="shared" ca="1" si="351"/>
        <v>93</v>
      </c>
      <c r="F453" s="7">
        <f t="shared" ca="1" si="351"/>
        <v>296</v>
      </c>
      <c r="G453" s="7">
        <f t="shared" ca="1" si="351"/>
        <v>48</v>
      </c>
      <c r="H453" s="7">
        <f t="shared" ca="1" si="351"/>
        <v>24</v>
      </c>
      <c r="I453" s="7">
        <f t="shared" ca="1" si="351"/>
        <v>8</v>
      </c>
      <c r="J453" s="7">
        <f t="shared" ca="1" si="351"/>
        <v>2</v>
      </c>
      <c r="K453" s="7">
        <f t="shared" ca="1" si="351"/>
        <v>-0.19194697637260993</v>
      </c>
      <c r="L453" s="7">
        <f t="shared" ca="1" si="351"/>
        <v>9.3384129536526944E-2</v>
      </c>
      <c r="M453" s="7">
        <f t="shared" ca="1" si="351"/>
        <v>-0.40749946945715254</v>
      </c>
      <c r="N453" s="7">
        <f t="shared" ca="1" si="351"/>
        <v>-0.40749946945715254</v>
      </c>
      <c r="O453" s="7">
        <f t="shared" ca="1" si="351"/>
        <v>-0.8463933031861397</v>
      </c>
      <c r="P453" s="7">
        <f t="shared" ca="1" si="351"/>
        <v>0</v>
      </c>
      <c r="Q453" s="7">
        <f t="shared" ca="1" si="351"/>
        <v>1</v>
      </c>
      <c r="R453" s="7">
        <f t="shared" ca="1" si="351"/>
        <v>1</v>
      </c>
      <c r="S453" s="7">
        <f t="shared" ca="1" si="351"/>
        <v>1</v>
      </c>
      <c r="T453" s="7">
        <f t="shared" ca="1" si="351"/>
        <v>1</v>
      </c>
      <c r="U453" s="7">
        <f t="shared" ca="1" si="351"/>
        <v>1</v>
      </c>
      <c r="V453" s="7">
        <f t="shared" ca="1" si="351"/>
        <v>1</v>
      </c>
      <c r="W453" s="7">
        <f t="shared" ca="1" si="351"/>
        <v>0.65831341164677304</v>
      </c>
      <c r="X453" s="7">
        <f t="shared" ca="1" si="351"/>
        <v>0.5590793146001285</v>
      </c>
      <c r="Y453" s="7">
        <f t="shared" ca="1" si="351"/>
        <v>0.84674297881828764</v>
      </c>
      <c r="Z453" s="7">
        <f t="shared" ca="1" si="351"/>
        <v>0.94162745668708914</v>
      </c>
      <c r="AA453" s="7">
        <f t="shared" ca="1" si="351"/>
        <v>0.87708827812429857</v>
      </c>
      <c r="AB453" s="7">
        <f t="shared" ca="1" si="351"/>
        <v>0.55095772592976666</v>
      </c>
      <c r="AC453" s="7">
        <f t="shared" ca="1" si="351"/>
        <v>1.9248488313795367E-3</v>
      </c>
      <c r="AD453" s="7">
        <f t="shared" ca="1" si="351"/>
        <v>2.9053681905022795E-3</v>
      </c>
      <c r="AE453" s="7">
        <f t="shared" ca="1" si="351"/>
        <v>2.4121821420470912E-3</v>
      </c>
      <c r="AF453" s="7">
        <f t="shared" ca="1" si="351"/>
        <v>3.031496018872449E-3</v>
      </c>
      <c r="AG453" s="7">
        <f t="shared" ca="1" si="351"/>
        <v>1.5832512172923572E-3</v>
      </c>
      <c r="AH453" s="7">
        <f t="shared" ca="1" si="351"/>
        <v>2.8305418861559188E-3</v>
      </c>
      <c r="AI453" s="7">
        <f t="shared" ca="1" si="351"/>
        <v>1.3249288616600089E-3</v>
      </c>
      <c r="AJ453" s="7">
        <f t="shared" ca="1" si="351"/>
        <v>3.0888642417882671E-3</v>
      </c>
      <c r="AK453" s="7">
        <f t="shared" ca="1" si="351"/>
        <v>5.6583513847534533E-4</v>
      </c>
      <c r="AL453" s="7">
        <f t="shared" ca="1" si="351"/>
        <v>3.1123257810648846E-3</v>
      </c>
      <c r="AM453" s="7">
        <f t="shared" ca="1" si="351"/>
        <v>-3.542914351300821E-4</v>
      </c>
      <c r="AN453" s="7">
        <f t="shared" ca="1" si="351"/>
        <v>2.1933718949001969E-3</v>
      </c>
      <c r="AO453" s="7">
        <f t="shared" ca="1" si="351"/>
        <v>2.6814310946861351E-2</v>
      </c>
      <c r="AP453" s="7">
        <f t="shared" ca="1" si="351"/>
        <v>4.2151206294517955E-2</v>
      </c>
      <c r="AQ453" s="7">
        <f t="shared" ca="1" si="351"/>
        <v>9.1953465442117105E-2</v>
      </c>
      <c r="AR453" s="7">
        <f t="shared" ca="1" si="351"/>
        <v>0.11770170697167601</v>
      </c>
      <c r="AS453" s="7">
        <f t="shared" ca="1" si="351"/>
        <v>1.4313107495483594E-2</v>
      </c>
      <c r="AT453" s="7">
        <f t="shared" ca="1" si="351"/>
        <v>2.6146662619458933E-2</v>
      </c>
      <c r="AU453" s="7">
        <f t="shared" ca="1" si="351"/>
        <v>6.2758632434721604E-3</v>
      </c>
      <c r="AV453" s="7">
        <f t="shared" ca="1" si="351"/>
        <v>1.4873562043884162E-2</v>
      </c>
      <c r="AW453" s="7">
        <f t="shared" ca="1" si="351"/>
        <v>1.134017273433291E-3</v>
      </c>
      <c r="AX453" s="7">
        <f t="shared" ca="1" si="351"/>
        <v>6.2223045656471685E-3</v>
      </c>
      <c r="AY453" s="7">
        <f t="shared" ca="1" si="351"/>
        <v>-3.542914351300821E-4</v>
      </c>
      <c r="AZ453" s="7">
        <f t="shared" ca="1" si="351"/>
        <v>2.1933718949001969E-3</v>
      </c>
      <c r="BA453" s="7">
        <f t="shared" ca="1" si="351"/>
        <v>267443</v>
      </c>
      <c r="BB453" s="7">
        <f t="shared" ca="1" si="351"/>
        <v>6451223</v>
      </c>
      <c r="BC453" s="7">
        <f t="shared" ca="1" si="351"/>
        <v>75</v>
      </c>
      <c r="BD453" s="7">
        <f t="shared" ca="1" si="351"/>
        <v>2100</v>
      </c>
      <c r="BE453" s="7">
        <f t="shared" ca="1" si="351"/>
        <v>643559</v>
      </c>
      <c r="BF453" s="7">
        <f t="shared" ca="1" si="351"/>
        <v>6075107</v>
      </c>
      <c r="BG453" s="7">
        <f t="shared" ca="1" si="351"/>
        <v>228</v>
      </c>
      <c r="BH453" s="7">
        <f t="shared" ca="1" si="351"/>
        <v>1947</v>
      </c>
      <c r="BI453" s="7">
        <f t="shared" ca="1" si="351"/>
        <v>155478</v>
      </c>
      <c r="BJ453" s="7">
        <f t="shared" ca="1" si="351"/>
        <v>6563188</v>
      </c>
      <c r="BK453" s="7">
        <f t="shared" ca="1" si="351"/>
        <v>44</v>
      </c>
      <c r="BL453" s="7">
        <f t="shared" ca="1" si="351"/>
        <v>2131</v>
      </c>
      <c r="BM453" s="7">
        <f t="shared" ca="1" si="351"/>
        <v>80928</v>
      </c>
      <c r="BN453" s="7">
        <f t="shared" ca="1" si="351"/>
        <v>6637738</v>
      </c>
      <c r="BO453" s="7">
        <f t="shared" ca="1" si="351"/>
        <v>23</v>
      </c>
      <c r="BP453" s="7">
        <f t="shared" ref="BP453:CV453" ca="1" si="352">INDIRECT("CORPUS_TOTALS!R"&amp;($B448+$C448)&amp;"C"&amp;(COLUMN()-1),FALSE)</f>
        <v>2152</v>
      </c>
      <c r="BQ453" s="7">
        <f t="shared" ca="1" si="352"/>
        <v>33056</v>
      </c>
      <c r="BR453" s="7">
        <f t="shared" ca="1" si="352"/>
        <v>6685610</v>
      </c>
      <c r="BS453" s="7">
        <f t="shared" ca="1" si="352"/>
        <v>8</v>
      </c>
      <c r="BT453" s="7">
        <f t="shared" ca="1" si="352"/>
        <v>2167</v>
      </c>
      <c r="BU453" s="7">
        <f t="shared" ca="1" si="352"/>
        <v>16541</v>
      </c>
      <c r="BV453" s="7">
        <f t="shared" ca="1" si="352"/>
        <v>6702125</v>
      </c>
      <c r="BW453" s="7">
        <f t="shared" ca="1" si="352"/>
        <v>2</v>
      </c>
      <c r="BX453" s="7">
        <f t="shared" ca="1" si="352"/>
        <v>2173</v>
      </c>
      <c r="BY453" s="7">
        <f t="shared" ca="1" si="352"/>
        <v>267431.4257676978</v>
      </c>
      <c r="BZ453" s="7">
        <f t="shared" ca="1" si="352"/>
        <v>6451234.5742323026</v>
      </c>
      <c r="CA453" s="7">
        <f t="shared" ca="1" si="352"/>
        <v>86.574232302177663</v>
      </c>
      <c r="CB453" s="7">
        <f t="shared" ca="1" si="352"/>
        <v>2089.1018432825804</v>
      </c>
      <c r="CC453" s="7">
        <f t="shared" ca="1" si="352"/>
        <v>643578.65751354629</v>
      </c>
      <c r="CD453" s="7">
        <f t="shared" ca="1" si="352"/>
        <v>6075087.3424864532</v>
      </c>
      <c r="CE453" s="7">
        <f t="shared" ca="1" si="352"/>
        <v>208.34248645370423</v>
      </c>
      <c r="CF453" s="7">
        <f t="shared" ca="1" si="352"/>
        <v>1967.2941697057124</v>
      </c>
      <c r="CG453" s="7">
        <f t="shared" ca="1" si="352"/>
        <v>155471.66993714031</v>
      </c>
      <c r="CH453" s="7">
        <f t="shared" ca="1" si="352"/>
        <v>6563194.3300628597</v>
      </c>
      <c r="CI453" s="7">
        <f t="shared" ca="1" si="352"/>
        <v>50.33006285969271</v>
      </c>
      <c r="CJ453" s="7">
        <f t="shared" ca="1" si="352"/>
        <v>2125.3577458680043</v>
      </c>
      <c r="CK453" s="7">
        <f t="shared" ca="1" si="352"/>
        <v>80924.802620088769</v>
      </c>
      <c r="CL453" s="7">
        <f t="shared" ca="1" si="352"/>
        <v>6637741.1973799113</v>
      </c>
      <c r="CM453" s="7">
        <f t="shared" ca="1" si="352"/>
        <v>26.197379911234322</v>
      </c>
      <c r="CN453" s="7">
        <f t="shared" ca="1" si="352"/>
        <v>2149.4982411687083</v>
      </c>
      <c r="CO453" s="7">
        <f t="shared" ca="1" si="352"/>
        <v>33053.299821257489</v>
      </c>
      <c r="CP453" s="7">
        <f t="shared" ca="1" si="352"/>
        <v>6685612.7001787424</v>
      </c>
      <c r="CQ453" s="7">
        <f t="shared" ca="1" si="352"/>
        <v>10.70017874251154</v>
      </c>
      <c r="CR453" s="7">
        <f t="shared" ca="1" si="352"/>
        <v>2165.0004591685315</v>
      </c>
      <c r="CS453" s="7">
        <f t="shared" ca="1" si="352"/>
        <v>16537.646350806393</v>
      </c>
      <c r="CT453" s="7">
        <f t="shared" ca="1" si="352"/>
        <v>6702128.3536491934</v>
      </c>
      <c r="CU453" s="7">
        <f t="shared" ca="1" si="352"/>
        <v>5.353649193605384</v>
      </c>
      <c r="CV453" s="7">
        <f t="shared" ca="1" si="352"/>
        <v>2170.3487195225957</v>
      </c>
    </row>
    <row r="455" spans="1:100">
      <c r="A455" s="18" t="s">
        <v>114</v>
      </c>
      <c r="B455" t="s">
        <v>119</v>
      </c>
      <c r="C455" t="s">
        <v>120</v>
      </c>
      <c r="D455" t="s">
        <v>121</v>
      </c>
      <c r="E455" t="s">
        <v>122</v>
      </c>
      <c r="F455" t="s">
        <v>123</v>
      </c>
      <c r="G455" t="s">
        <v>124</v>
      </c>
      <c r="H455" t="s">
        <v>125</v>
      </c>
      <c r="I455" t="s">
        <v>126</v>
      </c>
      <c r="J455" t="s">
        <v>127</v>
      </c>
      <c r="K455" t="s">
        <v>128</v>
      </c>
      <c r="L455" t="s">
        <v>129</v>
      </c>
      <c r="M455" t="s">
        <v>130</v>
      </c>
      <c r="N455" t="s">
        <v>131</v>
      </c>
      <c r="O455" t="s">
        <v>132</v>
      </c>
      <c r="P455" t="s">
        <v>133</v>
      </c>
      <c r="Q455" t="s">
        <v>134</v>
      </c>
      <c r="R455" t="s">
        <v>135</v>
      </c>
      <c r="S455" t="s">
        <v>136</v>
      </c>
      <c r="T455" t="s">
        <v>138</v>
      </c>
      <c r="U455" t="s">
        <v>139</v>
      </c>
      <c r="V455" t="s">
        <v>140</v>
      </c>
      <c r="W455" t="s">
        <v>141</v>
      </c>
      <c r="X455" t="s">
        <v>142</v>
      </c>
      <c r="Y455" t="s">
        <v>143</v>
      </c>
      <c r="Z455" t="s">
        <v>144</v>
      </c>
      <c r="AA455" t="s">
        <v>145</v>
      </c>
      <c r="AB455" t="s">
        <v>146</v>
      </c>
      <c r="AC455" t="s">
        <v>147</v>
      </c>
      <c r="AD455" t="s">
        <v>148</v>
      </c>
      <c r="AE455" t="s">
        <v>149</v>
      </c>
      <c r="AF455" t="s">
        <v>137</v>
      </c>
    </row>
    <row r="456" spans="1:100">
      <c r="A456" s="18" t="s">
        <v>150</v>
      </c>
      <c r="B456" s="10" t="e">
        <f ca="1">1-NORMSDIST(H456)</f>
        <v>#REF!</v>
      </c>
      <c r="C456" s="10">
        <f t="shared" ref="C456" ca="1" si="353">1-NORMSDIST(I456)</f>
        <v>0.94051597094838835</v>
      </c>
      <c r="D456" s="10">
        <f t="shared" ref="D456" ca="1" si="354">1-NORMSDIST(J456)</f>
        <v>0.40822135199643694</v>
      </c>
      <c r="E456" s="10">
        <f t="shared" ref="E456" ca="1" si="355">1-NORMSDIST(K456)</f>
        <v>0.34164700976153428</v>
      </c>
      <c r="F456" s="10">
        <f t="shared" ref="F456" ca="1" si="356">1-NORMSDIST(L456)</f>
        <v>0.29214992427566966</v>
      </c>
      <c r="G456" s="10">
        <f t="shared" ref="G456" ca="1" si="357">1-NORMSDIST(M456)</f>
        <v>0.10591847436870938</v>
      </c>
      <c r="H456" t="e">
        <f ca="1">(E452/T456-E453/Z456)/(SQRT(N456*(1-N456)*(1/T456+1/Z456)))</f>
        <v>#REF!</v>
      </c>
      <c r="I456">
        <f t="shared" ref="I456" ca="1" si="358">(F452/U456-F453/AA456)/(SQRT(O456*(1-O456)*(1/U456+1/AA456)))</f>
        <v>-1.5591196733665145</v>
      </c>
      <c r="J456">
        <f t="shared" ref="J456" ca="1" si="359">(G452/V456-G453/AB456)/(SQRT(P456*(1-P456)*(1/V456+1/AB456)))</f>
        <v>0.23212271324885383</v>
      </c>
      <c r="K456">
        <f t="shared" ref="K456" ca="1" si="360">(H452/W456-H453/AC456)/(SQRT(Q456*(1-Q456)*(1/W456+1/AC456)))</f>
        <v>0.40797228886684189</v>
      </c>
      <c r="L456">
        <f t="shared" ref="L456" ca="1" si="361">(I452/X456-I453/AD456)/(SQRT(R456*(1-R456)*(1/X456+1/AD456)))</f>
        <v>0.54711482396807898</v>
      </c>
      <c r="M456">
        <f t="shared" ref="M456" ca="1" si="362">(J452/Y456-J453/AE456)/(SQRT(S456*(1-S456)*(1/Y456+1/AE456)))</f>
        <v>1.2485302196193584</v>
      </c>
      <c r="N456" t="e">
        <f ca="1">(E452+E453)/(T456+Z456)</f>
        <v>#REF!</v>
      </c>
      <c r="O456">
        <f t="shared" ref="O456" ca="1" si="363">(F452+F453)/(U456+AA456)</f>
        <v>1.2484590860786398E-3</v>
      </c>
      <c r="P456">
        <f t="shared" ref="P456" ca="1" si="364">(G452+G453)/(V456+AB456)</f>
        <v>1.1392136025504783E-3</v>
      </c>
      <c r="Q456">
        <f t="shared" ref="Q456" ca="1" si="365">(H452+H453)/(W456+AC456)</f>
        <v>1.1944739638682252E-3</v>
      </c>
      <c r="R456">
        <f t="shared" ref="R456" ca="1" si="366">(I452+I453)/(X456+AD456)</f>
        <v>1.1052072263549415E-3</v>
      </c>
      <c r="S456">
        <f t="shared" ref="S456" ca="1" si="367">(J452+J453)/(Y456+AE456)</f>
        <v>1.0414452709883104E-3</v>
      </c>
      <c r="T456" t="e">
        <f ca="1">_xlfn.FLOOR.MATH(($F$1-1)*$D452)</f>
        <v>#REF!</v>
      </c>
      <c r="U456">
        <f ca="1">2*50*$D452</f>
        <v>2135000</v>
      </c>
      <c r="V456">
        <f ca="1">2*10*$D452</f>
        <v>427000</v>
      </c>
      <c r="W456">
        <f ca="1">2*5*$D452</f>
        <v>213500</v>
      </c>
      <c r="X456">
        <f ca="1">2*2*$D452</f>
        <v>85400</v>
      </c>
      <c r="Y456">
        <f ca="1">2*1*$D452</f>
        <v>42700</v>
      </c>
      <c r="Z456" t="e">
        <f ca="1">_xlfn.FLOOR.MATH(($F$1-1)*$D453)</f>
        <v>#REF!</v>
      </c>
      <c r="AA456">
        <f ca="1">2*50*$D453</f>
        <v>217500</v>
      </c>
      <c r="AB456">
        <f ca="1">2*10*$D453</f>
        <v>43500</v>
      </c>
      <c r="AC456">
        <f ca="1">2*5*$D453</f>
        <v>21750</v>
      </c>
      <c r="AD456">
        <f ca="1">2*2*$D453</f>
        <v>8700</v>
      </c>
      <c r="AE456">
        <f ca="1">2*1*$D453</f>
        <v>4350</v>
      </c>
    </row>
    <row r="458" spans="1:100">
      <c r="A458" s="18" t="s">
        <v>151</v>
      </c>
      <c r="B458" t="s">
        <v>152</v>
      </c>
      <c r="C458" t="s">
        <v>153</v>
      </c>
      <c r="D458" t="s">
        <v>154</v>
      </c>
      <c r="E458">
        <v>50</v>
      </c>
      <c r="F458" t="s">
        <v>153</v>
      </c>
      <c r="G458" t="s">
        <v>154</v>
      </c>
      <c r="H458">
        <v>10</v>
      </c>
      <c r="I458" t="s">
        <v>153</v>
      </c>
      <c r="J458" t="s">
        <v>154</v>
      </c>
      <c r="K458">
        <v>5</v>
      </c>
      <c r="L458" t="s">
        <v>153</v>
      </c>
      <c r="M458" t="s">
        <v>154</v>
      </c>
      <c r="N458">
        <v>2</v>
      </c>
      <c r="O458" t="s">
        <v>153</v>
      </c>
      <c r="P458" t="s">
        <v>154</v>
      </c>
      <c r="Q458">
        <v>1</v>
      </c>
      <c r="R458" t="s">
        <v>153</v>
      </c>
      <c r="S458" t="s">
        <v>154</v>
      </c>
    </row>
    <row r="459" spans="1:100">
      <c r="A459" s="18" t="s">
        <v>159</v>
      </c>
      <c r="B459" t="s">
        <v>116</v>
      </c>
      <c r="C459">
        <f ca="1">BC452</f>
        <v>783</v>
      </c>
      <c r="D459">
        <f ca="1">BD452</f>
        <v>20567</v>
      </c>
      <c r="E459" t="s">
        <v>116</v>
      </c>
      <c r="F459">
        <f ca="1">BG452</f>
        <v>1979</v>
      </c>
      <c r="G459">
        <f ca="1">BH452</f>
        <v>19371</v>
      </c>
      <c r="H459" t="s">
        <v>116</v>
      </c>
      <c r="I459">
        <f ca="1">BK452</f>
        <v>446</v>
      </c>
      <c r="J459">
        <f ca="1">BL452</f>
        <v>20904</v>
      </c>
      <c r="K459" t="s">
        <v>116</v>
      </c>
      <c r="L459">
        <f ca="1">BO452</f>
        <v>248</v>
      </c>
      <c r="M459">
        <f ca="1">BP452</f>
        <v>21102</v>
      </c>
      <c r="N459" t="s">
        <v>116</v>
      </c>
      <c r="O459">
        <f ca="1">BS452</f>
        <v>96</v>
      </c>
      <c r="P459">
        <f ca="1">BT452</f>
        <v>21254</v>
      </c>
      <c r="Q459" t="s">
        <v>116</v>
      </c>
      <c r="R459">
        <f ca="1">BW452</f>
        <v>47</v>
      </c>
      <c r="S459">
        <f ca="1">BX452</f>
        <v>21303</v>
      </c>
    </row>
    <row r="460" spans="1:100">
      <c r="A460" s="18"/>
      <c r="B460" t="s">
        <v>117</v>
      </c>
      <c r="C460">
        <f ca="1">BC453</f>
        <v>75</v>
      </c>
      <c r="D460">
        <f ca="1">BD453</f>
        <v>2100</v>
      </c>
      <c r="E460" t="s">
        <v>117</v>
      </c>
      <c r="F460">
        <f ca="1">BG453</f>
        <v>228</v>
      </c>
      <c r="G460">
        <f ca="1">BH453</f>
        <v>1947</v>
      </c>
      <c r="H460" t="s">
        <v>117</v>
      </c>
      <c r="I460">
        <f ca="1">BK453</f>
        <v>44</v>
      </c>
      <c r="J460">
        <f ca="1">BL453</f>
        <v>2131</v>
      </c>
      <c r="K460" t="s">
        <v>117</v>
      </c>
      <c r="L460">
        <f ca="1">BO453</f>
        <v>23</v>
      </c>
      <c r="M460">
        <f ca="1">BP453</f>
        <v>2152</v>
      </c>
      <c r="N460" t="s">
        <v>117</v>
      </c>
      <c r="O460">
        <f ca="1">BS453</f>
        <v>8</v>
      </c>
      <c r="P460">
        <f ca="1">BT453</f>
        <v>2167</v>
      </c>
      <c r="Q460" t="s">
        <v>117</v>
      </c>
      <c r="R460">
        <f ca="1">BW453</f>
        <v>2</v>
      </c>
      <c r="S460">
        <f ca="1">BX453</f>
        <v>2173</v>
      </c>
    </row>
    <row r="461" spans="1:100">
      <c r="A461" s="18" t="s">
        <v>155</v>
      </c>
      <c r="C461">
        <f ca="1">(C459+C460)*(C459+D459)/SUM(C459:D460)</f>
        <v>778.67375132837412</v>
      </c>
      <c r="D461">
        <f ca="1">(C459+D459)*(D459+D460)/SUM(C459:D460)</f>
        <v>20571.326248671627</v>
      </c>
      <c r="F461">
        <f ca="1">(F459+F460)*(F459+G459)/SUM(F459:G460)</f>
        <v>2002.952178533475</v>
      </c>
      <c r="G461">
        <f ca="1">(F459+G459)*(G459+G460)/SUM(F459:G460)</f>
        <v>19347.047821466524</v>
      </c>
      <c r="I461">
        <f ca="1">(I459+I460)*(I459+J459)/SUM(I459:J460)</f>
        <v>444.69713071200852</v>
      </c>
      <c r="J461">
        <f ca="1">(I459+J459)*(J459+J460)/SUM(I459:J460)</f>
        <v>20905.302869287993</v>
      </c>
      <c r="L461">
        <f ca="1">(L459+L460)*(L459+M459)/SUM(L459:M460)</f>
        <v>245.94473963868225</v>
      </c>
      <c r="M461">
        <f ca="1">(L459+M459)*(M459+M460)/SUM(L459:M460)</f>
        <v>21104.055260361318</v>
      </c>
      <c r="O461">
        <f ca="1">(O459+O460)*(O459+P459)/SUM(O459:P460)</f>
        <v>94.384697130712013</v>
      </c>
      <c r="P461">
        <f ca="1">(O459+P459)*(P459+P460)/SUM(O459:P460)</f>
        <v>21255.61530286929</v>
      </c>
      <c r="R461">
        <f ca="1">(R459+R460)*(R459+S459)/SUM(R459:S460)</f>
        <v>44.46971307120085</v>
      </c>
      <c r="S461">
        <f ca="1">(R459+S459)*(S459+S460)/SUM(R459:S460)</f>
        <v>21305.530286928799</v>
      </c>
    </row>
    <row r="462" spans="1:100">
      <c r="C462">
        <f ca="1">(C459+C460)*(C460+D460)/SUM(C459:D460)</f>
        <v>79.326248671625933</v>
      </c>
      <c r="D462">
        <f ca="1">(C460+D460)*(D459+D460)/SUM(C459:D460)</f>
        <v>2095.6737513283742</v>
      </c>
      <c r="F462">
        <f ca="1">(F459+F460)*(F460+G460)/SUM(F459:G460)</f>
        <v>204.04782146652497</v>
      </c>
      <c r="G462">
        <f ca="1">(F460+G460)*(G459+G460)/SUM(F459:G460)</f>
        <v>1970.952178533475</v>
      </c>
      <c r="I462">
        <f ca="1">(I459+I460)*(I460+J460)/SUM(I459:J460)</f>
        <v>45.302869287991498</v>
      </c>
      <c r="J462">
        <f ca="1">(I460+J460)*(J459+J460)/SUM(I459:J460)</f>
        <v>2129.6971307120084</v>
      </c>
      <c r="L462">
        <f ca="1">(L459+L460)*(L460+M460)/SUM(L459:M460)</f>
        <v>25.055260361317746</v>
      </c>
      <c r="M462">
        <f ca="1">(L460+M460)*(M459+M460)/SUM(L459:M460)</f>
        <v>2149.9447396386822</v>
      </c>
      <c r="O462">
        <f ca="1">(O459+O460)*(O460+P460)/SUM(O459:P460)</f>
        <v>9.6153028692879907</v>
      </c>
      <c r="P462">
        <f ca="1">(O460+P460)*(P459+P460)/SUM(O459:P460)</f>
        <v>2165.3846971307121</v>
      </c>
      <c r="R462">
        <f ca="1">(R459+R460)*(R460+S460)/SUM(R459:S460)</f>
        <v>4.5302869287991498</v>
      </c>
      <c r="S462">
        <f ca="1">(R460+S460)*(S459+S460)/SUM(R459:S460)</f>
        <v>2170.4697130712007</v>
      </c>
    </row>
    <row r="464" spans="1:100">
      <c r="A464" s="18" t="s">
        <v>151</v>
      </c>
      <c r="B464" s="18" t="s">
        <v>0</v>
      </c>
      <c r="C464" s="18">
        <v>50</v>
      </c>
      <c r="D464" s="18">
        <v>10</v>
      </c>
      <c r="E464" s="18">
        <v>5</v>
      </c>
      <c r="F464" s="18">
        <v>2</v>
      </c>
      <c r="G464" s="18">
        <v>1</v>
      </c>
    </row>
    <row r="465" spans="1:100">
      <c r="A465" s="18" t="s">
        <v>118</v>
      </c>
      <c r="B465" s="10">
        <f ca="1">_xlfn.CHISQ.TEST(C459:D460,C461:D462)</f>
        <v>0.60345285892156286</v>
      </c>
      <c r="C465" s="10">
        <f ca="1">_xlfn.CHISQ.TEST(F459:G460,F461:G462)</f>
        <v>6.4458063986094438E-2</v>
      </c>
      <c r="D465" s="10">
        <f ca="1">_xlfn.CHISQ.TEST(I459:J460,I461:J462)</f>
        <v>0.83730611810745481</v>
      </c>
      <c r="E465" s="10">
        <f ca="1">_xlfn.CHISQ.TEST(L459:M460,L461:M462)</f>
        <v>0.66464421245987915</v>
      </c>
      <c r="F465" s="10">
        <f ca="1">_xlfn.CHISQ.TEST(O459:P460,O461:P462)</f>
        <v>0.58367466335005758</v>
      </c>
      <c r="G465" s="10">
        <f ca="1">_xlfn.CHISQ.TEST(R459:S460,R461:S462)</f>
        <v>0.21159868052649208</v>
      </c>
    </row>
    <row r="466" spans="1:100">
      <c r="A466" s="18" t="s">
        <v>156</v>
      </c>
      <c r="B466">
        <f ca="1">(C459*D460)/(D459*C460)</f>
        <v>1.0659794816939758</v>
      </c>
      <c r="C466">
        <f ca="1">(F459*G460)/(G459*F460)</f>
        <v>0.87241848232164743</v>
      </c>
      <c r="D466">
        <f ca="1">(I459*J460)/(J459*I460)</f>
        <v>1.0333233308979577</v>
      </c>
      <c r="E466">
        <f ca="1">(L459*M460)/(M459*L460)</f>
        <v>1.0996196527837871</v>
      </c>
      <c r="F466">
        <f ca="1">(O459*P460)/(P459*O460)</f>
        <v>1.2234873435588596</v>
      </c>
      <c r="G466">
        <f ca="1">(R459*S460)/(S459*R460)</f>
        <v>2.3971036943153545</v>
      </c>
    </row>
    <row r="467" spans="1:100"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</row>
    <row r="468" spans="1:100"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</row>
    <row r="469" spans="1:100">
      <c r="A469">
        <v>1</v>
      </c>
      <c r="B469">
        <v>4</v>
      </c>
      <c r="C469">
        <v>5</v>
      </c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</row>
    <row r="470" spans="1:100" ht="18.75">
      <c r="A470" s="19" t="str">
        <f ca="1">INDIRECT("R5C"&amp;A469,FALSE)</f>
        <v>reduced_gods</v>
      </c>
      <c r="B470" s="19" t="str">
        <f ca="1">INDIRECT("R5C"&amp;B469,FALSE)</f>
        <v>ancestors</v>
      </c>
      <c r="C470" s="19" t="str">
        <f ca="1">INDIRECT("R3C"&amp;C469,FALSE)</f>
        <v>ubc_morality</v>
      </c>
      <c r="D470" s="20"/>
    </row>
    <row r="471" spans="1:100" ht="18.75">
      <c r="A471" s="19">
        <f ca="1">INDIRECT("R6C"&amp;A469,FALSE)</f>
        <v>201</v>
      </c>
      <c r="B471" s="19">
        <f ca="1">INDIRECT("R6C"&amp;B469,FALSE)</f>
        <v>6</v>
      </c>
      <c r="C471" s="19">
        <f ca="1">INDIRECT("R4C"&amp;C469,FALSE)</f>
        <v>3</v>
      </c>
    </row>
    <row r="472" spans="1:100">
      <c r="A472" s="18"/>
    </row>
    <row r="473" spans="1:100">
      <c r="A473" s="18" t="s">
        <v>115</v>
      </c>
    </row>
    <row r="474" spans="1:100" ht="15.75">
      <c r="C474" t="s">
        <v>36</v>
      </c>
      <c r="D474" t="s">
        <v>37</v>
      </c>
      <c r="E474" s="2" t="s">
        <v>43</v>
      </c>
      <c r="F474" s="2" t="s">
        <v>38</v>
      </c>
      <c r="G474" s="2" t="s">
        <v>39</v>
      </c>
      <c r="H474" s="2" t="s">
        <v>40</v>
      </c>
      <c r="I474" s="2" t="s">
        <v>41</v>
      </c>
      <c r="J474" s="2" t="s">
        <v>42</v>
      </c>
      <c r="K474" s="3" t="s">
        <v>44</v>
      </c>
      <c r="L474" s="3" t="s">
        <v>45</v>
      </c>
      <c r="M474" s="3" t="s">
        <v>46</v>
      </c>
      <c r="N474" s="3" t="s">
        <v>47</v>
      </c>
      <c r="O474" s="3" t="s">
        <v>48</v>
      </c>
      <c r="P474" s="3" t="s">
        <v>49</v>
      </c>
      <c r="Q474" s="3" t="s">
        <v>108</v>
      </c>
      <c r="R474" s="3" t="s">
        <v>109</v>
      </c>
      <c r="S474" s="3" t="s">
        <v>110</v>
      </c>
      <c r="T474" s="3" t="s">
        <v>111</v>
      </c>
      <c r="U474" s="3" t="s">
        <v>112</v>
      </c>
      <c r="V474" s="3" t="s">
        <v>113</v>
      </c>
      <c r="W474" s="3" t="s">
        <v>81</v>
      </c>
      <c r="X474" s="3" t="s">
        <v>82</v>
      </c>
      <c r="Y474" s="3" t="s">
        <v>83</v>
      </c>
      <c r="Z474" s="3" t="s">
        <v>84</v>
      </c>
      <c r="AA474" s="3" t="s">
        <v>85</v>
      </c>
      <c r="AB474" s="3" t="s">
        <v>86</v>
      </c>
      <c r="AC474" s="13" t="s">
        <v>96</v>
      </c>
      <c r="AD474" s="13" t="s">
        <v>97</v>
      </c>
      <c r="AE474" s="13" t="s">
        <v>98</v>
      </c>
      <c r="AF474" s="13" t="s">
        <v>99</v>
      </c>
      <c r="AG474" s="13" t="s">
        <v>100</v>
      </c>
      <c r="AH474" s="13" t="s">
        <v>101</v>
      </c>
      <c r="AI474" s="13" t="s">
        <v>102</v>
      </c>
      <c r="AJ474" s="13" t="s">
        <v>103</v>
      </c>
      <c r="AK474" s="13" t="s">
        <v>104</v>
      </c>
      <c r="AL474" s="13" t="s">
        <v>105</v>
      </c>
      <c r="AM474" s="13" t="s">
        <v>106</v>
      </c>
      <c r="AN474" s="13" t="s">
        <v>107</v>
      </c>
      <c r="AO474" s="13" t="s">
        <v>96</v>
      </c>
      <c r="AP474" s="13" t="s">
        <v>97</v>
      </c>
      <c r="AQ474" s="13" t="s">
        <v>98</v>
      </c>
      <c r="AR474" s="13" t="s">
        <v>99</v>
      </c>
      <c r="AS474" s="13" t="s">
        <v>100</v>
      </c>
      <c r="AT474" s="13" t="s">
        <v>101</v>
      </c>
      <c r="AU474" s="13" t="s">
        <v>102</v>
      </c>
      <c r="AV474" s="13" t="s">
        <v>103</v>
      </c>
      <c r="AW474" s="13" t="s">
        <v>104</v>
      </c>
      <c r="AX474" s="13" t="s">
        <v>105</v>
      </c>
      <c r="AY474" s="13" t="s">
        <v>106</v>
      </c>
      <c r="AZ474" s="13" t="s">
        <v>107</v>
      </c>
      <c r="BA474" t="s">
        <v>1</v>
      </c>
      <c r="BB474" t="s">
        <v>2</v>
      </c>
      <c r="BC474" t="s">
        <v>3</v>
      </c>
      <c r="BD474" t="s">
        <v>4</v>
      </c>
      <c r="BE474" t="s">
        <v>5</v>
      </c>
      <c r="BF474" t="s">
        <v>6</v>
      </c>
      <c r="BG474" t="s">
        <v>7</v>
      </c>
      <c r="BH474" t="s">
        <v>8</v>
      </c>
      <c r="BI474" t="s">
        <v>9</v>
      </c>
      <c r="BJ474" t="s">
        <v>10</v>
      </c>
      <c r="BK474" t="s">
        <v>11</v>
      </c>
      <c r="BL474" t="s">
        <v>12</v>
      </c>
      <c r="BM474" t="s">
        <v>13</v>
      </c>
      <c r="BN474" t="s">
        <v>14</v>
      </c>
      <c r="BO474" t="s">
        <v>15</v>
      </c>
      <c r="BP474" t="s">
        <v>16</v>
      </c>
      <c r="BQ474" t="s">
        <v>17</v>
      </c>
      <c r="BR474" t="s">
        <v>18</v>
      </c>
      <c r="BS474" t="s">
        <v>19</v>
      </c>
      <c r="BT474" t="s">
        <v>20</v>
      </c>
      <c r="BU474" t="s">
        <v>21</v>
      </c>
      <c r="BV474" t="s">
        <v>22</v>
      </c>
      <c r="BW474" t="s">
        <v>23</v>
      </c>
      <c r="BX474" t="s">
        <v>24</v>
      </c>
      <c r="BY474" t="s">
        <v>1</v>
      </c>
      <c r="BZ474" t="s">
        <v>2</v>
      </c>
      <c r="CA474" t="s">
        <v>3</v>
      </c>
      <c r="CB474" t="s">
        <v>4</v>
      </c>
      <c r="CC474" t="s">
        <v>5</v>
      </c>
      <c r="CD474" t="s">
        <v>6</v>
      </c>
      <c r="CE474" t="s">
        <v>7</v>
      </c>
      <c r="CF474" t="s">
        <v>8</v>
      </c>
      <c r="CG474" t="s">
        <v>9</v>
      </c>
      <c r="CH474" t="s">
        <v>10</v>
      </c>
      <c r="CI474" t="s">
        <v>11</v>
      </c>
      <c r="CJ474" t="s">
        <v>12</v>
      </c>
      <c r="CK474" t="s">
        <v>13</v>
      </c>
      <c r="CL474" t="s">
        <v>14</v>
      </c>
      <c r="CM474" t="s">
        <v>15</v>
      </c>
      <c r="CN474" t="s">
        <v>16</v>
      </c>
      <c r="CO474" t="s">
        <v>17</v>
      </c>
      <c r="CP474" t="s">
        <v>18</v>
      </c>
      <c r="CQ474" t="s">
        <v>19</v>
      </c>
      <c r="CR474" t="s">
        <v>20</v>
      </c>
      <c r="CS474" t="s">
        <v>21</v>
      </c>
      <c r="CT474" t="s">
        <v>22</v>
      </c>
      <c r="CU474" t="s">
        <v>23</v>
      </c>
      <c r="CV474" t="s">
        <v>24</v>
      </c>
    </row>
    <row r="475" spans="1:100">
      <c r="A475" s="18" t="str">
        <f ca="1">INDIRECT("CORPUS_TOTALS!R"&amp;$A471&amp;"C"&amp;COLUMN(),FALSE)</f>
        <v>Reduced Gods</v>
      </c>
      <c r="B475" s="7" t="str">
        <f ca="1">INDIRECT("CORPUS_TOTALS!R"&amp;($A471+$C471)&amp;"C"&amp;(COLUMN()-1),FALSE)</f>
        <v>Morality</v>
      </c>
      <c r="C475" s="7">
        <f ca="1">INDIRECT("CORPUS_TOTALS!R"&amp;($A471+$C471)&amp;"C"&amp;(COLUMN()-1),FALSE)</f>
        <v>146092</v>
      </c>
      <c r="D475" s="7">
        <f t="shared" ref="D475:BO475" ca="1" si="368">INDIRECT("CORPUS_TOTALS!R"&amp;($A471+$C471)&amp;"C"&amp;(COLUMN()-1),FALSE)</f>
        <v>21350</v>
      </c>
      <c r="E475" s="7">
        <f t="shared" ca="1" si="368"/>
        <v>17613</v>
      </c>
      <c r="F475" s="7">
        <f t="shared" ca="1" si="368"/>
        <v>49135</v>
      </c>
      <c r="G475" s="7">
        <f t="shared" ca="1" si="368"/>
        <v>10259</v>
      </c>
      <c r="H475" s="7">
        <f t="shared" ca="1" si="368"/>
        <v>5210</v>
      </c>
      <c r="I475" s="7">
        <f t="shared" ca="1" si="368"/>
        <v>1635</v>
      </c>
      <c r="J475" s="7">
        <f t="shared" ca="1" si="368"/>
        <v>604</v>
      </c>
      <c r="K475" s="7">
        <f t="shared" ca="1" si="368"/>
        <v>2.1515612600345144</v>
      </c>
      <c r="L475" s="7">
        <f t="shared" ca="1" si="368"/>
        <v>1.7780354051769724</v>
      </c>
      <c r="M475" s="7">
        <f t="shared" ca="1" si="368"/>
        <v>3.0889461069375939</v>
      </c>
      <c r="N475" s="7">
        <f t="shared" ca="1" si="368"/>
        <v>3.5637499284390195</v>
      </c>
      <c r="O475" s="7">
        <f t="shared" ca="1" si="368"/>
        <v>-3.8284215498031164</v>
      </c>
      <c r="P475" s="7">
        <f t="shared" ca="1" si="368"/>
        <v>-13.141140014761396</v>
      </c>
      <c r="Q475" s="7">
        <f t="shared" ca="1" si="368"/>
        <v>1.0609947570587941</v>
      </c>
      <c r="R475" s="7">
        <f t="shared" ca="1" si="368"/>
        <v>1.1766956682798262</v>
      </c>
      <c r="S475" s="7">
        <f t="shared" ca="1" si="368"/>
        <v>1.1729260142743103</v>
      </c>
      <c r="T475" s="7">
        <f t="shared" ca="1" si="368"/>
        <v>1.2073291561198725</v>
      </c>
      <c r="U475" s="7">
        <f t="shared" ca="1" si="368"/>
        <v>0.92551202008222344</v>
      </c>
      <c r="V475" s="7">
        <f t="shared" ca="1" si="368"/>
        <v>0.67735476730388577</v>
      </c>
      <c r="W475" s="7">
        <f t="shared" ca="1" si="368"/>
        <v>1.7211230023404784E-4</v>
      </c>
      <c r="X475" s="7">
        <f t="shared" ca="1" si="368"/>
        <v>8.7894509834721679E-22</v>
      </c>
      <c r="Y475" s="7">
        <f t="shared" ca="1" si="368"/>
        <v>2.7692414933056958E-27</v>
      </c>
      <c r="Z475" s="7">
        <f t="shared" ca="1" si="368"/>
        <v>1.2679121478922837E-27</v>
      </c>
      <c r="AA475" s="7">
        <f t="shared" ca="1" si="368"/>
        <v>4.1443852644697111E-2</v>
      </c>
      <c r="AB475" s="7">
        <f t="shared" ca="1" si="368"/>
        <v>4.2803319881757958E-19</v>
      </c>
      <c r="AC475" s="7">
        <f t="shared" ca="1" si="368"/>
        <v>4.5924042899330997E-2</v>
      </c>
      <c r="AD475" s="7">
        <f t="shared" ca="1" si="368"/>
        <v>4.7267909951984571E-2</v>
      </c>
      <c r="AE475" s="7">
        <f t="shared" ca="1" si="368"/>
        <v>4.563058993259056E-2</v>
      </c>
      <c r="AF475" s="7">
        <f t="shared" ca="1" si="368"/>
        <v>4.6425616156402408E-2</v>
      </c>
      <c r="AG475" s="7">
        <f t="shared" ca="1" si="368"/>
        <v>4.7144292194210791E-2</v>
      </c>
      <c r="AH475" s="7">
        <f t="shared" ca="1" si="368"/>
        <v>4.8958752302276323E-2</v>
      </c>
      <c r="AI475" s="7">
        <f t="shared" ca="1" si="368"/>
        <v>4.7513087469017175E-2</v>
      </c>
      <c r="AJ475" s="7">
        <f t="shared" ca="1" si="368"/>
        <v>5.0098153748781425E-2</v>
      </c>
      <c r="AK475" s="7">
        <f t="shared" ca="1" si="368"/>
        <v>3.6470240285463883E-2</v>
      </c>
      <c r="AL475" s="7">
        <f t="shared" ca="1" si="368"/>
        <v>4.0110555967463511E-2</v>
      </c>
      <c r="AM475" s="7">
        <f t="shared" ca="1" si="368"/>
        <v>2.6066346273712088E-2</v>
      </c>
      <c r="AN475" s="7">
        <f t="shared" ca="1" si="368"/>
        <v>3.0514449979215316E-2</v>
      </c>
      <c r="AO475" s="7">
        <f t="shared" ca="1" si="368"/>
        <v>0.39403576397460927</v>
      </c>
      <c r="AP475" s="7">
        <f t="shared" ca="1" si="368"/>
        <v>0.4071820346202385</v>
      </c>
      <c r="AQ475" s="7">
        <f t="shared" ca="1" si="368"/>
        <v>0.77354533510883094</v>
      </c>
      <c r="AR475" s="7">
        <f t="shared" ca="1" si="368"/>
        <v>0.78467480540639156</v>
      </c>
      <c r="AS475" s="7">
        <f t="shared" ca="1" si="368"/>
        <v>0.33471810847762806</v>
      </c>
      <c r="AT475" s="7">
        <f t="shared" ca="1" si="368"/>
        <v>0.34743645826710257</v>
      </c>
      <c r="AU475" s="7">
        <f t="shared" ca="1" si="368"/>
        <v>0.20140523413657593</v>
      </c>
      <c r="AV475" s="7">
        <f t="shared" ca="1" si="368"/>
        <v>0.21227158085171446</v>
      </c>
      <c r="AW475" s="7">
        <f t="shared" ca="1" si="368"/>
        <v>7.0264121516159392E-2</v>
      </c>
      <c r="AX475" s="7">
        <f t="shared" ca="1" si="368"/>
        <v>7.7276862090397982E-2</v>
      </c>
      <c r="AY475" s="7">
        <f t="shared" ca="1" si="368"/>
        <v>2.6021296174514704E-2</v>
      </c>
      <c r="AZ475" s="7">
        <f t="shared" ca="1" si="368"/>
        <v>3.0465823263424407E-2</v>
      </c>
      <c r="BA475" s="7">
        <f t="shared" ca="1" si="368"/>
        <v>2536187</v>
      </c>
      <c r="BB475" s="7">
        <f t="shared" ca="1" si="368"/>
        <v>4026019</v>
      </c>
      <c r="BC475" s="7">
        <f t="shared" ca="1" si="368"/>
        <v>8553</v>
      </c>
      <c r="BD475" s="7">
        <f t="shared" ca="1" si="368"/>
        <v>12797</v>
      </c>
      <c r="BE475" s="7">
        <f t="shared" ca="1" si="368"/>
        <v>4920534</v>
      </c>
      <c r="BF475" s="7">
        <f t="shared" ca="1" si="368"/>
        <v>1641672</v>
      </c>
      <c r="BG475" s="7">
        <f t="shared" ca="1" si="368"/>
        <v>16634</v>
      </c>
      <c r="BH475" s="7">
        <f t="shared" ca="1" si="368"/>
        <v>4716</v>
      </c>
      <c r="BI475" s="7">
        <f t="shared" ca="1" si="368"/>
        <v>2009319</v>
      </c>
      <c r="BJ475" s="7">
        <f t="shared" ca="1" si="368"/>
        <v>4552887</v>
      </c>
      <c r="BK475" s="7">
        <f t="shared" ca="1" si="368"/>
        <v>7282</v>
      </c>
      <c r="BL475" s="7">
        <f t="shared" ca="1" si="368"/>
        <v>14068</v>
      </c>
      <c r="BM475" s="7">
        <f t="shared" ca="1" si="368"/>
        <v>1165713</v>
      </c>
      <c r="BN475" s="7">
        <f t="shared" ca="1" si="368"/>
        <v>5396493</v>
      </c>
      <c r="BO475" s="7">
        <f t="shared" ca="1" si="368"/>
        <v>4416</v>
      </c>
      <c r="BP475" s="7">
        <f t="shared" ref="BP475:CV475" ca="1" si="369">INDIRECT("CORPUS_TOTALS!R"&amp;($A471+$C471)&amp;"C"&amp;(COLUMN()-1),FALSE)</f>
        <v>16934</v>
      </c>
      <c r="BQ475" s="7">
        <f t="shared" ca="1" si="369"/>
        <v>520111</v>
      </c>
      <c r="BR475" s="7">
        <f t="shared" ca="1" si="369"/>
        <v>6042095</v>
      </c>
      <c r="BS475" s="7">
        <f t="shared" ca="1" si="369"/>
        <v>1575</v>
      </c>
      <c r="BT475" s="7">
        <f t="shared" ca="1" si="369"/>
        <v>19775</v>
      </c>
      <c r="BU475" s="7">
        <f t="shared" ca="1" si="369"/>
        <v>270199</v>
      </c>
      <c r="BV475" s="7">
        <f t="shared" ca="1" si="369"/>
        <v>6292007</v>
      </c>
      <c r="BW475" s="7">
        <f t="shared" ca="1" si="369"/>
        <v>603</v>
      </c>
      <c r="BX475" s="7">
        <f t="shared" ca="1" si="369"/>
        <v>20747</v>
      </c>
      <c r="BY475" s="7">
        <f t="shared" ca="1" si="369"/>
        <v>2536487.5906637688</v>
      </c>
      <c r="BZ475" s="7">
        <f t="shared" ca="1" si="369"/>
        <v>4025718.4093362312</v>
      </c>
      <c r="CA475" s="7">
        <f t="shared" ca="1" si="369"/>
        <v>8252.4093362310578</v>
      </c>
      <c r="CB475" s="7">
        <f t="shared" ca="1" si="369"/>
        <v>13140.203401112371</v>
      </c>
      <c r="CC475" s="7">
        <f t="shared" ca="1" si="369"/>
        <v>4921157.1182212168</v>
      </c>
      <c r="CD475" s="7">
        <f t="shared" ca="1" si="369"/>
        <v>1641048.8817787834</v>
      </c>
      <c r="CE475" s="7">
        <f t="shared" ca="1" si="369"/>
        <v>16010.881778783381</v>
      </c>
      <c r="CF475" s="7">
        <f t="shared" ca="1" si="369"/>
        <v>5356.4889307040958</v>
      </c>
      <c r="CG475" s="7">
        <f t="shared" ca="1" si="369"/>
        <v>2010061.3075678251</v>
      </c>
      <c r="CH475" s="7">
        <f t="shared" ca="1" si="369"/>
        <v>4552144.6924321754</v>
      </c>
      <c r="CI475" s="7">
        <f t="shared" ca="1" si="369"/>
        <v>6539.692432174952</v>
      </c>
      <c r="CJ475" s="7">
        <f t="shared" ca="1" si="369"/>
        <v>14858.492593801535</v>
      </c>
      <c r="CK475" s="7">
        <f t="shared" ca="1" si="369"/>
        <v>1166334.3555631638</v>
      </c>
      <c r="CL475" s="7">
        <f t="shared" ca="1" si="369"/>
        <v>5395871.6444368362</v>
      </c>
      <c r="CM475" s="7">
        <f t="shared" ca="1" si="369"/>
        <v>3794.6444368362631</v>
      </c>
      <c r="CN475" s="7">
        <f t="shared" ca="1" si="369"/>
        <v>17612.471545391902</v>
      </c>
      <c r="CO475" s="7">
        <f t="shared" ca="1" si="369"/>
        <v>519994.20971219806</v>
      </c>
      <c r="CP475" s="7">
        <f t="shared" ca="1" si="369"/>
        <v>6042211.790287802</v>
      </c>
      <c r="CQ475" s="7">
        <f t="shared" ca="1" si="369"/>
        <v>1691.7902878019113</v>
      </c>
      <c r="CR475" s="7">
        <f t="shared" ca="1" si="369"/>
        <v>19722.167286427764</v>
      </c>
      <c r="CS475" s="7">
        <f t="shared" ca="1" si="369"/>
        <v>269923.80853326077</v>
      </c>
      <c r="CT475" s="7">
        <f t="shared" ca="1" si="369"/>
        <v>6292282.1914667394</v>
      </c>
      <c r="CU475" s="7">
        <f t="shared" ca="1" si="369"/>
        <v>878.19146673925161</v>
      </c>
      <c r="CV475" s="7">
        <f t="shared" ca="1" si="369"/>
        <v>20538.413134241746</v>
      </c>
    </row>
    <row r="476" spans="1:100">
      <c r="A476" s="18" t="s">
        <v>117</v>
      </c>
      <c r="B476" s="7" t="str">
        <f ca="1">INDIRECT("CORPUS_TOTALS!R"&amp;($B471+$C471)&amp;"C"&amp;(COLUMN()-1),FALSE)</f>
        <v>Morality</v>
      </c>
      <c r="C476" s="7">
        <f ca="1">INDIRECT("CORPUS_TOTALS!R"&amp;($B471+$C471)&amp;"C"&amp;(COLUMN()-1),FALSE)</f>
        <v>146234</v>
      </c>
      <c r="D476" s="7">
        <f t="shared" ref="D476:BO476" ca="1" si="370">INDIRECT("CORPUS_TOTALS!R"&amp;($B471+$C471)&amp;"C"&amp;(COLUMN()-1),FALSE)</f>
        <v>2175</v>
      </c>
      <c r="E476" s="7">
        <f t="shared" ca="1" si="370"/>
        <v>1902</v>
      </c>
      <c r="F476" s="7">
        <f t="shared" ca="1" si="370"/>
        <v>5631</v>
      </c>
      <c r="G476" s="7">
        <f t="shared" ca="1" si="370"/>
        <v>1204</v>
      </c>
      <c r="H476" s="7">
        <f t="shared" ca="1" si="370"/>
        <v>600</v>
      </c>
      <c r="I476" s="7">
        <f t="shared" ca="1" si="370"/>
        <v>150</v>
      </c>
      <c r="J476" s="7">
        <f t="shared" ca="1" si="370"/>
        <v>51</v>
      </c>
      <c r="K476" s="7">
        <f t="shared" ca="1" si="370"/>
        <v>1.245056789988225</v>
      </c>
      <c r="L476" s="7">
        <f t="shared" ca="1" si="370"/>
        <v>1.7051329000279507</v>
      </c>
      <c r="M476" s="7">
        <f t="shared" ca="1" si="370"/>
        <v>2.3581547181832256</v>
      </c>
      <c r="N476" s="7">
        <f t="shared" ca="1" si="370"/>
        <v>2.3255668691123121</v>
      </c>
      <c r="O476" s="7">
        <f t="shared" ca="1" si="370"/>
        <v>-2.2545171597379969</v>
      </c>
      <c r="P476" s="7">
        <f t="shared" ca="1" si="370"/>
        <v>-6.0946758441281901</v>
      </c>
      <c r="Q476" s="7">
        <f t="shared" ca="1" si="370"/>
        <v>1.2418163390847485</v>
      </c>
      <c r="R476" s="7">
        <f t="shared" ca="1" si="370"/>
        <v>1.4033134163595942</v>
      </c>
      <c r="S476" s="7">
        <f t="shared" ca="1" si="370"/>
        <v>1.3354993090774456</v>
      </c>
      <c r="T476" s="7">
        <f t="shared" ca="1" si="370"/>
        <v>1.3174013292641635</v>
      </c>
      <c r="U476" s="7">
        <f t="shared" ca="1" si="370"/>
        <v>1</v>
      </c>
      <c r="V476" s="7">
        <f t="shared" ca="1" si="370"/>
        <v>0.56465308921420765</v>
      </c>
      <c r="W476" s="7">
        <f t="shared" ca="1" si="370"/>
        <v>1.3615905316806394E-5</v>
      </c>
      <c r="X476" s="7">
        <f t="shared" ca="1" si="370"/>
        <v>1.4671994497600914E-8</v>
      </c>
      <c r="Y476" s="7">
        <f t="shared" ca="1" si="370"/>
        <v>2.7441221569710585E-9</v>
      </c>
      <c r="Z476" s="7">
        <f t="shared" ca="1" si="370"/>
        <v>2.7359114499944644E-6</v>
      </c>
      <c r="AA476" s="7">
        <f t="shared" ca="1" si="370"/>
        <v>0.25472728013009371</v>
      </c>
      <c r="AB476" s="7">
        <f t="shared" ca="1" si="370"/>
        <v>6.232924143135287E-4</v>
      </c>
      <c r="AC476" s="7">
        <f t="shared" ca="1" si="370"/>
        <v>4.7228573838547581E-2</v>
      </c>
      <c r="AD476" s="7">
        <f t="shared" ca="1" si="370"/>
        <v>5.1557154931551503E-2</v>
      </c>
      <c r="AE476" s="7">
        <f t="shared" ca="1" si="370"/>
        <v>5.0462345193862501E-2</v>
      </c>
      <c r="AF476" s="7">
        <f t="shared" ca="1" si="370"/>
        <v>5.3096275495792669E-2</v>
      </c>
      <c r="AG476" s="7">
        <f t="shared" ca="1" si="370"/>
        <v>5.2317228317469884E-2</v>
      </c>
      <c r="AH476" s="7">
        <f t="shared" ca="1" si="370"/>
        <v>5.8395415360691032E-2</v>
      </c>
      <c r="AI476" s="7">
        <f t="shared" ca="1" si="370"/>
        <v>5.0881214215896892E-2</v>
      </c>
      <c r="AJ476" s="7">
        <f t="shared" ca="1" si="370"/>
        <v>5.9463613370310003E-2</v>
      </c>
      <c r="AK476" s="7">
        <f t="shared" ca="1" si="370"/>
        <v>2.9060347269351455E-2</v>
      </c>
      <c r="AL476" s="7">
        <f t="shared" ca="1" si="370"/>
        <v>3.9905169972027851E-2</v>
      </c>
      <c r="AM476" s="7">
        <f t="shared" ca="1" si="370"/>
        <v>1.7088679918277491E-2</v>
      </c>
      <c r="AN476" s="7">
        <f t="shared" ca="1" si="370"/>
        <v>2.9807871805860441E-2</v>
      </c>
      <c r="AO476" s="7">
        <f t="shared" ca="1" si="370"/>
        <v>0.41822360675450942</v>
      </c>
      <c r="AP476" s="7">
        <f t="shared" ca="1" si="370"/>
        <v>0.45993731278572048</v>
      </c>
      <c r="AQ476" s="7">
        <f t="shared" ca="1" si="370"/>
        <v>0.79173170508822133</v>
      </c>
      <c r="AR476" s="7">
        <f t="shared" ca="1" si="370"/>
        <v>0.8248200190497097</v>
      </c>
      <c r="AS476" s="7">
        <f t="shared" ca="1" si="370"/>
        <v>0.35073210073626415</v>
      </c>
      <c r="AT476" s="7">
        <f t="shared" ca="1" si="370"/>
        <v>0.39133686478097718</v>
      </c>
      <c r="AU476" s="7">
        <f t="shared" ca="1" si="370"/>
        <v>0.20415422255396215</v>
      </c>
      <c r="AV476" s="7">
        <f t="shared" ca="1" si="370"/>
        <v>0.23906416825063553</v>
      </c>
      <c r="AW476" s="7">
        <f t="shared" ca="1" si="370"/>
        <v>5.7036028043383771E-2</v>
      </c>
      <c r="AX476" s="7">
        <f t="shared" ca="1" si="370"/>
        <v>7.8136385749719664E-2</v>
      </c>
      <c r="AY476" s="7">
        <f t="shared" ca="1" si="370"/>
        <v>1.7088679918277491E-2</v>
      </c>
      <c r="AZ476" s="7">
        <f t="shared" ca="1" si="370"/>
        <v>2.9807871805860441E-2</v>
      </c>
      <c r="BA476" s="7">
        <f t="shared" ca="1" si="370"/>
        <v>2544729</v>
      </c>
      <c r="BB476" s="7">
        <f t="shared" ca="1" si="370"/>
        <v>4036510</v>
      </c>
      <c r="BC476" s="7">
        <f t="shared" ca="1" si="370"/>
        <v>955</v>
      </c>
      <c r="BD476" s="7">
        <f t="shared" ca="1" si="370"/>
        <v>1220</v>
      </c>
      <c r="BE476" s="7">
        <f t="shared" ca="1" si="370"/>
        <v>4936526</v>
      </c>
      <c r="BF476" s="7">
        <f t="shared" ca="1" si="370"/>
        <v>1644713</v>
      </c>
      <c r="BG476" s="7">
        <f t="shared" ca="1" si="370"/>
        <v>1758</v>
      </c>
      <c r="BH476" s="7">
        <f t="shared" ca="1" si="370"/>
        <v>417</v>
      </c>
      <c r="BI476" s="7">
        <f t="shared" ca="1" si="370"/>
        <v>2016731</v>
      </c>
      <c r="BJ476" s="7">
        <f t="shared" ca="1" si="370"/>
        <v>4564508</v>
      </c>
      <c r="BK476" s="7">
        <f t="shared" ca="1" si="370"/>
        <v>807</v>
      </c>
      <c r="BL476" s="7">
        <f t="shared" ca="1" si="370"/>
        <v>1368</v>
      </c>
      <c r="BM476" s="7">
        <f t="shared" ca="1" si="370"/>
        <v>1170232</v>
      </c>
      <c r="BN476" s="7">
        <f t="shared" ca="1" si="370"/>
        <v>5411007</v>
      </c>
      <c r="BO476" s="7">
        <f t="shared" ca="1" si="370"/>
        <v>482</v>
      </c>
      <c r="BP476" s="7">
        <f t="shared" ref="BP476:CV476" ca="1" si="371">INDIRECT("CORPUS_TOTALS!R"&amp;($B471+$C471)&amp;"C"&amp;(COLUMN()-1),FALSE)</f>
        <v>1693</v>
      </c>
      <c r="BQ476" s="7">
        <f t="shared" ca="1" si="371"/>
        <v>521826</v>
      </c>
      <c r="BR476" s="7">
        <f t="shared" ca="1" si="371"/>
        <v>6059413</v>
      </c>
      <c r="BS476" s="7">
        <f t="shared" ca="1" si="371"/>
        <v>147</v>
      </c>
      <c r="BT476" s="7">
        <f t="shared" ca="1" si="371"/>
        <v>2028</v>
      </c>
      <c r="BU476" s="7">
        <f t="shared" ca="1" si="371"/>
        <v>270907</v>
      </c>
      <c r="BV476" s="7">
        <f t="shared" ca="1" si="371"/>
        <v>6310332</v>
      </c>
      <c r="BW476" s="7">
        <f t="shared" ca="1" si="371"/>
        <v>51</v>
      </c>
      <c r="BX476" s="7">
        <f t="shared" ca="1" si="371"/>
        <v>2124</v>
      </c>
      <c r="BY476" s="7">
        <f t="shared" ca="1" si="371"/>
        <v>2544842.967869862</v>
      </c>
      <c r="BZ476" s="7">
        <f t="shared" ca="1" si="371"/>
        <v>4036396.032130138</v>
      </c>
      <c r="CA476" s="7">
        <f t="shared" ca="1" si="371"/>
        <v>841.03213013794971</v>
      </c>
      <c r="CB476" s="7">
        <f t="shared" ca="1" si="371"/>
        <v>1334.4087260772631</v>
      </c>
      <c r="CC476" s="7">
        <f t="shared" ca="1" si="371"/>
        <v>4936652.5109731816</v>
      </c>
      <c r="CD476" s="7">
        <f t="shared" ca="1" si="371"/>
        <v>1644586.489026818</v>
      </c>
      <c r="CE476" s="7">
        <f t="shared" ca="1" si="371"/>
        <v>1631.4890268180004</v>
      </c>
      <c r="CF476" s="7">
        <f t="shared" ca="1" si="371"/>
        <v>543.69059534230564</v>
      </c>
      <c r="CG476" s="7">
        <f t="shared" ca="1" si="371"/>
        <v>2016871.4544736212</v>
      </c>
      <c r="CH476" s="7">
        <f t="shared" ca="1" si="371"/>
        <v>4564367.5455263788</v>
      </c>
      <c r="CI476" s="7">
        <f t="shared" ca="1" si="371"/>
        <v>666.54552637886661</v>
      </c>
      <c r="CJ476" s="7">
        <f t="shared" ca="1" si="371"/>
        <v>1508.9529950211502</v>
      </c>
      <c r="CK476" s="7">
        <f t="shared" ca="1" si="371"/>
        <v>1170327.2245442865</v>
      </c>
      <c r="CL476" s="7">
        <f t="shared" ca="1" si="371"/>
        <v>5410911.7754557133</v>
      </c>
      <c r="CM476" s="7">
        <f t="shared" ca="1" si="371"/>
        <v>386.7754557134034</v>
      </c>
      <c r="CN476" s="7">
        <f t="shared" ca="1" si="371"/>
        <v>1788.8155254656456</v>
      </c>
      <c r="CO476" s="7">
        <f t="shared" ca="1" si="371"/>
        <v>521800.55280542892</v>
      </c>
      <c r="CP476" s="7">
        <f t="shared" ca="1" si="371"/>
        <v>6059438.4471945707</v>
      </c>
      <c r="CQ476" s="7">
        <f t="shared" ca="1" si="371"/>
        <v>172.44719457108425</v>
      </c>
      <c r="CR476" s="7">
        <f t="shared" ca="1" si="371"/>
        <v>2003.2146188582424</v>
      </c>
      <c r="CS476" s="7">
        <f t="shared" ca="1" si="371"/>
        <v>270868.482061435</v>
      </c>
      <c r="CT476" s="7">
        <f t="shared" ca="1" si="371"/>
        <v>6310370.5179385655</v>
      </c>
      <c r="CU476" s="7">
        <f t="shared" ca="1" si="371"/>
        <v>89.517938565005934</v>
      </c>
      <c r="CV476" s="7">
        <f t="shared" ca="1" si="371"/>
        <v>2086.1712817297775</v>
      </c>
    </row>
    <row r="478" spans="1:100">
      <c r="A478" s="18" t="s">
        <v>114</v>
      </c>
      <c r="B478" t="s">
        <v>119</v>
      </c>
      <c r="C478" t="s">
        <v>120</v>
      </c>
      <c r="D478" t="s">
        <v>121</v>
      </c>
      <c r="E478" t="s">
        <v>122</v>
      </c>
      <c r="F478" t="s">
        <v>123</v>
      </c>
      <c r="G478" t="s">
        <v>124</v>
      </c>
      <c r="H478" t="s">
        <v>125</v>
      </c>
      <c r="I478" t="s">
        <v>126</v>
      </c>
      <c r="J478" t="s">
        <v>127</v>
      </c>
      <c r="K478" t="s">
        <v>128</v>
      </c>
      <c r="L478" t="s">
        <v>129</v>
      </c>
      <c r="M478" t="s">
        <v>130</v>
      </c>
      <c r="N478" t="s">
        <v>131</v>
      </c>
      <c r="O478" t="s">
        <v>132</v>
      </c>
      <c r="P478" t="s">
        <v>133</v>
      </c>
      <c r="Q478" t="s">
        <v>134</v>
      </c>
      <c r="R478" t="s">
        <v>135</v>
      </c>
      <c r="S478" t="s">
        <v>136</v>
      </c>
      <c r="T478" t="s">
        <v>138</v>
      </c>
      <c r="U478" t="s">
        <v>139</v>
      </c>
      <c r="V478" t="s">
        <v>140</v>
      </c>
      <c r="W478" t="s">
        <v>141</v>
      </c>
      <c r="X478" t="s">
        <v>142</v>
      </c>
      <c r="Y478" t="s">
        <v>143</v>
      </c>
      <c r="Z478" t="s">
        <v>144</v>
      </c>
      <c r="AA478" t="s">
        <v>145</v>
      </c>
      <c r="AB478" t="s">
        <v>146</v>
      </c>
      <c r="AC478" t="s">
        <v>147</v>
      </c>
      <c r="AD478" t="s">
        <v>148</v>
      </c>
      <c r="AE478" t="s">
        <v>149</v>
      </c>
      <c r="AF478" t="s">
        <v>137</v>
      </c>
    </row>
    <row r="479" spans="1:100">
      <c r="A479" s="18" t="s">
        <v>150</v>
      </c>
      <c r="B479" s="10" t="e">
        <f ca="1">1-NORMSDIST(H479)</f>
        <v>#REF!</v>
      </c>
      <c r="C479" s="10">
        <f t="shared" ref="C479" ca="1" si="372">1-NORMSDIST(I479)</f>
        <v>1</v>
      </c>
      <c r="D479" s="10">
        <f t="shared" ref="D479" ca="1" si="373">1-NORMSDIST(J479)</f>
        <v>0.99999874302198077</v>
      </c>
      <c r="E479" s="10">
        <f t="shared" ref="E479" ca="1" si="374">1-NORMSDIST(K479)</f>
        <v>0.99802284958343501</v>
      </c>
      <c r="F479" s="10">
        <f t="shared" ref="F479" ca="1" si="375">1-NORMSDIST(L479)</f>
        <v>0.10747065804824574</v>
      </c>
      <c r="G479" s="10">
        <f t="shared" ref="G479" ca="1" si="376">1-NORMSDIST(M479)</f>
        <v>9.7085541427708866E-2</v>
      </c>
      <c r="H479" t="e">
        <f ca="1">(E475/T479-E476/Z479)/(SQRT(N479*(1-N479)*(1/T479+1/Z479)))</f>
        <v>#REF!</v>
      </c>
      <c r="I479">
        <f t="shared" ref="I479" ca="1" si="377">(F475/U479-F476/AA479)/(SQRT(O479*(1-O479)*(1/U479+1/AA479)))</f>
        <v>-8.4726062979789667</v>
      </c>
      <c r="J479">
        <f t="shared" ref="J479" ca="1" si="378">(G475/V479-G476/AB479)/(SQRT(P479*(1-P479)*(1/V479+1/AB479)))</f>
        <v>-4.7069945682579499</v>
      </c>
      <c r="K479">
        <f t="shared" ref="K479" ca="1" si="379">(H475/W479-H476/AC479)/(SQRT(Q479*(1-Q479)*(1/W479+1/AC479)))</f>
        <v>-2.8817844938849531</v>
      </c>
      <c r="L479">
        <f t="shared" ref="L479" ca="1" si="380">(I475/X479-I476/AD479)/(SQRT(R479*(1-R479)*(1/X479+1/AD479)))</f>
        <v>1.2400921393440696</v>
      </c>
      <c r="M479">
        <f t="shared" ref="M479" ca="1" si="381">(J475/Y479-J476/AE479)/(SQRT(S479*(1-S479)*(1/Y479+1/AE479)))</f>
        <v>1.2983383815876939</v>
      </c>
      <c r="N479" t="e">
        <f ca="1">(E475+E476)/(T479+Z479)</f>
        <v>#REF!</v>
      </c>
      <c r="O479">
        <f t="shared" ref="O479" ca="1" si="382">(F475+F476)/(U479+AA479)</f>
        <v>2.327991498405951E-2</v>
      </c>
      <c r="P479">
        <f t="shared" ref="P479" ca="1" si="383">(G475+G476)/(V479+AB479)</f>
        <v>2.4363443145589799E-2</v>
      </c>
      <c r="Q479">
        <f t="shared" ref="Q479" ca="1" si="384">(H475+H476)/(W479+AC479)</f>
        <v>2.4697130712008502E-2</v>
      </c>
      <c r="R479">
        <f t="shared" ref="R479" ca="1" si="385">(I475+I476)/(X479+AD479)</f>
        <v>1.8969181721572796E-2</v>
      </c>
      <c r="S479">
        <f t="shared" ref="S479" ca="1" si="386">(J475+J476)/(Y479+AE479)</f>
        <v>1.3921360255047822E-2</v>
      </c>
      <c r="T479" t="e">
        <f ca="1">_xlfn.FLOOR.MATH(($F$1-1)*$D475)</f>
        <v>#REF!</v>
      </c>
      <c r="U479">
        <f ca="1">2*50*$D475</f>
        <v>2135000</v>
      </c>
      <c r="V479">
        <f ca="1">2*10*$D475</f>
        <v>427000</v>
      </c>
      <c r="W479">
        <f ca="1">2*5*$D475</f>
        <v>213500</v>
      </c>
      <c r="X479">
        <f ca="1">2*2*$D475</f>
        <v>85400</v>
      </c>
      <c r="Y479">
        <f ca="1">2*1*$D475</f>
        <v>42700</v>
      </c>
      <c r="Z479" t="e">
        <f ca="1">_xlfn.FLOOR.MATH(($F$1-1)*$D476)</f>
        <v>#REF!</v>
      </c>
      <c r="AA479">
        <f ca="1">2*50*$D476</f>
        <v>217500</v>
      </c>
      <c r="AB479">
        <f ca="1">2*10*$D476</f>
        <v>43500</v>
      </c>
      <c r="AC479">
        <f ca="1">2*5*$D476</f>
        <v>21750</v>
      </c>
      <c r="AD479">
        <f ca="1">2*2*$D476</f>
        <v>8700</v>
      </c>
      <c r="AE479">
        <f ca="1">2*1*$D476</f>
        <v>4350</v>
      </c>
    </row>
    <row r="481" spans="1:51">
      <c r="A481" s="18" t="s">
        <v>151</v>
      </c>
      <c r="B481" t="s">
        <v>152</v>
      </c>
      <c r="C481" t="s">
        <v>153</v>
      </c>
      <c r="D481" t="s">
        <v>154</v>
      </c>
      <c r="E481">
        <v>50</v>
      </c>
      <c r="F481" t="s">
        <v>153</v>
      </c>
      <c r="G481" t="s">
        <v>154</v>
      </c>
      <c r="H481">
        <v>10</v>
      </c>
      <c r="I481" t="s">
        <v>153</v>
      </c>
      <c r="J481" t="s">
        <v>154</v>
      </c>
      <c r="K481">
        <v>5</v>
      </c>
      <c r="L481" t="s">
        <v>153</v>
      </c>
      <c r="M481" t="s">
        <v>154</v>
      </c>
      <c r="N481">
        <v>2</v>
      </c>
      <c r="O481" t="s">
        <v>153</v>
      </c>
      <c r="P481" t="s">
        <v>154</v>
      </c>
      <c r="Q481">
        <v>1</v>
      </c>
      <c r="R481" t="s">
        <v>153</v>
      </c>
      <c r="S481" t="s">
        <v>154</v>
      </c>
    </row>
    <row r="482" spans="1:51">
      <c r="A482" s="18" t="s">
        <v>159</v>
      </c>
      <c r="B482" t="s">
        <v>116</v>
      </c>
      <c r="C482">
        <f ca="1">BC475</f>
        <v>8553</v>
      </c>
      <c r="D482">
        <f ca="1">BD475</f>
        <v>12797</v>
      </c>
      <c r="E482" t="s">
        <v>116</v>
      </c>
      <c r="F482">
        <f ca="1">BG475</f>
        <v>16634</v>
      </c>
      <c r="G482">
        <f ca="1">BH475</f>
        <v>4716</v>
      </c>
      <c r="H482" t="s">
        <v>116</v>
      </c>
      <c r="I482">
        <f ca="1">BK475</f>
        <v>7282</v>
      </c>
      <c r="J482">
        <f ca="1">BL475</f>
        <v>14068</v>
      </c>
      <c r="K482" t="s">
        <v>116</v>
      </c>
      <c r="L482">
        <f ca="1">BO475</f>
        <v>4416</v>
      </c>
      <c r="M482">
        <f ca="1">BP475</f>
        <v>16934</v>
      </c>
      <c r="N482" t="s">
        <v>116</v>
      </c>
      <c r="O482">
        <f ca="1">BS475</f>
        <v>1575</v>
      </c>
      <c r="P482">
        <f ca="1">BT475</f>
        <v>19775</v>
      </c>
      <c r="Q482" t="s">
        <v>116</v>
      </c>
      <c r="R482">
        <f ca="1">BW475</f>
        <v>603</v>
      </c>
      <c r="S482">
        <f ca="1">BX475</f>
        <v>20747</v>
      </c>
    </row>
    <row r="483" spans="1:51">
      <c r="A483" s="18"/>
      <c r="B483" t="s">
        <v>117</v>
      </c>
      <c r="C483">
        <f ca="1">BC476</f>
        <v>955</v>
      </c>
      <c r="D483">
        <f ca="1">BD476</f>
        <v>1220</v>
      </c>
      <c r="E483" t="s">
        <v>117</v>
      </c>
      <c r="F483">
        <f ca="1">BG476</f>
        <v>1758</v>
      </c>
      <c r="G483">
        <f ca="1">BH476</f>
        <v>417</v>
      </c>
      <c r="H483" t="s">
        <v>117</v>
      </c>
      <c r="I483">
        <f ca="1">BK476</f>
        <v>807</v>
      </c>
      <c r="J483">
        <f ca="1">BL476</f>
        <v>1368</v>
      </c>
      <c r="K483" t="s">
        <v>117</v>
      </c>
      <c r="L483">
        <f ca="1">BO476</f>
        <v>482</v>
      </c>
      <c r="M483">
        <f ca="1">BP476</f>
        <v>1693</v>
      </c>
      <c r="N483" t="s">
        <v>117</v>
      </c>
      <c r="O483">
        <f ca="1">BS476</f>
        <v>147</v>
      </c>
      <c r="P483">
        <f ca="1">BT476</f>
        <v>2028</v>
      </c>
      <c r="Q483" t="s">
        <v>117</v>
      </c>
      <c r="R483">
        <f ca="1">BW476</f>
        <v>51</v>
      </c>
      <c r="S483">
        <f ca="1">BX476</f>
        <v>2124</v>
      </c>
    </row>
    <row r="484" spans="1:51">
      <c r="A484" s="18" t="s">
        <v>155</v>
      </c>
      <c r="C484">
        <f ca="1">(C482+C483)*(C482+D482)/SUM(C482:D483)</f>
        <v>8628.9394261424022</v>
      </c>
      <c r="D484">
        <f ca="1">(C482+D482)*(D482+D483)/SUM(C482:D483)</f>
        <v>12721.060573857598</v>
      </c>
      <c r="F484">
        <f ca="1">(F482+F483)*(F482+G482)/SUM(F482:G483)</f>
        <v>16691.570669500532</v>
      </c>
      <c r="G484">
        <f ca="1">(F482+G482)*(G482+G483)/SUM(F482:G483)</f>
        <v>4658.429330499469</v>
      </c>
      <c r="I484">
        <f ca="1">(I482+I483)*(I482+J482)/SUM(I482:J483)</f>
        <v>7341.1328374070135</v>
      </c>
      <c r="J484">
        <f ca="1">(I482+J482)*(J482+J483)/SUM(I482:J483)</f>
        <v>14008.867162592986</v>
      </c>
      <c r="L484">
        <f ca="1">(L482+L483)*(L482+M482)/SUM(L482:M483)</f>
        <v>4445.1562167906486</v>
      </c>
      <c r="M484">
        <f ca="1">(L482+M482)*(M482+M483)/SUM(L482:M483)</f>
        <v>16904.843783209351</v>
      </c>
      <c r="O484">
        <f ca="1">(O482+O483)*(O482+P482)/SUM(O482:P483)</f>
        <v>1562.7927736450586</v>
      </c>
      <c r="P484">
        <f ca="1">(O482+P482)*(P482+P483)/SUM(O482:P483)</f>
        <v>19787.207226354942</v>
      </c>
      <c r="R484">
        <f ca="1">(R482+R483)*(R482+S482)/SUM(R482:S483)</f>
        <v>593.53453772582361</v>
      </c>
      <c r="S484">
        <f ca="1">(R482+S482)*(S482+S483)/SUM(R482:S483)</f>
        <v>20756.465462274176</v>
      </c>
    </row>
    <row r="485" spans="1:51">
      <c r="C485">
        <f ca="1">(C482+C483)*(C483+D483)/SUM(C482:D483)</f>
        <v>879.06057385759834</v>
      </c>
      <c r="D485">
        <f ca="1">(C483+D483)*(D482+D483)/SUM(C482:D483)</f>
        <v>1295.9394261424018</v>
      </c>
      <c r="F485">
        <f ca="1">(F482+F483)*(F483+G483)/SUM(F482:G483)</f>
        <v>1700.4293304994687</v>
      </c>
      <c r="G485">
        <f ca="1">(F483+G483)*(G482+G483)/SUM(F482:G483)</f>
        <v>474.57066950053132</v>
      </c>
      <c r="I485">
        <f ca="1">(I482+I483)*(I483+J483)/SUM(I482:J483)</f>
        <v>747.86716259298623</v>
      </c>
      <c r="J485">
        <f ca="1">(I483+J483)*(J482+J483)/SUM(I482:J483)</f>
        <v>1427.1328374070138</v>
      </c>
      <c r="L485">
        <f ca="1">(L482+L483)*(L483+M483)/SUM(L482:M483)</f>
        <v>452.84378320935173</v>
      </c>
      <c r="M485">
        <f ca="1">(L483+M483)*(M482+M483)/SUM(L482:M483)</f>
        <v>1722.1562167906482</v>
      </c>
      <c r="O485">
        <f ca="1">(O482+O483)*(O483+P483)/SUM(O482:P483)</f>
        <v>159.20722635494155</v>
      </c>
      <c r="P485">
        <f ca="1">(O483+P483)*(P482+P483)/SUM(O482:P483)</f>
        <v>2015.7927736450586</v>
      </c>
      <c r="R485">
        <f ca="1">(R482+R483)*(R483+S483)/SUM(R482:S483)</f>
        <v>60.46546227417641</v>
      </c>
      <c r="S485">
        <f ca="1">(R483+S483)*(S482+S483)/SUM(R482:S483)</f>
        <v>2114.5345377258236</v>
      </c>
    </row>
    <row r="487" spans="1:51">
      <c r="A487" s="18" t="s">
        <v>151</v>
      </c>
      <c r="B487" s="18" t="s">
        <v>0</v>
      </c>
      <c r="C487" s="18">
        <v>50</v>
      </c>
      <c r="D487" s="18">
        <v>10</v>
      </c>
      <c r="E487" s="18">
        <v>5</v>
      </c>
      <c r="F487" s="18">
        <v>2</v>
      </c>
      <c r="G487" s="18">
        <v>1</v>
      </c>
    </row>
    <row r="488" spans="1:51">
      <c r="A488" s="18" t="s">
        <v>118</v>
      </c>
      <c r="B488" s="10">
        <f ca="1">_xlfn.CHISQ.TEST(C482:D483,C484:D485)</f>
        <v>4.9571561981969468E-4</v>
      </c>
      <c r="C488" s="10">
        <f ca="1">_xlfn.CHISQ.TEST(F482:G483,F484:G485)</f>
        <v>1.7046536139323331E-3</v>
      </c>
      <c r="D488" s="10">
        <f ca="1">_xlfn.CHISQ.TEST(I482:J483,I484:J485)</f>
        <v>5.0775029128165838E-3</v>
      </c>
      <c r="E488" s="10">
        <f ca="1">_xlfn.CHISQ.TEST(L482:M483,L484:M485)</f>
        <v>0.10603410910159501</v>
      </c>
      <c r="F488" s="10">
        <f ca="1">_xlfn.CHISQ.TEST(O482:P483,O484:P485)</f>
        <v>0.2914745262364784</v>
      </c>
      <c r="G488" s="10">
        <f ca="1">_xlfn.CHISQ.TEST(R482:S483,R484:S485)</f>
        <v>0.19500503934397759</v>
      </c>
    </row>
    <row r="489" spans="1:51">
      <c r="A489" s="18" t="s">
        <v>156</v>
      </c>
      <c r="B489">
        <f ca="1">(C482*D483)/(D482*C483)</f>
        <v>0.85382086033743998</v>
      </c>
      <c r="C489">
        <f ca="1">(F482*G483)/(G482*F483)</f>
        <v>0.83664281351408465</v>
      </c>
      <c r="D489">
        <f ca="1">(I482*J483)/(J482*I483)</f>
        <v>0.87746717219495751</v>
      </c>
      <c r="E489">
        <f ca="1">(L482*M483)/(M482*L483)</f>
        <v>0.91596616005414233</v>
      </c>
      <c r="F489">
        <f ca="1">(O482*P483)/(P482*O483)</f>
        <v>1.0987899584612606</v>
      </c>
      <c r="G489">
        <f ca="1">(R482*S483)/(S482*R483)</f>
        <v>1.2104485694600779</v>
      </c>
    </row>
    <row r="492" spans="1:51">
      <c r="A492">
        <v>1</v>
      </c>
      <c r="B492">
        <v>4</v>
      </c>
      <c r="C492">
        <v>6</v>
      </c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</row>
    <row r="493" spans="1:51" ht="18.75">
      <c r="A493" s="19" t="str">
        <f ca="1">INDIRECT("R5C"&amp;A492,FALSE)</f>
        <v>reduced_gods</v>
      </c>
      <c r="B493" s="19" t="str">
        <f ca="1">INDIRECT("R5C"&amp;B492,FALSE)</f>
        <v>ancestors</v>
      </c>
      <c r="C493" s="19" t="str">
        <f ca="1">INDIRECT("R3C"&amp;C492,FALSE)</f>
        <v>ubc_cognition</v>
      </c>
      <c r="D493" s="20"/>
    </row>
    <row r="494" spans="1:51" ht="18.75">
      <c r="A494" s="19">
        <f ca="1">INDIRECT("R6C"&amp;A492,FALSE)</f>
        <v>201</v>
      </c>
      <c r="B494" s="19">
        <f ca="1">INDIRECT("R6C"&amp;B492,FALSE)</f>
        <v>6</v>
      </c>
      <c r="C494" s="19">
        <f ca="1">INDIRECT("R4C"&amp;C492,FALSE)</f>
        <v>1</v>
      </c>
    </row>
    <row r="495" spans="1:51">
      <c r="A495" s="18"/>
    </row>
    <row r="496" spans="1:51">
      <c r="A496" s="18" t="s">
        <v>115</v>
      </c>
    </row>
    <row r="497" spans="1:100" ht="15.75">
      <c r="C497" t="s">
        <v>36</v>
      </c>
      <c r="D497" t="s">
        <v>37</v>
      </c>
      <c r="E497" s="2" t="s">
        <v>43</v>
      </c>
      <c r="F497" s="2" t="s">
        <v>38</v>
      </c>
      <c r="G497" s="2" t="s">
        <v>39</v>
      </c>
      <c r="H497" s="2" t="s">
        <v>40</v>
      </c>
      <c r="I497" s="2" t="s">
        <v>41</v>
      </c>
      <c r="J497" s="2" t="s">
        <v>42</v>
      </c>
      <c r="K497" s="3" t="s">
        <v>44</v>
      </c>
      <c r="L497" s="3" t="s">
        <v>45</v>
      </c>
      <c r="M497" s="3" t="s">
        <v>46</v>
      </c>
      <c r="N497" s="3" t="s">
        <v>47</v>
      </c>
      <c r="O497" s="3" t="s">
        <v>48</v>
      </c>
      <c r="P497" s="3" t="s">
        <v>49</v>
      </c>
      <c r="Q497" s="3" t="s">
        <v>108</v>
      </c>
      <c r="R497" s="3" t="s">
        <v>109</v>
      </c>
      <c r="S497" s="3" t="s">
        <v>110</v>
      </c>
      <c r="T497" s="3" t="s">
        <v>111</v>
      </c>
      <c r="U497" s="3" t="s">
        <v>112</v>
      </c>
      <c r="V497" s="3" t="s">
        <v>113</v>
      </c>
      <c r="W497" s="3" t="s">
        <v>81</v>
      </c>
      <c r="X497" s="3" t="s">
        <v>82</v>
      </c>
      <c r="Y497" s="3" t="s">
        <v>83</v>
      </c>
      <c r="Z497" s="3" t="s">
        <v>84</v>
      </c>
      <c r="AA497" s="3" t="s">
        <v>85</v>
      </c>
      <c r="AB497" s="3" t="s">
        <v>86</v>
      </c>
      <c r="AC497" s="13" t="s">
        <v>96</v>
      </c>
      <c r="AD497" s="13" t="s">
        <v>97</v>
      </c>
      <c r="AE497" s="13" t="s">
        <v>98</v>
      </c>
      <c r="AF497" s="13" t="s">
        <v>99</v>
      </c>
      <c r="AG497" s="13" t="s">
        <v>100</v>
      </c>
      <c r="AH497" s="13" t="s">
        <v>101</v>
      </c>
      <c r="AI497" s="13" t="s">
        <v>102</v>
      </c>
      <c r="AJ497" s="13" t="s">
        <v>103</v>
      </c>
      <c r="AK497" s="13" t="s">
        <v>104</v>
      </c>
      <c r="AL497" s="13" t="s">
        <v>105</v>
      </c>
      <c r="AM497" s="13" t="s">
        <v>106</v>
      </c>
      <c r="AN497" s="13" t="s">
        <v>107</v>
      </c>
      <c r="AO497" s="13" t="s">
        <v>96</v>
      </c>
      <c r="AP497" s="13" t="s">
        <v>97</v>
      </c>
      <c r="AQ497" s="13" t="s">
        <v>98</v>
      </c>
      <c r="AR497" s="13" t="s">
        <v>99</v>
      </c>
      <c r="AS497" s="13" t="s">
        <v>100</v>
      </c>
      <c r="AT497" s="13" t="s">
        <v>101</v>
      </c>
      <c r="AU497" s="13" t="s">
        <v>102</v>
      </c>
      <c r="AV497" s="13" t="s">
        <v>103</v>
      </c>
      <c r="AW497" s="13" t="s">
        <v>104</v>
      </c>
      <c r="AX497" s="13" t="s">
        <v>105</v>
      </c>
      <c r="AY497" s="13" t="s">
        <v>106</v>
      </c>
      <c r="AZ497" s="13" t="s">
        <v>107</v>
      </c>
      <c r="BA497" t="s">
        <v>1</v>
      </c>
      <c r="BB497" t="s">
        <v>2</v>
      </c>
      <c r="BC497" t="s">
        <v>3</v>
      </c>
      <c r="BD497" t="s">
        <v>4</v>
      </c>
      <c r="BE497" t="s">
        <v>5</v>
      </c>
      <c r="BF497" t="s">
        <v>6</v>
      </c>
      <c r="BG497" t="s">
        <v>7</v>
      </c>
      <c r="BH497" t="s">
        <v>8</v>
      </c>
      <c r="BI497" t="s">
        <v>9</v>
      </c>
      <c r="BJ497" t="s">
        <v>10</v>
      </c>
      <c r="BK497" t="s">
        <v>11</v>
      </c>
      <c r="BL497" t="s">
        <v>12</v>
      </c>
      <c r="BM497" t="s">
        <v>13</v>
      </c>
      <c r="BN497" t="s">
        <v>14</v>
      </c>
      <c r="BO497" t="s">
        <v>15</v>
      </c>
      <c r="BP497" t="s">
        <v>16</v>
      </c>
      <c r="BQ497" t="s">
        <v>17</v>
      </c>
      <c r="BR497" t="s">
        <v>18</v>
      </c>
      <c r="BS497" t="s">
        <v>19</v>
      </c>
      <c r="BT497" t="s">
        <v>20</v>
      </c>
      <c r="BU497" t="s">
        <v>21</v>
      </c>
      <c r="BV497" t="s">
        <v>22</v>
      </c>
      <c r="BW497" t="s">
        <v>23</v>
      </c>
      <c r="BX497" t="s">
        <v>24</v>
      </c>
      <c r="BY497" t="s">
        <v>1</v>
      </c>
      <c r="BZ497" t="s">
        <v>2</v>
      </c>
      <c r="CA497" t="s">
        <v>3</v>
      </c>
      <c r="CB497" t="s">
        <v>4</v>
      </c>
      <c r="CC497" t="s">
        <v>5</v>
      </c>
      <c r="CD497" t="s">
        <v>6</v>
      </c>
      <c r="CE497" t="s">
        <v>7</v>
      </c>
      <c r="CF497" t="s">
        <v>8</v>
      </c>
      <c r="CG497" t="s">
        <v>9</v>
      </c>
      <c r="CH497" t="s">
        <v>10</v>
      </c>
      <c r="CI497" t="s">
        <v>11</v>
      </c>
      <c r="CJ497" t="s">
        <v>12</v>
      </c>
      <c r="CK497" t="s">
        <v>13</v>
      </c>
      <c r="CL497" t="s">
        <v>14</v>
      </c>
      <c r="CM497" t="s">
        <v>15</v>
      </c>
      <c r="CN497" t="s">
        <v>16</v>
      </c>
      <c r="CO497" t="s">
        <v>17</v>
      </c>
      <c r="CP497" t="s">
        <v>18</v>
      </c>
      <c r="CQ497" t="s">
        <v>19</v>
      </c>
      <c r="CR497" t="s">
        <v>20</v>
      </c>
      <c r="CS497" t="s">
        <v>21</v>
      </c>
      <c r="CT497" t="s">
        <v>22</v>
      </c>
      <c r="CU497" t="s">
        <v>23</v>
      </c>
      <c r="CV497" t="s">
        <v>24</v>
      </c>
    </row>
    <row r="498" spans="1:100">
      <c r="A498" s="18" t="str">
        <f ca="1">INDIRECT("CORPUS_TOTALS!R"&amp;$A494&amp;"C"&amp;COLUMN(),FALSE)</f>
        <v>Reduced Gods</v>
      </c>
      <c r="B498" s="7" t="str">
        <f ca="1">INDIRECT("CORPUS_TOTALS!R"&amp;($A494+$C494)&amp;"C"&amp;(COLUMN()-1),FALSE)</f>
        <v>Cognition</v>
      </c>
      <c r="C498" s="7">
        <f ca="1">INDIRECT("CORPUS_TOTALS!R"&amp;($A494+$C494)&amp;"C"&amp;(COLUMN()-1),FALSE)</f>
        <v>67066</v>
      </c>
      <c r="D498" s="7">
        <f t="shared" ref="D498:BO498" ca="1" si="387">INDIRECT("CORPUS_TOTALS!R"&amp;($A494+$C494)&amp;"C"&amp;(COLUMN()-1),FALSE)</f>
        <v>21350</v>
      </c>
      <c r="E498" s="7">
        <f t="shared" ca="1" si="387"/>
        <v>7852</v>
      </c>
      <c r="F498" s="7">
        <f t="shared" ca="1" si="387"/>
        <v>21762</v>
      </c>
      <c r="G498" s="7">
        <f t="shared" ca="1" si="387"/>
        <v>4261</v>
      </c>
      <c r="H498" s="7">
        <f t="shared" ca="1" si="387"/>
        <v>2148</v>
      </c>
      <c r="I498" s="7">
        <f t="shared" ca="1" si="387"/>
        <v>948</v>
      </c>
      <c r="J498" s="7">
        <f t="shared" ca="1" si="387"/>
        <v>530</v>
      </c>
      <c r="K498" s="7">
        <f t="shared" ca="1" si="387"/>
        <v>0.85292090864132908</v>
      </c>
      <c r="L498" s="7">
        <f t="shared" ca="1" si="387"/>
        <v>0.4650666157633635</v>
      </c>
      <c r="M498" s="7">
        <f t="shared" ca="1" si="387"/>
        <v>2.7245594459790547E-2</v>
      </c>
      <c r="N498" s="7">
        <f t="shared" ca="1" si="387"/>
        <v>0.19599792822115822</v>
      </c>
      <c r="O498" s="7">
        <f t="shared" ca="1" si="387"/>
        <v>2.2259521549335299</v>
      </c>
      <c r="P498" s="7">
        <f t="shared" ca="1" si="387"/>
        <v>4.5375570765448971</v>
      </c>
      <c r="Q498" s="7">
        <f t="shared" ca="1" si="387"/>
        <v>0.94537020731165311</v>
      </c>
      <c r="R498" s="7">
        <f t="shared" ca="1" si="387"/>
        <v>1.0916620935662862</v>
      </c>
      <c r="S498" s="7">
        <f t="shared" ca="1" si="387"/>
        <v>1</v>
      </c>
      <c r="T498" s="7">
        <f t="shared" ca="1" si="387"/>
        <v>1</v>
      </c>
      <c r="U498" s="7">
        <f t="shared" ca="1" si="387"/>
        <v>1.1366015063464783</v>
      </c>
      <c r="V498" s="7">
        <f t="shared" ca="1" si="387"/>
        <v>1.2650563966425941</v>
      </c>
      <c r="W498" s="7">
        <f t="shared" ca="1" si="387"/>
        <v>1.5270035891677126E-2</v>
      </c>
      <c r="X498" s="7">
        <f t="shared" ca="1" si="387"/>
        <v>1.6844180044798285E-9</v>
      </c>
      <c r="Y498" s="7">
        <f t="shared" ca="1" si="387"/>
        <v>0.704745246843962</v>
      </c>
      <c r="Z498" s="7">
        <f t="shared" ca="1" si="387"/>
        <v>0.65258731220450195</v>
      </c>
      <c r="AA498" s="7">
        <f t="shared" ca="1" si="387"/>
        <v>1.6513029797170478E-3</v>
      </c>
      <c r="AB498" s="7">
        <f t="shared" ca="1" si="387"/>
        <v>2.2962549677381199E-6</v>
      </c>
      <c r="AC498" s="7">
        <f t="shared" ca="1" si="387"/>
        <v>2.0318138879943437E-2</v>
      </c>
      <c r="AD498" s="7">
        <f t="shared" ca="1" si="387"/>
        <v>2.122749297087867E-2</v>
      </c>
      <c r="AE498" s="7">
        <f t="shared" ca="1" si="387"/>
        <v>2.0117868058738074E-2</v>
      </c>
      <c r="AF498" s="7">
        <f t="shared" ca="1" si="387"/>
        <v>2.0654028896765438E-2</v>
      </c>
      <c r="AG498" s="7">
        <f t="shared" ca="1" si="387"/>
        <v>1.9364597358763277E-2</v>
      </c>
      <c r="AH498" s="7">
        <f t="shared" ca="1" si="387"/>
        <v>2.0551093507747264E-2</v>
      </c>
      <c r="AI498" s="7">
        <f t="shared" ca="1" si="387"/>
        <v>1.9279432190266458E-2</v>
      </c>
      <c r="AJ498" s="7">
        <f t="shared" ca="1" si="387"/>
        <v>2.0964127528703098E-2</v>
      </c>
      <c r="AK498" s="7">
        <f t="shared" ca="1" si="387"/>
        <v>2.0803888249162343E-2</v>
      </c>
      <c r="AL498" s="7">
        <f t="shared" ca="1" si="387"/>
        <v>2.3598922055287304E-2</v>
      </c>
      <c r="AM498" s="7">
        <f t="shared" ca="1" si="387"/>
        <v>2.273728340459788E-2</v>
      </c>
      <c r="AN498" s="7">
        <f t="shared" ca="1" si="387"/>
        <v>2.6911428539196029E-2</v>
      </c>
      <c r="AO498" s="7">
        <f t="shared" ca="1" si="387"/>
        <v>0.21569652343118081</v>
      </c>
      <c r="AP498" s="7">
        <f t="shared" ca="1" si="387"/>
        <v>0.22683275057350302</v>
      </c>
      <c r="AQ498" s="7">
        <f t="shared" ca="1" si="387"/>
        <v>0.52848528013474105</v>
      </c>
      <c r="AR498" s="7">
        <f t="shared" ca="1" si="387"/>
        <v>0.541866007921465</v>
      </c>
      <c r="AS498" s="7">
        <f t="shared" ca="1" si="387"/>
        <v>0.1591997035873767</v>
      </c>
      <c r="AT498" s="7">
        <f t="shared" ca="1" si="387"/>
        <v>0.16913753294658115</v>
      </c>
      <c r="AU498" s="7">
        <f t="shared" ca="1" si="387"/>
        <v>8.7286749885032433E-2</v>
      </c>
      <c r="AV498" s="7">
        <f t="shared" ca="1" si="387"/>
        <v>9.500833208218068E-2</v>
      </c>
      <c r="AW498" s="7">
        <f t="shared" ca="1" si="387"/>
        <v>4.0458309956085695E-2</v>
      </c>
      <c r="AX498" s="7">
        <f t="shared" ca="1" si="387"/>
        <v>4.5911713463118051E-2</v>
      </c>
      <c r="AY498" s="7">
        <f t="shared" ca="1" si="387"/>
        <v>2.2467801201028988E-2</v>
      </c>
      <c r="AZ498" s="7">
        <f t="shared" ca="1" si="387"/>
        <v>2.6618849852835184E-2</v>
      </c>
      <c r="BA498" s="7">
        <f t="shared" ca="1" si="387"/>
        <v>1534851</v>
      </c>
      <c r="BB498" s="7">
        <f t="shared" ca="1" si="387"/>
        <v>5106381</v>
      </c>
      <c r="BC498" s="7">
        <f t="shared" ca="1" si="387"/>
        <v>4724</v>
      </c>
      <c r="BD498" s="7">
        <f t="shared" ca="1" si="387"/>
        <v>16626</v>
      </c>
      <c r="BE498" s="7">
        <f t="shared" ca="1" si="387"/>
        <v>3408969</v>
      </c>
      <c r="BF498" s="7">
        <f t="shared" ca="1" si="387"/>
        <v>3232263</v>
      </c>
      <c r="BG498" s="7">
        <f t="shared" ca="1" si="387"/>
        <v>11426</v>
      </c>
      <c r="BH498" s="7">
        <f t="shared" ca="1" si="387"/>
        <v>9924</v>
      </c>
      <c r="BI498" s="7">
        <f t="shared" ca="1" si="387"/>
        <v>1074431</v>
      </c>
      <c r="BJ498" s="7">
        <f t="shared" ca="1" si="387"/>
        <v>5566801</v>
      </c>
      <c r="BK498" s="7">
        <f t="shared" ca="1" si="387"/>
        <v>3505</v>
      </c>
      <c r="BL498" s="7">
        <f t="shared" ca="1" si="387"/>
        <v>17845</v>
      </c>
      <c r="BM498" s="7">
        <f t="shared" ca="1" si="387"/>
        <v>591456</v>
      </c>
      <c r="BN498" s="7">
        <f t="shared" ca="1" si="387"/>
        <v>6049776</v>
      </c>
      <c r="BO498" s="7">
        <f t="shared" ca="1" si="387"/>
        <v>1946</v>
      </c>
      <c r="BP498" s="7">
        <f t="shared" ref="BP498:CV498" ca="1" si="388">INDIRECT("CORPUS_TOTALS!R"&amp;($A494+$C494)&amp;"C"&amp;(COLUMN()-1),FALSE)</f>
        <v>19404</v>
      </c>
      <c r="BQ498" s="7">
        <f t="shared" ca="1" si="388"/>
        <v>253775</v>
      </c>
      <c r="BR498" s="7">
        <f t="shared" ca="1" si="388"/>
        <v>6387457</v>
      </c>
      <c r="BS498" s="7">
        <f t="shared" ca="1" si="388"/>
        <v>922</v>
      </c>
      <c r="BT498" s="7">
        <f t="shared" ca="1" si="388"/>
        <v>20428</v>
      </c>
      <c r="BU498" s="7">
        <f t="shared" ca="1" si="388"/>
        <v>129630</v>
      </c>
      <c r="BV498" s="7">
        <f t="shared" ca="1" si="388"/>
        <v>6511602</v>
      </c>
      <c r="BW498" s="7">
        <f t="shared" ca="1" si="388"/>
        <v>524</v>
      </c>
      <c r="BX498" s="7">
        <f t="shared" ca="1" si="388"/>
        <v>20826</v>
      </c>
      <c r="BY498" s="7">
        <f t="shared" ca="1" si="388"/>
        <v>1534641.4882998813</v>
      </c>
      <c r="BZ498" s="7">
        <f t="shared" ca="1" si="388"/>
        <v>5106590.5117001189</v>
      </c>
      <c r="CA498" s="7">
        <f t="shared" ca="1" si="388"/>
        <v>4933.5117001186627</v>
      </c>
      <c r="CB498" s="7">
        <f t="shared" ca="1" si="388"/>
        <v>16469.263451419858</v>
      </c>
      <c r="CC498" s="7">
        <f t="shared" ca="1" si="388"/>
        <v>3409434.4694954599</v>
      </c>
      <c r="CD498" s="7">
        <f t="shared" ca="1" si="388"/>
        <v>3231797.5305045401</v>
      </c>
      <c r="CE498" s="7">
        <f t="shared" ca="1" si="388"/>
        <v>10960.530504540131</v>
      </c>
      <c r="CF498" s="7">
        <f t="shared" ca="1" si="388"/>
        <v>10422.869198064456</v>
      </c>
      <c r="CG498" s="7">
        <f t="shared" ca="1" si="388"/>
        <v>1074481.7935677189</v>
      </c>
      <c r="CH498" s="7">
        <f t="shared" ca="1" si="388"/>
        <v>5566750.2064322811</v>
      </c>
      <c r="CI498" s="7">
        <f t="shared" ca="1" si="388"/>
        <v>3454.2064322810588</v>
      </c>
      <c r="CJ498" s="7">
        <f t="shared" ca="1" si="388"/>
        <v>17953.324338014394</v>
      </c>
      <c r="CK498" s="7">
        <f t="shared" ca="1" si="388"/>
        <v>591500.46502452053</v>
      </c>
      <c r="CL498" s="7">
        <f t="shared" ca="1" si="388"/>
        <v>6049731.5349754794</v>
      </c>
      <c r="CM498" s="7">
        <f t="shared" ca="1" si="388"/>
        <v>1901.5349754794763</v>
      </c>
      <c r="CN498" s="7">
        <f t="shared" ca="1" si="388"/>
        <v>19510.987268627268</v>
      </c>
      <c r="CO498" s="7">
        <f t="shared" ca="1" si="388"/>
        <v>253880.83279185157</v>
      </c>
      <c r="CP498" s="7">
        <f t="shared" ca="1" si="388"/>
        <v>6387351.1672081482</v>
      </c>
      <c r="CQ498" s="7">
        <f t="shared" ca="1" si="388"/>
        <v>816.16720814843256</v>
      </c>
      <c r="CR498" s="7">
        <f t="shared" ca="1" si="388"/>
        <v>20599.844238237725</v>
      </c>
      <c r="CS498" s="7">
        <f t="shared" ca="1" si="388"/>
        <v>129736.92627392804</v>
      </c>
      <c r="CT498" s="7">
        <f t="shared" ca="1" si="388"/>
        <v>6511495.073726072</v>
      </c>
      <c r="CU498" s="7">
        <f t="shared" ca="1" si="388"/>
        <v>417.0737260719643</v>
      </c>
      <c r="CV498" s="7">
        <f t="shared" ca="1" si="388"/>
        <v>21000.220712060654</v>
      </c>
    </row>
    <row r="499" spans="1:100">
      <c r="A499" s="18" t="s">
        <v>117</v>
      </c>
      <c r="B499" s="7" t="str">
        <f ca="1">INDIRECT("CORPUS_TOTALS!R"&amp;($B494+$C494)&amp;"C"&amp;(COLUMN()-1),FALSE)</f>
        <v>Cognition</v>
      </c>
      <c r="C499" s="7">
        <f ca="1">INDIRECT("CORPUS_TOTALS!R"&amp;($B494+$C494)&amp;"C"&amp;(COLUMN()-1),FALSE)</f>
        <v>67073</v>
      </c>
      <c r="D499" s="7">
        <f t="shared" ref="D499:BO499" ca="1" si="389">INDIRECT("CORPUS_TOTALS!R"&amp;($B494+$C494)&amp;"C"&amp;(COLUMN()-1),FALSE)</f>
        <v>2175</v>
      </c>
      <c r="E499" s="7">
        <f t="shared" ca="1" si="389"/>
        <v>848</v>
      </c>
      <c r="F499" s="7">
        <f t="shared" ca="1" si="389"/>
        <v>2280</v>
      </c>
      <c r="G499" s="7">
        <f t="shared" ca="1" si="389"/>
        <v>531</v>
      </c>
      <c r="H499" s="7">
        <f t="shared" ca="1" si="389"/>
        <v>302</v>
      </c>
      <c r="I499" s="7">
        <f t="shared" ca="1" si="389"/>
        <v>171</v>
      </c>
      <c r="J499" s="7">
        <f t="shared" ca="1" si="389"/>
        <v>120</v>
      </c>
      <c r="K499" s="7">
        <f t="shared" ca="1" si="389"/>
        <v>0.65621474778747835</v>
      </c>
      <c r="L499" s="7">
        <f t="shared" ca="1" si="389"/>
        <v>0.33237524750201591</v>
      </c>
      <c r="M499" s="7">
        <f t="shared" ca="1" si="389"/>
        <v>1.3372430153859971</v>
      </c>
      <c r="N499" s="7">
        <f t="shared" ca="1" si="389"/>
        <v>2.1931315124122546</v>
      </c>
      <c r="O499" s="7">
        <f t="shared" ca="1" si="389"/>
        <v>4.557822362895906</v>
      </c>
      <c r="P499" s="7">
        <f t="shared" ca="1" si="389"/>
        <v>6.996649576058231</v>
      </c>
      <c r="Q499" s="7">
        <f t="shared" ca="1" si="389"/>
        <v>1.2741949476426691</v>
      </c>
      <c r="R499" s="7">
        <f t="shared" ca="1" si="389"/>
        <v>1.3101148947141819</v>
      </c>
      <c r="S499" s="7">
        <f t="shared" ca="1" si="389"/>
        <v>1.2814757768934415</v>
      </c>
      <c r="T499" s="7">
        <f t="shared" ca="1" si="389"/>
        <v>1.4703948425637643</v>
      </c>
      <c r="U499" s="7">
        <f t="shared" ca="1" si="389"/>
        <v>2.0714971867383829</v>
      </c>
      <c r="V499" s="7">
        <f t="shared" ca="1" si="389"/>
        <v>2.8404371782210762</v>
      </c>
      <c r="W499" s="7">
        <f t="shared" ca="1" si="389"/>
        <v>1.1378854924124056E-5</v>
      </c>
      <c r="X499" s="7">
        <f t="shared" ca="1" si="389"/>
        <v>1.7297740274060197E-8</v>
      </c>
      <c r="Y499" s="7">
        <f t="shared" ca="1" si="389"/>
        <v>9.3038923676996515E-5</v>
      </c>
      <c r="Z499" s="7">
        <f t="shared" ca="1" si="389"/>
        <v>8.8111953328363482E-8</v>
      </c>
      <c r="AA499" s="7">
        <f t="shared" ca="1" si="389"/>
        <v>4.602594911323694E-18</v>
      </c>
      <c r="AB499" s="7">
        <f t="shared" ca="1" si="389"/>
        <v>6.0322567079448752E-28</v>
      </c>
      <c r="AC499" s="7">
        <f t="shared" ca="1" si="389"/>
        <v>2.0555842682046757E-2</v>
      </c>
      <c r="AD499" s="7">
        <f t="shared" ca="1" si="389"/>
        <v>2.348742650672507E-2</v>
      </c>
      <c r="AE499" s="7">
        <f t="shared" ca="1" si="389"/>
        <v>2.0114000436174562E-2</v>
      </c>
      <c r="AF499" s="7">
        <f t="shared" ca="1" si="389"/>
        <v>2.1817034046584062E-2</v>
      </c>
      <c r="AG499" s="7">
        <f t="shared" ca="1" si="389"/>
        <v>2.2362740039634229E-2</v>
      </c>
      <c r="AH499" s="7">
        <f t="shared" ca="1" si="389"/>
        <v>2.6464846167262326E-2</v>
      </c>
      <c r="AI499" s="7">
        <f t="shared" ca="1" si="389"/>
        <v>2.4681848513278697E-2</v>
      </c>
      <c r="AJ499" s="7">
        <f t="shared" ca="1" si="389"/>
        <v>3.0858381371778772E-2</v>
      </c>
      <c r="AK499" s="7">
        <f t="shared" ca="1" si="389"/>
        <v>3.3535285811590043E-2</v>
      </c>
      <c r="AL499" s="7">
        <f t="shared" ca="1" si="389"/>
        <v>4.5085403843582367E-2</v>
      </c>
      <c r="AM499" s="7">
        <f t="shared" ca="1" si="389"/>
        <v>4.5576999833451232E-2</v>
      </c>
      <c r="AN499" s="7">
        <f t="shared" ca="1" si="389"/>
        <v>6.4767827752755663E-2</v>
      </c>
      <c r="AO499" s="7">
        <f t="shared" ca="1" si="389"/>
        <v>0.2579784948812649</v>
      </c>
      <c r="AP499" s="7">
        <f t="shared" ca="1" si="389"/>
        <v>0.29558472350953968</v>
      </c>
      <c r="AQ499" s="7">
        <f t="shared" ca="1" si="389"/>
        <v>0.55948876307635242</v>
      </c>
      <c r="AR499" s="7">
        <f t="shared" ca="1" si="389"/>
        <v>0.60097100703859019</v>
      </c>
      <c r="AS499" s="7">
        <f t="shared" ca="1" si="389"/>
        <v>0.18140844159720126</v>
      </c>
      <c r="AT499" s="7">
        <f t="shared" ca="1" si="389"/>
        <v>0.21491339748325849</v>
      </c>
      <c r="AU499" s="7">
        <f t="shared" ca="1" si="389"/>
        <v>0.11159357017486583</v>
      </c>
      <c r="AV499" s="7">
        <f t="shared" ca="1" si="389"/>
        <v>0.13944091258375482</v>
      </c>
      <c r="AW499" s="7">
        <f t="shared" ca="1" si="389"/>
        <v>6.4734323573513539E-2</v>
      </c>
      <c r="AX499" s="7">
        <f t="shared" ca="1" si="389"/>
        <v>8.6989814357520942E-2</v>
      </c>
      <c r="AY499" s="7">
        <f t="shared" ca="1" si="389"/>
        <v>4.3890021145175304E-2</v>
      </c>
      <c r="AZ499" s="7">
        <f t="shared" ca="1" si="389"/>
        <v>6.277664552149137E-2</v>
      </c>
      <c r="BA499" s="7">
        <f t="shared" ca="1" si="389"/>
        <v>1539012</v>
      </c>
      <c r="BB499" s="7">
        <f t="shared" ca="1" si="389"/>
        <v>5121388</v>
      </c>
      <c r="BC499" s="7">
        <f t="shared" ca="1" si="389"/>
        <v>602</v>
      </c>
      <c r="BD499" s="7">
        <f t="shared" ca="1" si="389"/>
        <v>1573</v>
      </c>
      <c r="BE499" s="7">
        <f t="shared" ca="1" si="389"/>
        <v>3419180</v>
      </c>
      <c r="BF499" s="7">
        <f t="shared" ca="1" si="389"/>
        <v>3241220</v>
      </c>
      <c r="BG499" s="7">
        <f t="shared" ca="1" si="389"/>
        <v>1262</v>
      </c>
      <c r="BH499" s="7">
        <f t="shared" ca="1" si="389"/>
        <v>913</v>
      </c>
      <c r="BI499" s="7">
        <f t="shared" ca="1" si="389"/>
        <v>1077587</v>
      </c>
      <c r="BJ499" s="7">
        <f t="shared" ca="1" si="389"/>
        <v>5582813</v>
      </c>
      <c r="BK499" s="7">
        <f t="shared" ca="1" si="389"/>
        <v>431</v>
      </c>
      <c r="BL499" s="7">
        <f t="shared" ca="1" si="389"/>
        <v>1744</v>
      </c>
      <c r="BM499" s="7">
        <f t="shared" ca="1" si="389"/>
        <v>593182</v>
      </c>
      <c r="BN499" s="7">
        <f t="shared" ca="1" si="389"/>
        <v>6067218</v>
      </c>
      <c r="BO499" s="7">
        <f t="shared" ca="1" si="389"/>
        <v>273</v>
      </c>
      <c r="BP499" s="7">
        <f t="shared" ref="BP499:CV499" ca="1" si="390">INDIRECT("CORPUS_TOTALS!R"&amp;($B494+$C494)&amp;"C"&amp;(COLUMN()-1),FALSE)</f>
        <v>1902</v>
      </c>
      <c r="BQ499" s="7">
        <f t="shared" ca="1" si="390"/>
        <v>254557</v>
      </c>
      <c r="BR499" s="7">
        <f t="shared" ca="1" si="390"/>
        <v>6405843</v>
      </c>
      <c r="BS499" s="7">
        <f t="shared" ca="1" si="390"/>
        <v>165</v>
      </c>
      <c r="BT499" s="7">
        <f t="shared" ca="1" si="390"/>
        <v>2010</v>
      </c>
      <c r="BU499" s="7">
        <f t="shared" ca="1" si="390"/>
        <v>130051</v>
      </c>
      <c r="BV499" s="7">
        <f t="shared" ca="1" si="390"/>
        <v>6530349</v>
      </c>
      <c r="BW499" s="7">
        <f t="shared" ca="1" si="390"/>
        <v>116</v>
      </c>
      <c r="BX499" s="7">
        <f t="shared" ca="1" si="390"/>
        <v>2059</v>
      </c>
      <c r="BY499" s="7">
        <f t="shared" ca="1" si="390"/>
        <v>1539111.3924571206</v>
      </c>
      <c r="BZ499" s="7">
        <f t="shared" ca="1" si="390"/>
        <v>5121288.6075428799</v>
      </c>
      <c r="CA499" s="7">
        <f t="shared" ca="1" si="390"/>
        <v>502.60754287944224</v>
      </c>
      <c r="CB499" s="7">
        <f t="shared" ca="1" si="390"/>
        <v>1672.9385885232118</v>
      </c>
      <c r="CC499" s="7">
        <f t="shared" ca="1" si="390"/>
        <v>3419325.3954814766</v>
      </c>
      <c r="CD499" s="7">
        <f t="shared" ca="1" si="390"/>
        <v>3241074.6045185234</v>
      </c>
      <c r="CE499" s="7">
        <f t="shared" ca="1" si="390"/>
        <v>1116.6045185232435</v>
      </c>
      <c r="CF499" s="7">
        <f t="shared" ca="1" si="390"/>
        <v>1058.7411078914179</v>
      </c>
      <c r="CG499" s="7">
        <f t="shared" ca="1" si="390"/>
        <v>1077666.080636991</v>
      </c>
      <c r="CH499" s="7">
        <f t="shared" ca="1" si="390"/>
        <v>5582733.9193630088</v>
      </c>
      <c r="CI499" s="7">
        <f t="shared" ca="1" si="390"/>
        <v>351.91936300904678</v>
      </c>
      <c r="CJ499" s="7">
        <f t="shared" ca="1" si="390"/>
        <v>1823.675976668068</v>
      </c>
      <c r="CK499" s="7">
        <f t="shared" ca="1" si="390"/>
        <v>593261.26640225435</v>
      </c>
      <c r="CL499" s="7">
        <f t="shared" ca="1" si="390"/>
        <v>6067138.7335977452</v>
      </c>
      <c r="CM499" s="7">
        <f t="shared" ca="1" si="390"/>
        <v>193.73359774561638</v>
      </c>
      <c r="CN499" s="7">
        <f t="shared" ca="1" si="390"/>
        <v>1981.9133985946789</v>
      </c>
      <c r="CO499" s="7">
        <f t="shared" ca="1" si="390"/>
        <v>254638.84591167831</v>
      </c>
      <c r="CP499" s="7">
        <f t="shared" ca="1" si="390"/>
        <v>6405761.1540883221</v>
      </c>
      <c r="CQ499" s="7">
        <f t="shared" ca="1" si="390"/>
        <v>83.154088321707448</v>
      </c>
      <c r="CR499" s="7">
        <f t="shared" ca="1" si="390"/>
        <v>2092.5290185274157</v>
      </c>
      <c r="CS499" s="7">
        <f t="shared" ca="1" si="390"/>
        <v>130124.50693613205</v>
      </c>
      <c r="CT499" s="7">
        <f t="shared" ca="1" si="390"/>
        <v>6530275.493063868</v>
      </c>
      <c r="CU499" s="7">
        <f t="shared" ca="1" si="390"/>
        <v>42.493063867948955</v>
      </c>
      <c r="CV499" s="7">
        <f t="shared" ca="1" si="390"/>
        <v>2133.2033211218545</v>
      </c>
    </row>
    <row r="501" spans="1:100">
      <c r="A501" s="18" t="s">
        <v>114</v>
      </c>
      <c r="B501" t="s">
        <v>119</v>
      </c>
      <c r="C501" t="s">
        <v>120</v>
      </c>
      <c r="D501" t="s">
        <v>121</v>
      </c>
      <c r="E501" t="s">
        <v>122</v>
      </c>
      <c r="F501" t="s">
        <v>123</v>
      </c>
      <c r="G501" t="s">
        <v>124</v>
      </c>
      <c r="H501" t="s">
        <v>125</v>
      </c>
      <c r="I501" t="s">
        <v>126</v>
      </c>
      <c r="J501" t="s">
        <v>127</v>
      </c>
      <c r="K501" t="s">
        <v>128</v>
      </c>
      <c r="L501" t="s">
        <v>129</v>
      </c>
      <c r="M501" t="s">
        <v>130</v>
      </c>
      <c r="N501" t="s">
        <v>131</v>
      </c>
      <c r="O501" t="s">
        <v>132</v>
      </c>
      <c r="P501" t="s">
        <v>133</v>
      </c>
      <c r="Q501" t="s">
        <v>134</v>
      </c>
      <c r="R501" t="s">
        <v>135</v>
      </c>
      <c r="S501" t="s">
        <v>136</v>
      </c>
      <c r="T501" t="s">
        <v>138</v>
      </c>
      <c r="U501" t="s">
        <v>139</v>
      </c>
      <c r="V501" t="s">
        <v>140</v>
      </c>
      <c r="W501" t="s">
        <v>141</v>
      </c>
      <c r="X501" t="s">
        <v>142</v>
      </c>
      <c r="Y501" t="s">
        <v>143</v>
      </c>
      <c r="Z501" t="s">
        <v>144</v>
      </c>
      <c r="AA501" t="s">
        <v>145</v>
      </c>
      <c r="AB501" t="s">
        <v>146</v>
      </c>
      <c r="AC501" t="s">
        <v>147</v>
      </c>
      <c r="AD501" t="s">
        <v>148</v>
      </c>
      <c r="AE501" t="s">
        <v>149</v>
      </c>
      <c r="AF501" t="s">
        <v>137</v>
      </c>
    </row>
    <row r="502" spans="1:100">
      <c r="A502" s="18" t="s">
        <v>150</v>
      </c>
      <c r="B502" s="10" t="e">
        <f ca="1">1-NORMSDIST(H502)</f>
        <v>#REF!</v>
      </c>
      <c r="C502" s="10">
        <f t="shared" ref="C502" ca="1" si="391">1-NORMSDIST(I502)</f>
        <v>0.89974758780148023</v>
      </c>
      <c r="D502" s="10">
        <f t="shared" ref="D502" ca="1" si="392">1-NORMSDIST(J502)</f>
        <v>0.99999480587245959</v>
      </c>
      <c r="E502" s="10">
        <f t="shared" ref="E502" ca="1" si="393">1-NORMSDIST(K502)</f>
        <v>0.99999993965175504</v>
      </c>
      <c r="F502" s="10">
        <f t="shared" ref="F502" ca="1" si="394">1-NORMSDIST(L502)</f>
        <v>0.99999999999882838</v>
      </c>
      <c r="G502" s="10">
        <f t="shared" ref="G502" ca="1" si="395">1-NORMSDIST(M502)</f>
        <v>0.99999999999999989</v>
      </c>
      <c r="H502" t="e">
        <f ca="1">(E498/T502-E499/Z502)/(SQRT(N502*(1-N502)*(1/T502+1/Z502)))</f>
        <v>#REF!</v>
      </c>
      <c r="I502">
        <f t="shared" ref="I502" ca="1" si="396">(F498/U502-F499/AA502)/(SQRT(O502*(1-O502)*(1/U502+1/AA502)))</f>
        <v>-1.2801146291114278</v>
      </c>
      <c r="J502">
        <f t="shared" ref="J502" ca="1" si="397">(G498/V502-G499/AB502)/(SQRT(P502*(1-P502)*(1/V502+1/AB502)))</f>
        <v>-4.4089300874074322</v>
      </c>
      <c r="K502">
        <f t="shared" ref="K502" ca="1" si="398">(H498/W502-H499/AC502)/(SQRT(Q502*(1-Q502)*(1/W502+1/AC502)))</f>
        <v>-5.2924378558214835</v>
      </c>
      <c r="L502">
        <f t="shared" ref="L502" ca="1" si="399">(I498/X502-I499/AD502)/(SQRT(R502*(1-R502)*(1/X502+1/AD502)))</f>
        <v>-7.0123619272751174</v>
      </c>
      <c r="M502">
        <f t="shared" ref="M502" ca="1" si="400">(J498/Y502-J499/AE502)/(SQRT(S502*(1-S502)*(1/Y502+1/AE502)))</f>
        <v>-8.1681483807981543</v>
      </c>
      <c r="N502" t="e">
        <f ca="1">(E498+E499)/(T502+Z502)</f>
        <v>#REF!</v>
      </c>
      <c r="O502">
        <f t="shared" ref="O502" ca="1" si="401">(F498+F499)/(U502+AA502)</f>
        <v>1.0219766206163656E-2</v>
      </c>
      <c r="P502">
        <f t="shared" ref="P502" ca="1" si="402">(G498+G499)/(V502+AB502)</f>
        <v>1.0184909670563231E-2</v>
      </c>
      <c r="Q502">
        <f t="shared" ref="Q502" ca="1" si="403">(H498+H499)/(W502+AC502)</f>
        <v>1.0414452709883103E-2</v>
      </c>
      <c r="R502">
        <f t="shared" ref="R502" ca="1" si="404">(I498+I499)/(X502+AD502)</f>
        <v>1.1891604675876726E-2</v>
      </c>
      <c r="S502">
        <f t="shared" ref="S502" ca="1" si="405">(J498+J499)/(Y502+AE502)</f>
        <v>1.381509032943677E-2</v>
      </c>
      <c r="T502" t="e">
        <f ca="1">_xlfn.FLOOR.MATH(($F$1-1)*$D498)</f>
        <v>#REF!</v>
      </c>
      <c r="U502">
        <f ca="1">2*50*$D498</f>
        <v>2135000</v>
      </c>
      <c r="V502">
        <f ca="1">2*10*$D498</f>
        <v>427000</v>
      </c>
      <c r="W502">
        <f ca="1">2*5*$D498</f>
        <v>213500</v>
      </c>
      <c r="X502">
        <f ca="1">2*2*$D498</f>
        <v>85400</v>
      </c>
      <c r="Y502">
        <f ca="1">2*1*$D498</f>
        <v>42700</v>
      </c>
      <c r="Z502" t="e">
        <f ca="1">_xlfn.FLOOR.MATH(($F$1-1)*$D499)</f>
        <v>#REF!</v>
      </c>
      <c r="AA502">
        <f ca="1">2*50*$D499</f>
        <v>217500</v>
      </c>
      <c r="AB502">
        <f ca="1">2*10*$D499</f>
        <v>43500</v>
      </c>
      <c r="AC502">
        <f ca="1">2*5*$D499</f>
        <v>21750</v>
      </c>
      <c r="AD502">
        <f ca="1">2*2*$D499</f>
        <v>8700</v>
      </c>
      <c r="AE502">
        <f ca="1">2*1*$D499</f>
        <v>4350</v>
      </c>
    </row>
    <row r="504" spans="1:100">
      <c r="A504" s="18" t="s">
        <v>151</v>
      </c>
      <c r="B504" t="s">
        <v>152</v>
      </c>
      <c r="C504" t="s">
        <v>153</v>
      </c>
      <c r="D504" t="s">
        <v>154</v>
      </c>
      <c r="E504">
        <v>50</v>
      </c>
      <c r="F504" t="s">
        <v>153</v>
      </c>
      <c r="G504" t="s">
        <v>154</v>
      </c>
      <c r="H504">
        <v>10</v>
      </c>
      <c r="I504" t="s">
        <v>153</v>
      </c>
      <c r="J504" t="s">
        <v>154</v>
      </c>
      <c r="K504">
        <v>5</v>
      </c>
      <c r="L504" t="s">
        <v>153</v>
      </c>
      <c r="M504" t="s">
        <v>154</v>
      </c>
      <c r="N504">
        <v>2</v>
      </c>
      <c r="O504" t="s">
        <v>153</v>
      </c>
      <c r="P504" t="s">
        <v>154</v>
      </c>
      <c r="Q504">
        <v>1</v>
      </c>
      <c r="R504" t="s">
        <v>153</v>
      </c>
      <c r="S504" t="s">
        <v>154</v>
      </c>
    </row>
    <row r="505" spans="1:100">
      <c r="A505" s="18" t="s">
        <v>159</v>
      </c>
      <c r="B505" t="s">
        <v>116</v>
      </c>
      <c r="C505">
        <f ca="1">BC498</f>
        <v>4724</v>
      </c>
      <c r="D505">
        <f ca="1">BD498</f>
        <v>16626</v>
      </c>
      <c r="E505" t="s">
        <v>116</v>
      </c>
      <c r="F505">
        <f ca="1">BG498</f>
        <v>11426</v>
      </c>
      <c r="G505">
        <f ca="1">BH498</f>
        <v>9924</v>
      </c>
      <c r="H505" t="s">
        <v>116</v>
      </c>
      <c r="I505">
        <f ca="1">BK498</f>
        <v>3505</v>
      </c>
      <c r="J505">
        <f ca="1">BL498</f>
        <v>17845</v>
      </c>
      <c r="K505" t="s">
        <v>116</v>
      </c>
      <c r="L505">
        <f ca="1">BO498</f>
        <v>1946</v>
      </c>
      <c r="M505">
        <f ca="1">BP498</f>
        <v>19404</v>
      </c>
      <c r="N505" t="s">
        <v>116</v>
      </c>
      <c r="O505">
        <f ca="1">BS498</f>
        <v>922</v>
      </c>
      <c r="P505">
        <f ca="1">BT498</f>
        <v>20428</v>
      </c>
      <c r="Q505" t="s">
        <v>116</v>
      </c>
      <c r="R505">
        <f ca="1">BW498</f>
        <v>524</v>
      </c>
      <c r="S505">
        <f ca="1">BX498</f>
        <v>20826</v>
      </c>
    </row>
    <row r="506" spans="1:100">
      <c r="A506" s="18"/>
      <c r="B506" t="s">
        <v>117</v>
      </c>
      <c r="C506">
        <f ca="1">BC499</f>
        <v>602</v>
      </c>
      <c r="D506">
        <f ca="1">BD499</f>
        <v>1573</v>
      </c>
      <c r="E506" t="s">
        <v>117</v>
      </c>
      <c r="F506">
        <f ca="1">BG499</f>
        <v>1262</v>
      </c>
      <c r="G506">
        <f ca="1">BH499</f>
        <v>913</v>
      </c>
      <c r="H506" t="s">
        <v>117</v>
      </c>
      <c r="I506">
        <f ca="1">BK499</f>
        <v>431</v>
      </c>
      <c r="J506">
        <f ca="1">BL499</f>
        <v>1744</v>
      </c>
      <c r="K506" t="s">
        <v>117</v>
      </c>
      <c r="L506">
        <f ca="1">BO499</f>
        <v>273</v>
      </c>
      <c r="M506">
        <f ca="1">BP499</f>
        <v>1902</v>
      </c>
      <c r="N506" t="s">
        <v>117</v>
      </c>
      <c r="O506">
        <f ca="1">BS499</f>
        <v>165</v>
      </c>
      <c r="P506">
        <f ca="1">BT499</f>
        <v>2010</v>
      </c>
      <c r="Q506" t="s">
        <v>117</v>
      </c>
      <c r="R506">
        <f ca="1">BW499</f>
        <v>116</v>
      </c>
      <c r="S506">
        <f ca="1">BX499</f>
        <v>2059</v>
      </c>
    </row>
    <row r="507" spans="1:100">
      <c r="A507" s="18" t="s">
        <v>155</v>
      </c>
      <c r="C507">
        <f ca="1">(C505+C506)*(C505+D505)/SUM(C505:D506)</f>
        <v>4833.5855472901167</v>
      </c>
      <c r="D507">
        <f ca="1">(C505+D505)*(D505+D506)/SUM(C505:D506)</f>
        <v>16516.414452709883</v>
      </c>
      <c r="F507">
        <f ca="1">(F505+F506)*(F505+G505)/SUM(F505:G506)</f>
        <v>11514.933049946865</v>
      </c>
      <c r="G507">
        <f ca="1">(F505+G505)*(G505+G506)/SUM(F505:G506)</f>
        <v>9835.0669500531349</v>
      </c>
      <c r="I507">
        <f ca="1">(I505+I506)*(I505+J505)/SUM(I505:J506)</f>
        <v>3572.0977683315623</v>
      </c>
      <c r="J507">
        <f ca="1">(I505+J505)*(J505+J506)/SUM(I505:J506)</f>
        <v>17777.902231668439</v>
      </c>
      <c r="L507">
        <f ca="1">(L505+L506)*(L505+M505)/SUM(L505:M506)</f>
        <v>2013.8427205100957</v>
      </c>
      <c r="M507">
        <f ca="1">(L505+M505)*(M505+M506)/SUM(L505:M506)</f>
        <v>19336.157279489904</v>
      </c>
      <c r="O507">
        <f ca="1">(O505+O506)*(O505+P505)/SUM(O505:P506)</f>
        <v>986.50159404888416</v>
      </c>
      <c r="P507">
        <f ca="1">(O505+P505)*(P505+P506)/SUM(O505:P506)</f>
        <v>20363.498405951115</v>
      </c>
      <c r="R507">
        <f ca="1">(R505+R506)*(R505+S505)/SUM(R505:S506)</f>
        <v>580.82890541976622</v>
      </c>
      <c r="S507">
        <f ca="1">(R505+S505)*(S505+S506)/SUM(R505:S506)</f>
        <v>20769.171094580233</v>
      </c>
    </row>
    <row r="508" spans="1:100">
      <c r="C508">
        <f ca="1">(C505+C506)*(C506+D506)/SUM(C505:D506)</f>
        <v>492.41445270988311</v>
      </c>
      <c r="D508">
        <f ca="1">(C506+D506)*(D505+D506)/SUM(C505:D506)</f>
        <v>1682.5855472901169</v>
      </c>
      <c r="F508">
        <f ca="1">(F505+F506)*(F506+G506)/SUM(F505:G506)</f>
        <v>1173.0669500531349</v>
      </c>
      <c r="G508">
        <f ca="1">(F506+G506)*(G505+G506)/SUM(F505:G506)</f>
        <v>1001.933049946865</v>
      </c>
      <c r="I508">
        <f ca="1">(I505+I506)*(I506+J506)/SUM(I505:J506)</f>
        <v>363.90223166843782</v>
      </c>
      <c r="J508">
        <f ca="1">(I506+J506)*(J505+J506)/SUM(I505:J506)</f>
        <v>1811.0977683315621</v>
      </c>
      <c r="L508">
        <f ca="1">(L505+L506)*(L506+M506)/SUM(L505:M506)</f>
        <v>205.15727948990437</v>
      </c>
      <c r="M508">
        <f ca="1">(L506+M506)*(M505+M506)/SUM(L505:M506)</f>
        <v>1969.8427205100957</v>
      </c>
      <c r="O508">
        <f ca="1">(O505+O506)*(O506+P506)/SUM(O505:P506)</f>
        <v>100.49840595111583</v>
      </c>
      <c r="P508">
        <f ca="1">(O506+P506)*(P505+P506)/SUM(O505:P506)</f>
        <v>2074.5015940488843</v>
      </c>
      <c r="R508">
        <f ca="1">(R505+R506)*(R506+S506)/SUM(R505:S506)</f>
        <v>59.171094580233792</v>
      </c>
      <c r="S508">
        <f ca="1">(R506+S506)*(S505+S506)/SUM(R505:S506)</f>
        <v>2115.8289054197662</v>
      </c>
    </row>
    <row r="510" spans="1:100">
      <c r="A510" s="18" t="s">
        <v>151</v>
      </c>
      <c r="B510" s="18" t="s">
        <v>0</v>
      </c>
      <c r="C510" s="18">
        <v>50</v>
      </c>
      <c r="D510" s="18">
        <v>10</v>
      </c>
      <c r="E510" s="18">
        <v>5</v>
      </c>
      <c r="F510" s="18">
        <v>2</v>
      </c>
      <c r="G510" s="18">
        <v>1</v>
      </c>
    </row>
    <row r="511" spans="1:100">
      <c r="A511" s="18" t="s">
        <v>118</v>
      </c>
      <c r="B511" s="10">
        <f ca="1">_xlfn.CHISQ.TEST(C505:D506,C507:D508)</f>
        <v>3.7743190095286925E-9</v>
      </c>
      <c r="C511" s="10">
        <f ca="1">_xlfn.CHISQ.TEST(F505:G506,F507:G508)</f>
        <v>5.9230853231050931E-5</v>
      </c>
      <c r="D511" s="10">
        <f ca="1">_xlfn.CHISQ.TEST(I505:J506,I507:J508)</f>
        <v>5.2070404778004173E-5</v>
      </c>
      <c r="E511" s="10">
        <f ca="1">_xlfn.CHISQ.TEST(L505:M506,L507:M508)</f>
        <v>1.7468551877394799E-7</v>
      </c>
      <c r="F511" s="10">
        <f ca="1">_xlfn.CHISQ.TEST(O505:P506,O507:P508)</f>
        <v>4.659073593406973E-12</v>
      </c>
      <c r="G511" s="10">
        <f ca="1">_xlfn.CHISQ.TEST(R505:S506,R507:S508)</f>
        <v>3.7604838083226269E-15</v>
      </c>
    </row>
    <row r="512" spans="1:100">
      <c r="A512" s="18" t="s">
        <v>156</v>
      </c>
      <c r="B512">
        <f ca="1">(C505*D506)/(D505*C506)</f>
        <v>0.74242800273198162</v>
      </c>
      <c r="C512">
        <f ca="1">(F505*G506)/(G505*F506)</f>
        <v>0.83294991220119186</v>
      </c>
      <c r="D512">
        <f ca="1">(I505*J506)/(J505*I506)</f>
        <v>0.79476856327267742</v>
      </c>
      <c r="E512">
        <f ca="1">(L505*M506)/(M505*L506)</f>
        <v>0.69871398442827015</v>
      </c>
      <c r="F512">
        <f ca="1">(O505*P506)/(P505*O506)</f>
        <v>0.54981576089858841</v>
      </c>
      <c r="G512">
        <f ca="1">(R505*S506)/(S505*R506)</f>
        <v>0.44660520503217133</v>
      </c>
    </row>
    <row r="513" spans="1:100"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</row>
    <row r="514" spans="1:100"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</row>
    <row r="515" spans="1:100">
      <c r="A515">
        <v>1</v>
      </c>
      <c r="B515">
        <v>4</v>
      </c>
      <c r="C515">
        <v>7</v>
      </c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</row>
    <row r="516" spans="1:100" ht="18.75">
      <c r="A516" s="19" t="str">
        <f ca="1">INDIRECT("R5C"&amp;A515,FALSE)</f>
        <v>reduced_gods</v>
      </c>
      <c r="B516" s="19" t="str">
        <f ca="1">INDIRECT("R5C"&amp;B515,FALSE)</f>
        <v>ancestors</v>
      </c>
      <c r="C516" s="19" t="str">
        <f ca="1">INDIRECT("R3C"&amp;C515,FALSE)</f>
        <v>ubc_emotion</v>
      </c>
      <c r="D516" s="20"/>
    </row>
    <row r="517" spans="1:100" ht="18.75">
      <c r="A517" s="19">
        <f ca="1">INDIRECT("R6C"&amp;A515,FALSE)</f>
        <v>201</v>
      </c>
      <c r="B517" s="19">
        <f ca="1">INDIRECT("R6C"&amp;B515,FALSE)</f>
        <v>6</v>
      </c>
      <c r="C517" s="19">
        <f ca="1">INDIRECT("R4C"&amp;C515,FALSE)</f>
        <v>2</v>
      </c>
    </row>
    <row r="518" spans="1:100">
      <c r="A518" s="18"/>
    </row>
    <row r="519" spans="1:100">
      <c r="A519" s="18" t="s">
        <v>115</v>
      </c>
    </row>
    <row r="520" spans="1:100" ht="15.75">
      <c r="C520" t="s">
        <v>36</v>
      </c>
      <c r="D520" t="s">
        <v>37</v>
      </c>
      <c r="E520" s="2" t="s">
        <v>43</v>
      </c>
      <c r="F520" s="2" t="s">
        <v>38</v>
      </c>
      <c r="G520" s="2" t="s">
        <v>39</v>
      </c>
      <c r="H520" s="2" t="s">
        <v>40</v>
      </c>
      <c r="I520" s="2" t="s">
        <v>41</v>
      </c>
      <c r="J520" s="2" t="s">
        <v>42</v>
      </c>
      <c r="K520" s="3" t="s">
        <v>44</v>
      </c>
      <c r="L520" s="3" t="s">
        <v>45</v>
      </c>
      <c r="M520" s="3" t="s">
        <v>46</v>
      </c>
      <c r="N520" s="3" t="s">
        <v>47</v>
      </c>
      <c r="O520" s="3" t="s">
        <v>48</v>
      </c>
      <c r="P520" s="3" t="s">
        <v>49</v>
      </c>
      <c r="Q520" s="3" t="s">
        <v>108</v>
      </c>
      <c r="R520" s="3" t="s">
        <v>109</v>
      </c>
      <c r="S520" s="3" t="s">
        <v>110</v>
      </c>
      <c r="T520" s="3" t="s">
        <v>111</v>
      </c>
      <c r="U520" s="3" t="s">
        <v>112</v>
      </c>
      <c r="V520" s="3" t="s">
        <v>113</v>
      </c>
      <c r="W520" s="3" t="s">
        <v>81</v>
      </c>
      <c r="X520" s="3" t="s">
        <v>82</v>
      </c>
      <c r="Y520" s="3" t="s">
        <v>83</v>
      </c>
      <c r="Z520" s="3" t="s">
        <v>84</v>
      </c>
      <c r="AA520" s="3" t="s">
        <v>85</v>
      </c>
      <c r="AB520" s="3" t="s">
        <v>86</v>
      </c>
      <c r="AC520" s="13" t="s">
        <v>96</v>
      </c>
      <c r="AD520" s="13" t="s">
        <v>97</v>
      </c>
      <c r="AE520" s="13" t="s">
        <v>98</v>
      </c>
      <c r="AF520" s="13" t="s">
        <v>99</v>
      </c>
      <c r="AG520" s="13" t="s">
        <v>100</v>
      </c>
      <c r="AH520" s="13" t="s">
        <v>101</v>
      </c>
      <c r="AI520" s="13" t="s">
        <v>102</v>
      </c>
      <c r="AJ520" s="13" t="s">
        <v>103</v>
      </c>
      <c r="AK520" s="13" t="s">
        <v>104</v>
      </c>
      <c r="AL520" s="13" t="s">
        <v>105</v>
      </c>
      <c r="AM520" s="13" t="s">
        <v>106</v>
      </c>
      <c r="AN520" s="13" t="s">
        <v>107</v>
      </c>
      <c r="AO520" s="13" t="s">
        <v>96</v>
      </c>
      <c r="AP520" s="13" t="s">
        <v>97</v>
      </c>
      <c r="AQ520" s="13" t="s">
        <v>98</v>
      </c>
      <c r="AR520" s="13" t="s">
        <v>99</v>
      </c>
      <c r="AS520" s="13" t="s">
        <v>100</v>
      </c>
      <c r="AT520" s="13" t="s">
        <v>101</v>
      </c>
      <c r="AU520" s="13" t="s">
        <v>102</v>
      </c>
      <c r="AV520" s="13" t="s">
        <v>103</v>
      </c>
      <c r="AW520" s="13" t="s">
        <v>104</v>
      </c>
      <c r="AX520" s="13" t="s">
        <v>105</v>
      </c>
      <c r="AY520" s="13" t="s">
        <v>106</v>
      </c>
      <c r="AZ520" s="13" t="s">
        <v>107</v>
      </c>
      <c r="BA520" t="s">
        <v>1</v>
      </c>
      <c r="BB520" t="s">
        <v>2</v>
      </c>
      <c r="BC520" t="s">
        <v>3</v>
      </c>
      <c r="BD520" t="s">
        <v>4</v>
      </c>
      <c r="BE520" t="s">
        <v>5</v>
      </c>
      <c r="BF520" t="s">
        <v>6</v>
      </c>
      <c r="BG520" t="s">
        <v>7</v>
      </c>
      <c r="BH520" t="s">
        <v>8</v>
      </c>
      <c r="BI520" t="s">
        <v>9</v>
      </c>
      <c r="BJ520" t="s">
        <v>10</v>
      </c>
      <c r="BK520" t="s">
        <v>11</v>
      </c>
      <c r="BL520" t="s">
        <v>12</v>
      </c>
      <c r="BM520" t="s">
        <v>13</v>
      </c>
      <c r="BN520" t="s">
        <v>14</v>
      </c>
      <c r="BO520" t="s">
        <v>15</v>
      </c>
      <c r="BP520" t="s">
        <v>16</v>
      </c>
      <c r="BQ520" t="s">
        <v>17</v>
      </c>
      <c r="BR520" t="s">
        <v>18</v>
      </c>
      <c r="BS520" t="s">
        <v>19</v>
      </c>
      <c r="BT520" t="s">
        <v>20</v>
      </c>
      <c r="BU520" t="s">
        <v>21</v>
      </c>
      <c r="BV520" t="s">
        <v>22</v>
      </c>
      <c r="BW520" t="s">
        <v>23</v>
      </c>
      <c r="BX520" t="s">
        <v>24</v>
      </c>
      <c r="BY520" t="s">
        <v>1</v>
      </c>
      <c r="BZ520" t="s">
        <v>2</v>
      </c>
      <c r="CA520" t="s">
        <v>3</v>
      </c>
      <c r="CB520" t="s">
        <v>4</v>
      </c>
      <c r="CC520" t="s">
        <v>5</v>
      </c>
      <c r="CD520" t="s">
        <v>6</v>
      </c>
      <c r="CE520" t="s">
        <v>7</v>
      </c>
      <c r="CF520" t="s">
        <v>8</v>
      </c>
      <c r="CG520" t="s">
        <v>9</v>
      </c>
      <c r="CH520" t="s">
        <v>10</v>
      </c>
      <c r="CI520" t="s">
        <v>11</v>
      </c>
      <c r="CJ520" t="s">
        <v>12</v>
      </c>
      <c r="CK520" t="s">
        <v>13</v>
      </c>
      <c r="CL520" t="s">
        <v>14</v>
      </c>
      <c r="CM520" t="s">
        <v>15</v>
      </c>
      <c r="CN520" t="s">
        <v>16</v>
      </c>
      <c r="CO520" t="s">
        <v>17</v>
      </c>
      <c r="CP520" t="s">
        <v>18</v>
      </c>
      <c r="CQ520" t="s">
        <v>19</v>
      </c>
      <c r="CR520" t="s">
        <v>20</v>
      </c>
      <c r="CS520" t="s">
        <v>21</v>
      </c>
      <c r="CT520" t="s">
        <v>22</v>
      </c>
      <c r="CU520" t="s">
        <v>23</v>
      </c>
      <c r="CV520" t="s">
        <v>24</v>
      </c>
    </row>
    <row r="521" spans="1:100">
      <c r="A521" s="18" t="str">
        <f ca="1">INDIRECT("CORPUS_TOTALS!R"&amp;$A517&amp;"C"&amp;COLUMN(),FALSE)</f>
        <v>Reduced Gods</v>
      </c>
      <c r="B521" s="7" t="str">
        <f ca="1">INDIRECT("CORPUS_TOTALS!R"&amp;($A517+$C517)&amp;"C"&amp;(COLUMN()-1),FALSE)</f>
        <v>Emotion</v>
      </c>
      <c r="C521" s="7">
        <f ca="1">INDIRECT("CORPUS_TOTALS!R"&amp;($A517+$C517)&amp;"C"&amp;(COLUMN()-1),FALSE)</f>
        <v>87849</v>
      </c>
      <c r="D521" s="7">
        <f t="shared" ref="D521:BO521" ca="1" si="406">INDIRECT("CORPUS_TOTALS!R"&amp;($A517+$C517)&amp;"C"&amp;(COLUMN()-1),FALSE)</f>
        <v>21350</v>
      </c>
      <c r="E521" s="7">
        <f t="shared" ca="1" si="406"/>
        <v>10082</v>
      </c>
      <c r="F521" s="7">
        <f t="shared" ca="1" si="406"/>
        <v>26606</v>
      </c>
      <c r="G521" s="7">
        <f t="shared" ca="1" si="406"/>
        <v>5232</v>
      </c>
      <c r="H521" s="7">
        <f t="shared" ca="1" si="406"/>
        <v>2608</v>
      </c>
      <c r="I521" s="7">
        <f t="shared" ca="1" si="406"/>
        <v>1077</v>
      </c>
      <c r="J521" s="7">
        <f t="shared" ca="1" si="406"/>
        <v>464</v>
      </c>
      <c r="K521" s="7">
        <f t="shared" ca="1" si="406"/>
        <v>0.50489361432470448</v>
      </c>
      <c r="L521" s="7">
        <f t="shared" ca="1" si="406"/>
        <v>-1.0962029819200014</v>
      </c>
      <c r="M521" s="7">
        <f t="shared" ca="1" si="406"/>
        <v>-1.4954778428693949</v>
      </c>
      <c r="N521" s="7">
        <f t="shared" ca="1" si="406"/>
        <v>-1.5678267086902664</v>
      </c>
      <c r="O521" s="7">
        <f t="shared" ca="1" si="406"/>
        <v>-0.8147562733751883</v>
      </c>
      <c r="P521" s="7">
        <f t="shared" ca="1" si="406"/>
        <v>-4.3363069553591922</v>
      </c>
      <c r="Q521" s="7">
        <f t="shared" ca="1" si="406"/>
        <v>0.87422896639075709</v>
      </c>
      <c r="R521" s="7">
        <f t="shared" ca="1" si="406"/>
        <v>0.93454012194868252</v>
      </c>
      <c r="S521" s="7">
        <f t="shared" ca="1" si="406"/>
        <v>0.94726507671555105</v>
      </c>
      <c r="T521" s="7">
        <f t="shared" ca="1" si="406"/>
        <v>1</v>
      </c>
      <c r="U521" s="7">
        <f t="shared" ca="1" si="406"/>
        <v>1</v>
      </c>
      <c r="V521" s="7">
        <f t="shared" ca="1" si="406"/>
        <v>0.86512550718953252</v>
      </c>
      <c r="W521" s="7">
        <f t="shared" ca="1" si="406"/>
        <v>7.9440536439105676E-15</v>
      </c>
      <c r="X521" s="7">
        <f t="shared" ca="1" si="406"/>
        <v>7.8527969093642995E-5</v>
      </c>
      <c r="Y521" s="7">
        <f t="shared" ca="1" si="406"/>
        <v>3.3449781316615204E-2</v>
      </c>
      <c r="Z521" s="7">
        <f t="shared" ca="1" si="406"/>
        <v>0.19433730833387777</v>
      </c>
      <c r="AA521" s="7">
        <f t="shared" ca="1" si="406"/>
        <v>0.97649982464801433</v>
      </c>
      <c r="AB521" s="7">
        <f t="shared" ca="1" si="406"/>
        <v>2.5098551065701528E-2</v>
      </c>
      <c r="AC521" s="7">
        <f t="shared" ca="1" si="406"/>
        <v>2.6158722344804621E-2</v>
      </c>
      <c r="AD521" s="7">
        <f t="shared" ca="1" si="406"/>
        <v>2.7186038266503138E-2</v>
      </c>
      <c r="AE521" s="7">
        <f t="shared" ca="1" si="406"/>
        <v>2.4627922096215532E-2</v>
      </c>
      <c r="AF521" s="7">
        <f t="shared" ca="1" si="406"/>
        <v>2.5219384695353557E-2</v>
      </c>
      <c r="AG521" s="7">
        <f t="shared" ca="1" si="406"/>
        <v>2.3850004996726543E-2</v>
      </c>
      <c r="AH521" s="7">
        <f t="shared" ca="1" si="406"/>
        <v>2.5161704605146995E-2</v>
      </c>
      <c r="AI521" s="7">
        <f t="shared" ca="1" si="406"/>
        <v>2.3504785388044472E-2</v>
      </c>
      <c r="AJ521" s="7">
        <f t="shared" ca="1" si="406"/>
        <v>2.5357041309847797E-2</v>
      </c>
      <c r="AK521" s="7">
        <f t="shared" ca="1" si="406"/>
        <v>2.3735215921182665E-2</v>
      </c>
      <c r="AL521" s="7">
        <f t="shared" ca="1" si="406"/>
        <v>2.6709748950011717E-2</v>
      </c>
      <c r="AM521" s="7">
        <f t="shared" ca="1" si="406"/>
        <v>1.977712453274744E-2</v>
      </c>
      <c r="AN521" s="7">
        <f t="shared" ca="1" si="406"/>
        <v>2.3688917621819305E-2</v>
      </c>
      <c r="AO521" s="7">
        <f t="shared" ca="1" si="406"/>
        <v>0.24379654339330378</v>
      </c>
      <c r="AP521" s="7">
        <f t="shared" ca="1" si="406"/>
        <v>0.2554072036792957</v>
      </c>
      <c r="AQ521" s="7">
        <f t="shared" ca="1" si="406"/>
        <v>0.56957746461619252</v>
      </c>
      <c r="AR521" s="7">
        <f t="shared" ca="1" si="406"/>
        <v>0.5828347133697559</v>
      </c>
      <c r="AS521" s="7">
        <f t="shared" ca="1" si="406"/>
        <v>0.18615117515053717</v>
      </c>
      <c r="AT521" s="7">
        <f t="shared" ca="1" si="406"/>
        <v>0.19670596770660567</v>
      </c>
      <c r="AU521" s="7">
        <f t="shared" ca="1" si="406"/>
        <v>0.1024185028511732</v>
      </c>
      <c r="AV521" s="7">
        <f t="shared" ca="1" si="406"/>
        <v>0.11069625124718745</v>
      </c>
      <c r="AW521" s="7">
        <f t="shared" ca="1" si="406"/>
        <v>4.5414723468989622E-2</v>
      </c>
      <c r="AX521" s="7">
        <f t="shared" ca="1" si="406"/>
        <v>5.1166072783937776E-2</v>
      </c>
      <c r="AY521" s="7">
        <f t="shared" ca="1" si="406"/>
        <v>1.9598033264815802E-2</v>
      </c>
      <c r="AZ521" s="7">
        <f t="shared" ca="1" si="406"/>
        <v>2.3493301629797785E-2</v>
      </c>
      <c r="BA521" s="7">
        <f t="shared" ca="1" si="406"/>
        <v>1824770</v>
      </c>
      <c r="BB521" s="7">
        <f t="shared" ca="1" si="406"/>
        <v>4795679</v>
      </c>
      <c r="BC521" s="7">
        <f t="shared" ca="1" si="406"/>
        <v>5329</v>
      </c>
      <c r="BD521" s="7">
        <f t="shared" ca="1" si="406"/>
        <v>16021</v>
      </c>
      <c r="BE521" s="7">
        <f t="shared" ca="1" si="406"/>
        <v>3923566</v>
      </c>
      <c r="BF521" s="7">
        <f t="shared" ca="1" si="406"/>
        <v>2696883</v>
      </c>
      <c r="BG521" s="7">
        <f t="shared" ca="1" si="406"/>
        <v>12302</v>
      </c>
      <c r="BH521" s="7">
        <f t="shared" ca="1" si="406"/>
        <v>9048</v>
      </c>
      <c r="BI521" s="7">
        <f t="shared" ca="1" si="406"/>
        <v>1323888</v>
      </c>
      <c r="BJ521" s="7">
        <f t="shared" ca="1" si="406"/>
        <v>5296561</v>
      </c>
      <c r="BK521" s="7">
        <f t="shared" ca="1" si="406"/>
        <v>4087</v>
      </c>
      <c r="BL521" s="7">
        <f t="shared" ca="1" si="406"/>
        <v>17263</v>
      </c>
      <c r="BM521" s="7">
        <f t="shared" ca="1" si="406"/>
        <v>737984</v>
      </c>
      <c r="BN521" s="7">
        <f t="shared" ca="1" si="406"/>
        <v>5882465</v>
      </c>
      <c r="BO521" s="7">
        <f t="shared" ca="1" si="406"/>
        <v>2275</v>
      </c>
      <c r="BP521" s="7">
        <f t="shared" ref="BP521:CV521" ca="1" si="407">INDIRECT("CORPUS_TOTALS!R"&amp;($A517+$C517)&amp;"C"&amp;(COLUMN()-1),FALSE)</f>
        <v>19075</v>
      </c>
      <c r="BQ521" s="7">
        <f t="shared" ca="1" si="407"/>
        <v>319917</v>
      </c>
      <c r="BR521" s="7">
        <f t="shared" ca="1" si="407"/>
        <v>6300532</v>
      </c>
      <c r="BS521" s="7">
        <f t="shared" ca="1" si="407"/>
        <v>1031</v>
      </c>
      <c r="BT521" s="7">
        <f t="shared" ca="1" si="407"/>
        <v>20319</v>
      </c>
      <c r="BU521" s="7">
        <f t="shared" ca="1" si="407"/>
        <v>164498</v>
      </c>
      <c r="BV521" s="7">
        <f t="shared" ca="1" si="407"/>
        <v>6455951</v>
      </c>
      <c r="BW521" s="7">
        <f t="shared" ca="1" si="407"/>
        <v>460</v>
      </c>
      <c r="BX521" s="7">
        <f t="shared" ca="1" si="407"/>
        <v>20890</v>
      </c>
      <c r="BY521" s="7">
        <f t="shared" ca="1" si="407"/>
        <v>1824216.1640921382</v>
      </c>
      <c r="BZ521" s="7">
        <f t="shared" ca="1" si="407"/>
        <v>4796232.8359078616</v>
      </c>
      <c r="CA521" s="7">
        <f t="shared" ca="1" si="407"/>
        <v>5882.8359078617104</v>
      </c>
      <c r="CB521" s="7">
        <f t="shared" ca="1" si="407"/>
        <v>15517.043481491964</v>
      </c>
      <c r="CC521" s="7">
        <f t="shared" ca="1" si="407"/>
        <v>3923216.1895793593</v>
      </c>
      <c r="CD521" s="7">
        <f t="shared" ca="1" si="407"/>
        <v>2697232.8104206407</v>
      </c>
      <c r="CE521" s="7">
        <f t="shared" ca="1" si="407"/>
        <v>12651.810420640551</v>
      </c>
      <c r="CF521" s="7">
        <f t="shared" ca="1" si="407"/>
        <v>8726.2399952027426</v>
      </c>
      <c r="CG521" s="7">
        <f t="shared" ca="1" si="407"/>
        <v>1323706.2369359566</v>
      </c>
      <c r="CH521" s="7">
        <f t="shared" ca="1" si="407"/>
        <v>5296742.7630640436</v>
      </c>
      <c r="CI521" s="7">
        <f t="shared" ca="1" si="407"/>
        <v>4268.7630640433408</v>
      </c>
      <c r="CJ521" s="7">
        <f t="shared" ca="1" si="407"/>
        <v>17136.321479102098</v>
      </c>
      <c r="CK521" s="7">
        <f t="shared" ca="1" si="407"/>
        <v>737879.44445337774</v>
      </c>
      <c r="CL521" s="7">
        <f t="shared" ca="1" si="407"/>
        <v>5882569.5555466218</v>
      </c>
      <c r="CM521" s="7">
        <f t="shared" ca="1" si="407"/>
        <v>2379.5555466222331</v>
      </c>
      <c r="CN521" s="7">
        <f t="shared" ca="1" si="407"/>
        <v>19031.621420239018</v>
      </c>
      <c r="CO521" s="7">
        <f t="shared" ca="1" si="407"/>
        <v>319916.31569278141</v>
      </c>
      <c r="CP521" s="7">
        <f t="shared" ca="1" si="407"/>
        <v>6300532.6843072185</v>
      </c>
      <c r="CQ521" s="7">
        <f t="shared" ca="1" si="407"/>
        <v>1031.6843072185713</v>
      </c>
      <c r="CR521" s="7">
        <f t="shared" ca="1" si="407"/>
        <v>20383.839351379342</v>
      </c>
      <c r="CS521" s="7">
        <f t="shared" ca="1" si="407"/>
        <v>164427.74407084586</v>
      </c>
      <c r="CT521" s="7">
        <f t="shared" ca="1" si="407"/>
        <v>6456021.2559291543</v>
      </c>
      <c r="CU521" s="7">
        <f t="shared" ca="1" si="407"/>
        <v>530.25592915413426</v>
      </c>
      <c r="CV521" s="7">
        <f t="shared" ca="1" si="407"/>
        <v>20886.884764160255</v>
      </c>
    </row>
    <row r="522" spans="1:100">
      <c r="A522" s="18" t="s">
        <v>117</v>
      </c>
      <c r="B522" s="7" t="str">
        <f ca="1">INDIRECT("CORPUS_TOTALS!R"&amp;($B517+$C517)&amp;"C"&amp;(COLUMN()-1),FALSE)</f>
        <v>Emotion</v>
      </c>
      <c r="C522" s="7">
        <f ca="1">INDIRECT("CORPUS_TOTALS!R"&amp;($B517+$C517)&amp;"C"&amp;(COLUMN()-1),FALSE)</f>
        <v>88243</v>
      </c>
      <c r="D522" s="7">
        <f t="shared" ref="D522:BO522" ca="1" si="408">INDIRECT("CORPUS_TOTALS!R"&amp;($B517+$C517)&amp;"C"&amp;(COLUMN()-1),FALSE)</f>
        <v>2175</v>
      </c>
      <c r="E522" s="7">
        <f t="shared" ca="1" si="408"/>
        <v>951</v>
      </c>
      <c r="F522" s="7">
        <f t="shared" ca="1" si="408"/>
        <v>2971</v>
      </c>
      <c r="G522" s="7">
        <f t="shared" ca="1" si="408"/>
        <v>545</v>
      </c>
      <c r="H522" s="7">
        <f t="shared" ca="1" si="408"/>
        <v>250</v>
      </c>
      <c r="I522" s="7">
        <f t="shared" ca="1" si="408"/>
        <v>82</v>
      </c>
      <c r="J522" s="7">
        <f t="shared" ca="1" si="408"/>
        <v>27</v>
      </c>
      <c r="K522" s="7">
        <f t="shared" ca="1" si="408"/>
        <v>-0.45366853010587516</v>
      </c>
      <c r="L522" s="7">
        <f t="shared" ca="1" si="408"/>
        <v>0.30879254758002361</v>
      </c>
      <c r="M522" s="7">
        <f t="shared" ca="1" si="408"/>
        <v>-0.3440193099825925</v>
      </c>
      <c r="N522" s="7">
        <f t="shared" ca="1" si="408"/>
        <v>-0.99556280718811041</v>
      </c>
      <c r="O522" s="7">
        <f t="shared" ca="1" si="408"/>
        <v>-2.5049790580088671</v>
      </c>
      <c r="P522" s="7">
        <f t="shared" ca="1" si="408"/>
        <v>-5.7811414440669662</v>
      </c>
      <c r="Q522" s="7">
        <f t="shared" ca="1" si="408"/>
        <v>1</v>
      </c>
      <c r="R522" s="7">
        <f t="shared" ca="1" si="408"/>
        <v>1.196899207470848</v>
      </c>
      <c r="S522" s="7">
        <f t="shared" ca="1" si="408"/>
        <v>1</v>
      </c>
      <c r="T522" s="7">
        <f t="shared" ca="1" si="408"/>
        <v>1</v>
      </c>
      <c r="U522" s="7">
        <f t="shared" ca="1" si="408"/>
        <v>1</v>
      </c>
      <c r="V522" s="7">
        <f t="shared" ca="1" si="408"/>
        <v>0.50003600341947907</v>
      </c>
      <c r="W522" s="7">
        <f t="shared" ca="1" si="408"/>
        <v>0.68094493908482123</v>
      </c>
      <c r="X522" s="7">
        <f t="shared" ca="1" si="408"/>
        <v>9.4416068700005319E-4</v>
      </c>
      <c r="Y522" s="7">
        <f t="shared" ca="1" si="408"/>
        <v>0.99454979875343208</v>
      </c>
      <c r="Z522" s="7">
        <f t="shared" ca="1" si="408"/>
        <v>0.66238308905773557</v>
      </c>
      <c r="AA522" s="7">
        <f t="shared" ca="1" si="408"/>
        <v>8.9278231534720504E-2</v>
      </c>
      <c r="AB522" s="7">
        <f t="shared" ca="1" si="408"/>
        <v>2.8447924685345996E-3</v>
      </c>
      <c r="AC522" s="7">
        <f t="shared" ca="1" si="408"/>
        <v>2.31462957149546E-2</v>
      </c>
      <c r="AD522" s="7">
        <f t="shared" ca="1" si="408"/>
        <v>2.6246568670094943E-2</v>
      </c>
      <c r="AE522" s="7">
        <f t="shared" ca="1" si="408"/>
        <v>2.6350675319303293E-2</v>
      </c>
      <c r="AF522" s="7">
        <f t="shared" ca="1" si="408"/>
        <v>2.8288405140466825E-2</v>
      </c>
      <c r="AG522" s="7">
        <f t="shared" ca="1" si="408"/>
        <v>2.2980241346765764E-2</v>
      </c>
      <c r="AH522" s="7">
        <f t="shared" ca="1" si="408"/>
        <v>2.713470118196987E-2</v>
      </c>
      <c r="AI522" s="7">
        <f t="shared" ca="1" si="408"/>
        <v>2.0171766490036856E-2</v>
      </c>
      <c r="AJ522" s="7">
        <f t="shared" ca="1" si="408"/>
        <v>2.5805245004216017E-2</v>
      </c>
      <c r="AK522" s="7">
        <f t="shared" ca="1" si="408"/>
        <v>1.4809086490561204E-2</v>
      </c>
      <c r="AL522" s="7">
        <f t="shared" ca="1" si="408"/>
        <v>2.2892062934726155E-2</v>
      </c>
      <c r="AM522" s="7">
        <f t="shared" ca="1" si="408"/>
        <v>7.7604379501612078E-3</v>
      </c>
      <c r="AN522" s="7">
        <f t="shared" ca="1" si="408"/>
        <v>1.7067148256735342E-2</v>
      </c>
      <c r="AO522" s="7">
        <f t="shared" ca="1" si="408"/>
        <v>0.24628361889793859</v>
      </c>
      <c r="AP522" s="7">
        <f t="shared" ca="1" si="408"/>
        <v>0.28337155351585452</v>
      </c>
      <c r="AQ522" s="7">
        <f t="shared" ca="1" si="408"/>
        <v>0.61703505606767528</v>
      </c>
      <c r="AR522" s="7">
        <f t="shared" ca="1" si="408"/>
        <v>0.65744770255301443</v>
      </c>
      <c r="AS522" s="7">
        <f t="shared" ca="1" si="408"/>
        <v>0.18630706737745475</v>
      </c>
      <c r="AT522" s="7">
        <f t="shared" ca="1" si="408"/>
        <v>0.22012971423174063</v>
      </c>
      <c r="AU522" s="7">
        <f t="shared" ca="1" si="408"/>
        <v>9.0649284553254633E-2</v>
      </c>
      <c r="AV522" s="7">
        <f t="shared" ca="1" si="408"/>
        <v>0.11624726717088329</v>
      </c>
      <c r="AW522" s="7">
        <f t="shared" ca="1" si="408"/>
        <v>2.8871104610882842E-2</v>
      </c>
      <c r="AX522" s="7">
        <f t="shared" ca="1" si="408"/>
        <v>4.4692113779921758E-2</v>
      </c>
      <c r="AY522" s="7">
        <f t="shared" ca="1" si="408"/>
        <v>7.7604379501612078E-3</v>
      </c>
      <c r="AZ522" s="7">
        <f t="shared" ca="1" si="408"/>
        <v>1.7067148256735342E-2</v>
      </c>
      <c r="BA522" s="7">
        <f t="shared" ca="1" si="408"/>
        <v>1836846</v>
      </c>
      <c r="BB522" s="7">
        <f t="shared" ca="1" si="408"/>
        <v>4802384</v>
      </c>
      <c r="BC522" s="7">
        <f t="shared" ca="1" si="408"/>
        <v>576</v>
      </c>
      <c r="BD522" s="7">
        <f t="shared" ca="1" si="408"/>
        <v>1599</v>
      </c>
      <c r="BE522" s="7">
        <f t="shared" ca="1" si="408"/>
        <v>3948309</v>
      </c>
      <c r="BF522" s="7">
        <f t="shared" ca="1" si="408"/>
        <v>2690921</v>
      </c>
      <c r="BG522" s="7">
        <f t="shared" ca="1" si="408"/>
        <v>1386</v>
      </c>
      <c r="BH522" s="7">
        <f t="shared" ca="1" si="408"/>
        <v>789</v>
      </c>
      <c r="BI522" s="7">
        <f t="shared" ca="1" si="408"/>
        <v>1333847</v>
      </c>
      <c r="BJ522" s="7">
        <f t="shared" ca="1" si="408"/>
        <v>5305383</v>
      </c>
      <c r="BK522" s="7">
        <f t="shared" ca="1" si="408"/>
        <v>442</v>
      </c>
      <c r="BL522" s="7">
        <f t="shared" ca="1" si="408"/>
        <v>1733</v>
      </c>
      <c r="BM522" s="7">
        <f t="shared" ca="1" si="408"/>
        <v>743594</v>
      </c>
      <c r="BN522" s="7">
        <f t="shared" ca="1" si="408"/>
        <v>5895636</v>
      </c>
      <c r="BO522" s="7">
        <f t="shared" ca="1" si="408"/>
        <v>225</v>
      </c>
      <c r="BP522" s="7">
        <f t="shared" ref="BP522:CV522" ca="1" si="409">INDIRECT("CORPUS_TOTALS!R"&amp;($B517+$C517)&amp;"C"&amp;(COLUMN()-1),FALSE)</f>
        <v>1950</v>
      </c>
      <c r="BQ522" s="7">
        <f t="shared" ca="1" si="409"/>
        <v>322382</v>
      </c>
      <c r="BR522" s="7">
        <f t="shared" ca="1" si="409"/>
        <v>6316848</v>
      </c>
      <c r="BS522" s="7">
        <f t="shared" ca="1" si="409"/>
        <v>80</v>
      </c>
      <c r="BT522" s="7">
        <f t="shared" ca="1" si="409"/>
        <v>2095</v>
      </c>
      <c r="BU522" s="7">
        <f t="shared" ca="1" si="409"/>
        <v>165705</v>
      </c>
      <c r="BV522" s="7">
        <f t="shared" ca="1" si="409"/>
        <v>6473525</v>
      </c>
      <c r="BW522" s="7">
        <f t="shared" ca="1" si="409"/>
        <v>27</v>
      </c>
      <c r="BX522" s="7">
        <f t="shared" ca="1" si="409"/>
        <v>2148</v>
      </c>
      <c r="BY522" s="7">
        <f t="shared" ca="1" si="409"/>
        <v>1836820.2609327394</v>
      </c>
      <c r="BZ522" s="7">
        <f t="shared" ca="1" si="409"/>
        <v>4802409.7390672602</v>
      </c>
      <c r="CA522" s="7">
        <f t="shared" ca="1" si="409"/>
        <v>601.73906726061728</v>
      </c>
      <c r="CB522" s="7">
        <f t="shared" ca="1" si="409"/>
        <v>1573.7763302370909</v>
      </c>
      <c r="CC522" s="7">
        <f t="shared" ca="1" si="409"/>
        <v>3948401.510651737</v>
      </c>
      <c r="CD522" s="7">
        <f t="shared" ca="1" si="409"/>
        <v>2690828.489348263</v>
      </c>
      <c r="CE522" s="7">
        <f t="shared" ca="1" si="409"/>
        <v>1293.4893482629052</v>
      </c>
      <c r="CF522" s="7">
        <f t="shared" ca="1" si="409"/>
        <v>881.79943306678638</v>
      </c>
      <c r="CG522" s="7">
        <f t="shared" ca="1" si="409"/>
        <v>1333852.032434402</v>
      </c>
      <c r="CH522" s="7">
        <f t="shared" ca="1" si="409"/>
        <v>5305377.967565598</v>
      </c>
      <c r="CI522" s="7">
        <f t="shared" ca="1" si="409"/>
        <v>436.96756559794198</v>
      </c>
      <c r="CJ522" s="7">
        <f t="shared" ca="1" si="409"/>
        <v>1738.6018107521504</v>
      </c>
      <c r="CK522" s="7">
        <f t="shared" ca="1" si="409"/>
        <v>743575.4060127337</v>
      </c>
      <c r="CL522" s="7">
        <f t="shared" ca="1" si="409"/>
        <v>5895654.5939872665</v>
      </c>
      <c r="CM522" s="7">
        <f t="shared" ca="1" si="409"/>
        <v>243.59398726624863</v>
      </c>
      <c r="CN522" s="7">
        <f t="shared" ca="1" si="409"/>
        <v>1932.0387379259341</v>
      </c>
      <c r="CO522" s="7">
        <f t="shared" ca="1" si="409"/>
        <v>322356.39661487291</v>
      </c>
      <c r="CP522" s="7">
        <f t="shared" ca="1" si="409"/>
        <v>6316873.6033851271</v>
      </c>
      <c r="CQ522" s="7">
        <f t="shared" ca="1" si="409"/>
        <v>105.60338512709284</v>
      </c>
      <c r="CR522" s="7">
        <f t="shared" ca="1" si="409"/>
        <v>2070.0745455421788</v>
      </c>
      <c r="CS522" s="7">
        <f t="shared" ca="1" si="409"/>
        <v>165677.72427069274</v>
      </c>
      <c r="CT522" s="7">
        <f t="shared" ca="1" si="409"/>
        <v>6473552.275729307</v>
      </c>
      <c r="CU522" s="7">
        <f t="shared" ca="1" si="409"/>
        <v>54.275729307277601</v>
      </c>
      <c r="CV522" s="7">
        <f t="shared" ca="1" si="409"/>
        <v>2121.4190162112172</v>
      </c>
    </row>
    <row r="524" spans="1:100">
      <c r="A524" s="18" t="s">
        <v>114</v>
      </c>
      <c r="B524" t="s">
        <v>119</v>
      </c>
      <c r="C524" t="s">
        <v>120</v>
      </c>
      <c r="D524" t="s">
        <v>121</v>
      </c>
      <c r="E524" t="s">
        <v>122</v>
      </c>
      <c r="F524" t="s">
        <v>123</v>
      </c>
      <c r="G524" t="s">
        <v>124</v>
      </c>
      <c r="H524" t="s">
        <v>125</v>
      </c>
      <c r="I524" t="s">
        <v>126</v>
      </c>
      <c r="J524" t="s">
        <v>127</v>
      </c>
      <c r="K524" t="s">
        <v>128</v>
      </c>
      <c r="L524" t="s">
        <v>129</v>
      </c>
      <c r="M524" t="s">
        <v>130</v>
      </c>
      <c r="N524" t="s">
        <v>131</v>
      </c>
      <c r="O524" t="s">
        <v>132</v>
      </c>
      <c r="P524" t="s">
        <v>133</v>
      </c>
      <c r="Q524" t="s">
        <v>134</v>
      </c>
      <c r="R524" t="s">
        <v>135</v>
      </c>
      <c r="S524" t="s">
        <v>136</v>
      </c>
      <c r="T524" t="s">
        <v>138</v>
      </c>
      <c r="U524" t="s">
        <v>139</v>
      </c>
      <c r="V524" t="s">
        <v>140</v>
      </c>
      <c r="W524" t="s">
        <v>141</v>
      </c>
      <c r="X524" t="s">
        <v>142</v>
      </c>
      <c r="Y524" t="s">
        <v>143</v>
      </c>
      <c r="Z524" t="s">
        <v>144</v>
      </c>
      <c r="AA524" t="s">
        <v>145</v>
      </c>
      <c r="AB524" t="s">
        <v>146</v>
      </c>
      <c r="AC524" t="s">
        <v>147</v>
      </c>
      <c r="AD524" t="s">
        <v>148</v>
      </c>
      <c r="AE524" t="s">
        <v>149</v>
      </c>
      <c r="AF524" t="s">
        <v>137</v>
      </c>
    </row>
    <row r="525" spans="1:100">
      <c r="A525" s="18" t="s">
        <v>150</v>
      </c>
      <c r="B525" s="10" t="e">
        <f ca="1">1-NORMSDIST(H525)</f>
        <v>#REF!</v>
      </c>
      <c r="C525" s="10">
        <f t="shared" ref="C525" ca="1" si="410">1-NORMSDIST(I525)</f>
        <v>0.99999910937689662</v>
      </c>
      <c r="D525" s="10">
        <f t="shared" ref="D525" ca="1" si="411">1-NORMSDIST(J525)</f>
        <v>0.69062384975812596</v>
      </c>
      <c r="E525" s="10">
        <f t="shared" ref="E525" ca="1" si="412">1-NORMSDIST(K525)</f>
        <v>0.17750070136038243</v>
      </c>
      <c r="F525" s="10">
        <f t="shared" ref="F525" ca="1" si="413">1-NORMSDIST(L525)</f>
        <v>5.1333637126916853E-3</v>
      </c>
      <c r="G525" s="10">
        <f t="shared" ref="G525" ca="1" si="414">1-NORMSDIST(M525)</f>
        <v>1.9819741708722027E-3</v>
      </c>
      <c r="H525" t="e">
        <f ca="1">(E521/T525-E522/Z525)/(SQRT(N525*(1-N525)*(1/T525+1/Z525)))</f>
        <v>#REF!</v>
      </c>
      <c r="I525">
        <f t="shared" ref="I525" ca="1" si="415">(F521/U525-F522/AA525)/(SQRT(O525*(1-O525)*(1/U525+1/AA525)))</f>
        <v>-4.7767798258980374</v>
      </c>
      <c r="J525">
        <f t="shared" ref="J525" ca="1" si="416">(G521/V525-G522/AB525)/(SQRT(P525*(1-P525)*(1/V525+1/AB525)))</f>
        <v>-0.49761943806628078</v>
      </c>
      <c r="K525">
        <f t="shared" ref="K525" ca="1" si="417">(H521/W525-H522/AC525)/(SQRT(Q525*(1-Q525)*(1/W525+1/AC525)))</f>
        <v>0.92493176402875343</v>
      </c>
      <c r="L525">
        <f t="shared" ref="L525" ca="1" si="418">(I521/X525-I522/AD525)/(SQRT(R525*(1-R525)*(1/X525+1/AD525)))</f>
        <v>2.5667139265824082</v>
      </c>
      <c r="M525">
        <f t="shared" ref="M525" ca="1" si="419">(J521/Y525-J522/AE525)/(SQRT(S525*(1-S525)*(1/Y525+1/AE525)))</f>
        <v>2.8810165433258956</v>
      </c>
      <c r="N525" t="e">
        <f ca="1">(E521+E522)/(T525+Z525)</f>
        <v>#REF!</v>
      </c>
      <c r="O525">
        <f t="shared" ref="O525" ca="1" si="420">(F521+F522)/(U525+AA525)</f>
        <v>1.2572582359192348E-2</v>
      </c>
      <c r="P525">
        <f t="shared" ref="P525" ca="1" si="421">(G521+G522)/(V525+AB525)</f>
        <v>1.2278427205100957E-2</v>
      </c>
      <c r="Q525">
        <f t="shared" ref="Q525" ca="1" si="422">(H521+H522)/(W525+AC525)</f>
        <v>1.2148777895855473E-2</v>
      </c>
      <c r="R525">
        <f t="shared" ref="R525" ca="1" si="423">(I521+I522)/(X525+AD525)</f>
        <v>1.2316684378320935E-2</v>
      </c>
      <c r="S525">
        <f t="shared" ref="S525" ca="1" si="424">(J521+J522)/(Y525+AE525)</f>
        <v>1.0435706695005313E-2</v>
      </c>
      <c r="T525" t="e">
        <f ca="1">_xlfn.FLOOR.MATH(($F$1-1)*$D521)</f>
        <v>#REF!</v>
      </c>
      <c r="U525">
        <f ca="1">2*50*$D521</f>
        <v>2135000</v>
      </c>
      <c r="V525">
        <f ca="1">2*10*$D521</f>
        <v>427000</v>
      </c>
      <c r="W525">
        <f ca="1">2*5*$D521</f>
        <v>213500</v>
      </c>
      <c r="X525">
        <f ca="1">2*2*$D521</f>
        <v>85400</v>
      </c>
      <c r="Y525">
        <f ca="1">2*1*$D521</f>
        <v>42700</v>
      </c>
      <c r="Z525" t="e">
        <f ca="1">_xlfn.FLOOR.MATH(($F$1-1)*$D522)</f>
        <v>#REF!</v>
      </c>
      <c r="AA525">
        <f ca="1">2*50*$D522</f>
        <v>217500</v>
      </c>
      <c r="AB525">
        <f ca="1">2*10*$D522</f>
        <v>43500</v>
      </c>
      <c r="AC525">
        <f ca="1">2*5*$D522</f>
        <v>21750</v>
      </c>
      <c r="AD525">
        <f ca="1">2*2*$D522</f>
        <v>8700</v>
      </c>
      <c r="AE525">
        <f ca="1">2*1*$D522</f>
        <v>4350</v>
      </c>
    </row>
    <row r="527" spans="1:100">
      <c r="A527" s="18" t="s">
        <v>151</v>
      </c>
      <c r="B527" t="s">
        <v>152</v>
      </c>
      <c r="C527" t="s">
        <v>153</v>
      </c>
      <c r="D527" t="s">
        <v>154</v>
      </c>
      <c r="E527">
        <v>50</v>
      </c>
      <c r="F527" t="s">
        <v>153</v>
      </c>
      <c r="G527" t="s">
        <v>154</v>
      </c>
      <c r="H527">
        <v>10</v>
      </c>
      <c r="I527" t="s">
        <v>153</v>
      </c>
      <c r="J527" t="s">
        <v>154</v>
      </c>
      <c r="K527">
        <v>5</v>
      </c>
      <c r="L527" t="s">
        <v>153</v>
      </c>
      <c r="M527" t="s">
        <v>154</v>
      </c>
      <c r="N527">
        <v>2</v>
      </c>
      <c r="O527" t="s">
        <v>153</v>
      </c>
      <c r="P527" t="s">
        <v>154</v>
      </c>
      <c r="Q527">
        <v>1</v>
      </c>
      <c r="R527" t="s">
        <v>153</v>
      </c>
      <c r="S527" t="s">
        <v>154</v>
      </c>
    </row>
    <row r="528" spans="1:100">
      <c r="A528" s="18" t="s">
        <v>159</v>
      </c>
      <c r="B528" t="s">
        <v>116</v>
      </c>
      <c r="C528">
        <f ca="1">BC521</f>
        <v>5329</v>
      </c>
      <c r="D528">
        <f ca="1">BD521</f>
        <v>16021</v>
      </c>
      <c r="E528" t="s">
        <v>116</v>
      </c>
      <c r="F528">
        <f ca="1">BG521</f>
        <v>12302</v>
      </c>
      <c r="G528">
        <f ca="1">BH521</f>
        <v>9048</v>
      </c>
      <c r="H528" t="s">
        <v>116</v>
      </c>
      <c r="I528">
        <f ca="1">BK521</f>
        <v>4087</v>
      </c>
      <c r="J528">
        <f ca="1">BL521</f>
        <v>17263</v>
      </c>
      <c r="K528" t="s">
        <v>116</v>
      </c>
      <c r="L528">
        <f ca="1">BO521</f>
        <v>2275</v>
      </c>
      <c r="M528">
        <f ca="1">BP521</f>
        <v>19075</v>
      </c>
      <c r="N528" t="s">
        <v>116</v>
      </c>
      <c r="O528">
        <f ca="1">BS521</f>
        <v>1031</v>
      </c>
      <c r="P528">
        <f ca="1">BT521</f>
        <v>20319</v>
      </c>
      <c r="Q528" t="s">
        <v>116</v>
      </c>
      <c r="R528">
        <f ca="1">BW521</f>
        <v>460</v>
      </c>
      <c r="S528">
        <f ca="1">BX521</f>
        <v>20890</v>
      </c>
    </row>
    <row r="529" spans="1:100">
      <c r="A529" s="18"/>
      <c r="B529" t="s">
        <v>117</v>
      </c>
      <c r="C529">
        <f ca="1">BC522</f>
        <v>576</v>
      </c>
      <c r="D529">
        <f ca="1">BD522</f>
        <v>1599</v>
      </c>
      <c r="E529" t="s">
        <v>117</v>
      </c>
      <c r="F529">
        <f ca="1">BG522</f>
        <v>1386</v>
      </c>
      <c r="G529">
        <f ca="1">BH522</f>
        <v>789</v>
      </c>
      <c r="H529" t="s">
        <v>117</v>
      </c>
      <c r="I529">
        <f ca="1">BK522</f>
        <v>442</v>
      </c>
      <c r="J529">
        <f ca="1">BL522</f>
        <v>1733</v>
      </c>
      <c r="K529" t="s">
        <v>117</v>
      </c>
      <c r="L529">
        <f ca="1">BO522</f>
        <v>225</v>
      </c>
      <c r="M529">
        <f ca="1">BP522</f>
        <v>1950</v>
      </c>
      <c r="N529" t="s">
        <v>117</v>
      </c>
      <c r="O529">
        <f ca="1">BS522</f>
        <v>80</v>
      </c>
      <c r="P529">
        <f ca="1">BT522</f>
        <v>2095</v>
      </c>
      <c r="Q529" t="s">
        <v>117</v>
      </c>
      <c r="R529">
        <f ca="1">BW522</f>
        <v>27</v>
      </c>
      <c r="S529">
        <f ca="1">BX522</f>
        <v>2148</v>
      </c>
    </row>
    <row r="530" spans="1:100">
      <c r="A530" s="18" t="s">
        <v>155</v>
      </c>
      <c r="C530">
        <f ca="1">(C528+C529)*(C528+D528)/SUM(C528:D529)</f>
        <v>5359.0541976620616</v>
      </c>
      <c r="D530">
        <f ca="1">(C528+D528)*(D528+D529)/SUM(C528:D529)</f>
        <v>15990.945802337937</v>
      </c>
      <c r="F530">
        <f ca="1">(F528+F529)*(F528+G528)/SUM(F528:G529)</f>
        <v>12422.478214665251</v>
      </c>
      <c r="G530">
        <f ca="1">(F528+G528)*(G528+G529)/SUM(F528:G529)</f>
        <v>8927.5217853347494</v>
      </c>
      <c r="I530">
        <f ca="1">(I528+I529)*(I528+J528)/SUM(I528:J529)</f>
        <v>4110.2720510095642</v>
      </c>
      <c r="J530">
        <f ca="1">(I528+J528)*(J528+J529)/SUM(I528:J529)</f>
        <v>17239.727948990436</v>
      </c>
      <c r="L530">
        <f ca="1">(L528+L529)*(L528+M528)/SUM(L528:M529)</f>
        <v>2268.8629117959617</v>
      </c>
      <c r="M530">
        <f ca="1">(L528+M528)*(M528+M529)/SUM(L528:M529)</f>
        <v>19081.137088204039</v>
      </c>
      <c r="O530">
        <f ca="1">(O528+O529)*(O528+P528)/SUM(O528:P529)</f>
        <v>1008.2826780021254</v>
      </c>
      <c r="P530">
        <f ca="1">(O528+P528)*(P528+P529)/SUM(O528:P529)</f>
        <v>20341.717321997876</v>
      </c>
      <c r="R530">
        <f ca="1">(R528+R529)*(R528+S528)/SUM(R528:S529)</f>
        <v>441.97449521785336</v>
      </c>
      <c r="S530">
        <f ca="1">(R528+S528)*(S528+S529)/SUM(R528:S529)</f>
        <v>20908.025504782148</v>
      </c>
    </row>
    <row r="531" spans="1:100">
      <c r="C531">
        <f ca="1">(C528+C529)*(C529+D529)/SUM(C528:D529)</f>
        <v>545.9458023379384</v>
      </c>
      <c r="D531">
        <f ca="1">(C529+D529)*(D528+D529)/SUM(C528:D529)</f>
        <v>1629.0541976620616</v>
      </c>
      <c r="F531">
        <f ca="1">(F528+F529)*(F529+G529)/SUM(F528:G529)</f>
        <v>1265.5217853347503</v>
      </c>
      <c r="G531">
        <f ca="1">(F529+G529)*(G528+G529)/SUM(F528:G529)</f>
        <v>909.47821466524977</v>
      </c>
      <c r="I531">
        <f ca="1">(I528+I529)*(I529+J529)/SUM(I528:J529)</f>
        <v>418.72794899043572</v>
      </c>
      <c r="J531">
        <f ca="1">(I529+J529)*(J528+J529)/SUM(I528:J529)</f>
        <v>1756.2720510095644</v>
      </c>
      <c r="L531">
        <f ca="1">(L528+L529)*(L529+M529)/SUM(L528:M529)</f>
        <v>231.13708820403826</v>
      </c>
      <c r="M531">
        <f ca="1">(L529+M529)*(M528+M529)/SUM(L528:M529)</f>
        <v>1943.8629117959617</v>
      </c>
      <c r="O531">
        <f ca="1">(O528+O529)*(O529+P529)/SUM(O528:P529)</f>
        <v>102.71732199787461</v>
      </c>
      <c r="P531">
        <f ca="1">(O529+P529)*(P528+P529)/SUM(O528:P529)</f>
        <v>2072.2826780021255</v>
      </c>
      <c r="R531">
        <f ca="1">(R528+R529)*(R529+S529)/SUM(R528:S529)</f>
        <v>45.025504782146655</v>
      </c>
      <c r="S531">
        <f ca="1">(R529+S529)*(S528+S529)/SUM(R528:S529)</f>
        <v>2129.9744952178535</v>
      </c>
    </row>
    <row r="533" spans="1:100">
      <c r="A533" s="18" t="s">
        <v>151</v>
      </c>
      <c r="B533" s="18" t="s">
        <v>0</v>
      </c>
      <c r="C533" s="18">
        <v>50</v>
      </c>
      <c r="D533" s="18">
        <v>10</v>
      </c>
      <c r="E533" s="18">
        <v>5</v>
      </c>
      <c r="F533" s="18">
        <v>2</v>
      </c>
      <c r="G533" s="18">
        <v>1</v>
      </c>
    </row>
    <row r="534" spans="1:100">
      <c r="A534" s="18" t="s">
        <v>118</v>
      </c>
      <c r="B534" s="10">
        <f ca="1">_xlfn.CHISQ.TEST(C528:D529,C530:D531)</f>
        <v>0.11873143370869899</v>
      </c>
      <c r="C534" s="10">
        <f ca="1">_xlfn.CHISQ.TEST(F528:G529,F530:G531)</f>
        <v>3.8499695288551249E-8</v>
      </c>
      <c r="D534" s="10">
        <f ca="1">_xlfn.CHISQ.TEST(I528:J529,I530:J531)</f>
        <v>0.18400617856826038</v>
      </c>
      <c r="E534" s="10">
        <f ca="1">_xlfn.CHISQ.TEST(L528:M529,L530:M531)</f>
        <v>0.6539951710034706</v>
      </c>
      <c r="F534" s="10">
        <f ca="1">_xlfn.CHISQ.TEST(O528:P529,O530:P531)</f>
        <v>1.5930874318946263E-2</v>
      </c>
      <c r="G534" s="10">
        <f ca="1">_xlfn.CHISQ.TEST(R528:S529,R530:S531)</f>
        <v>4.379000684886755E-3</v>
      </c>
    </row>
    <row r="535" spans="1:100">
      <c r="A535" s="18" t="s">
        <v>156</v>
      </c>
      <c r="B535">
        <f ca="1">(C528*D529)/(D528*C529)</f>
        <v>0.92338343684330981</v>
      </c>
      <c r="C535">
        <f ca="1">(F528*G529)/(G528*F529)</f>
        <v>0.77399276968242481</v>
      </c>
      <c r="D535">
        <f ca="1">(I528*J529)/(J528*I529)</f>
        <v>0.92824936443726713</v>
      </c>
      <c r="E535">
        <f ca="1">(L528*M529)/(M528*L529)</f>
        <v>1.0336391437308869</v>
      </c>
      <c r="F535">
        <f ca="1">(O528*P529)/(P528*O529)</f>
        <v>1.3287717161277621</v>
      </c>
      <c r="G535">
        <f ca="1">(R528*S529)/(S528*R529)</f>
        <v>1.7518217116110846</v>
      </c>
    </row>
    <row r="538" spans="1:100">
      <c r="A538">
        <v>1</v>
      </c>
      <c r="B538">
        <v>4</v>
      </c>
      <c r="C538">
        <v>8</v>
      </c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</row>
    <row r="539" spans="1:100" ht="18.75">
      <c r="A539" s="19" t="str">
        <f ca="1">INDIRECT("R5C"&amp;A538,FALSE)</f>
        <v>reduced_gods</v>
      </c>
      <c r="B539" s="19" t="str">
        <f ca="1">INDIRECT("R5C"&amp;B538,FALSE)</f>
        <v>ancestors</v>
      </c>
      <c r="C539" s="19" t="str">
        <f ca="1">INDIRECT("R3C"&amp;C538,FALSE)</f>
        <v>reduced_ubc_religion</v>
      </c>
      <c r="D539" s="20"/>
    </row>
    <row r="540" spans="1:100" ht="18.75">
      <c r="A540" s="19">
        <f ca="1">INDIRECT("R6C"&amp;A538,FALSE)</f>
        <v>201</v>
      </c>
      <c r="B540" s="19">
        <f ca="1">INDIRECT("R6C"&amp;B538,FALSE)</f>
        <v>6</v>
      </c>
      <c r="C540" s="19">
        <f ca="1">INDIRECT("R4C"&amp;C538,FALSE)</f>
        <v>9</v>
      </c>
    </row>
    <row r="541" spans="1:100">
      <c r="A541" s="18"/>
    </row>
    <row r="542" spans="1:100">
      <c r="A542" s="18" t="s">
        <v>115</v>
      </c>
    </row>
    <row r="543" spans="1:100" ht="15.75">
      <c r="C543" t="s">
        <v>36</v>
      </c>
      <c r="D543" t="s">
        <v>37</v>
      </c>
      <c r="E543" s="2" t="s">
        <v>43</v>
      </c>
      <c r="F543" s="2" t="s">
        <v>38</v>
      </c>
      <c r="G543" s="2" t="s">
        <v>39</v>
      </c>
      <c r="H543" s="2" t="s">
        <v>40</v>
      </c>
      <c r="I543" s="2" t="s">
        <v>41</v>
      </c>
      <c r="J543" s="2" t="s">
        <v>42</v>
      </c>
      <c r="K543" s="3" t="s">
        <v>44</v>
      </c>
      <c r="L543" s="3" t="s">
        <v>45</v>
      </c>
      <c r="M543" s="3" t="s">
        <v>46</v>
      </c>
      <c r="N543" s="3" t="s">
        <v>47</v>
      </c>
      <c r="O543" s="3" t="s">
        <v>48</v>
      </c>
      <c r="P543" s="3" t="s">
        <v>49</v>
      </c>
      <c r="Q543" s="3" t="s">
        <v>108</v>
      </c>
      <c r="R543" s="3" t="s">
        <v>109</v>
      </c>
      <c r="S543" s="3" t="s">
        <v>110</v>
      </c>
      <c r="T543" s="3" t="s">
        <v>111</v>
      </c>
      <c r="U543" s="3" t="s">
        <v>112</v>
      </c>
      <c r="V543" s="3" t="s">
        <v>113</v>
      </c>
      <c r="W543" s="3" t="s">
        <v>81</v>
      </c>
      <c r="X543" s="3" t="s">
        <v>82</v>
      </c>
      <c r="Y543" s="3" t="s">
        <v>83</v>
      </c>
      <c r="Z543" s="3" t="s">
        <v>84</v>
      </c>
      <c r="AA543" s="3" t="s">
        <v>85</v>
      </c>
      <c r="AB543" s="3" t="s">
        <v>86</v>
      </c>
      <c r="AC543" s="13" t="s">
        <v>96</v>
      </c>
      <c r="AD543" s="13" t="s">
        <v>97</v>
      </c>
      <c r="AE543" s="13" t="s">
        <v>98</v>
      </c>
      <c r="AF543" s="13" t="s">
        <v>99</v>
      </c>
      <c r="AG543" s="13" t="s">
        <v>100</v>
      </c>
      <c r="AH543" s="13" t="s">
        <v>101</v>
      </c>
      <c r="AI543" s="13" t="s">
        <v>102</v>
      </c>
      <c r="AJ543" s="13" t="s">
        <v>103</v>
      </c>
      <c r="AK543" s="13" t="s">
        <v>104</v>
      </c>
      <c r="AL543" s="13" t="s">
        <v>105</v>
      </c>
      <c r="AM543" s="13" t="s">
        <v>106</v>
      </c>
      <c r="AN543" s="13" t="s">
        <v>107</v>
      </c>
      <c r="AO543" s="13" t="s">
        <v>96</v>
      </c>
      <c r="AP543" s="13" t="s">
        <v>97</v>
      </c>
      <c r="AQ543" s="13" t="s">
        <v>98</v>
      </c>
      <c r="AR543" s="13" t="s">
        <v>99</v>
      </c>
      <c r="AS543" s="13" t="s">
        <v>100</v>
      </c>
      <c r="AT543" s="13" t="s">
        <v>101</v>
      </c>
      <c r="AU543" s="13" t="s">
        <v>102</v>
      </c>
      <c r="AV543" s="13" t="s">
        <v>103</v>
      </c>
      <c r="AW543" s="13" t="s">
        <v>104</v>
      </c>
      <c r="AX543" s="13" t="s">
        <v>105</v>
      </c>
      <c r="AY543" s="13" t="s">
        <v>106</v>
      </c>
      <c r="AZ543" s="13" t="s">
        <v>107</v>
      </c>
      <c r="BA543" t="s">
        <v>1</v>
      </c>
      <c r="BB543" t="s">
        <v>2</v>
      </c>
      <c r="BC543" t="s">
        <v>3</v>
      </c>
      <c r="BD543" t="s">
        <v>4</v>
      </c>
      <c r="BE543" t="s">
        <v>5</v>
      </c>
      <c r="BF543" t="s">
        <v>6</v>
      </c>
      <c r="BG543" t="s">
        <v>7</v>
      </c>
      <c r="BH543" t="s">
        <v>8</v>
      </c>
      <c r="BI543" t="s">
        <v>9</v>
      </c>
      <c r="BJ543" t="s">
        <v>10</v>
      </c>
      <c r="BK543" t="s">
        <v>11</v>
      </c>
      <c r="BL543" t="s">
        <v>12</v>
      </c>
      <c r="BM543" t="s">
        <v>13</v>
      </c>
      <c r="BN543" t="s">
        <v>14</v>
      </c>
      <c r="BO543" t="s">
        <v>15</v>
      </c>
      <c r="BP543" t="s">
        <v>16</v>
      </c>
      <c r="BQ543" t="s">
        <v>17</v>
      </c>
      <c r="BR543" t="s">
        <v>18</v>
      </c>
      <c r="BS543" t="s">
        <v>19</v>
      </c>
      <c r="BT543" t="s">
        <v>20</v>
      </c>
      <c r="BU543" t="s">
        <v>21</v>
      </c>
      <c r="BV543" t="s">
        <v>22</v>
      </c>
      <c r="BW543" t="s">
        <v>23</v>
      </c>
      <c r="BX543" t="s">
        <v>24</v>
      </c>
      <c r="BY543" t="s">
        <v>1</v>
      </c>
      <c r="BZ543" t="s">
        <v>2</v>
      </c>
      <c r="CA543" t="s">
        <v>3</v>
      </c>
      <c r="CB543" t="s">
        <v>4</v>
      </c>
      <c r="CC543" t="s">
        <v>5</v>
      </c>
      <c r="CD543" t="s">
        <v>6</v>
      </c>
      <c r="CE543" t="s">
        <v>7</v>
      </c>
      <c r="CF543" t="s">
        <v>8</v>
      </c>
      <c r="CG543" t="s">
        <v>9</v>
      </c>
      <c r="CH543" t="s">
        <v>10</v>
      </c>
      <c r="CI543" t="s">
        <v>11</v>
      </c>
      <c r="CJ543" t="s">
        <v>12</v>
      </c>
      <c r="CK543" t="s">
        <v>13</v>
      </c>
      <c r="CL543" t="s">
        <v>14</v>
      </c>
      <c r="CM543" t="s">
        <v>15</v>
      </c>
      <c r="CN543" t="s">
        <v>16</v>
      </c>
      <c r="CO543" t="s">
        <v>17</v>
      </c>
      <c r="CP543" t="s">
        <v>18</v>
      </c>
      <c r="CQ543" t="s">
        <v>19</v>
      </c>
      <c r="CR543" t="s">
        <v>20</v>
      </c>
      <c r="CS543" t="s">
        <v>21</v>
      </c>
      <c r="CT543" t="s">
        <v>22</v>
      </c>
      <c r="CU543" t="s">
        <v>23</v>
      </c>
      <c r="CV543" t="s">
        <v>24</v>
      </c>
    </row>
    <row r="544" spans="1:100">
      <c r="A544" s="18" t="str">
        <f ca="1">INDIRECT("CORPUS_TOTALS!R"&amp;$A540&amp;"C"&amp;COLUMN(),FALSE)</f>
        <v>Reduced Gods</v>
      </c>
      <c r="B544" s="7" t="str">
        <f ca="1">INDIRECT("CORPUS_TOTALS!R"&amp;($A540+$C540)&amp;"C"&amp;(COLUMN()-1),FALSE)</f>
        <v>Reduced Religion</v>
      </c>
      <c r="C544" s="7">
        <f ca="1">INDIRECT("CORPUS_TOTALS!R"&amp;($A540+$C540)&amp;"C"&amp;(COLUMN()-1),FALSE)</f>
        <v>64914</v>
      </c>
      <c r="D544" s="7">
        <f t="shared" ref="D544:BO544" ca="1" si="425">INDIRECT("CORPUS_TOTALS!R"&amp;($A540+$C540)&amp;"C"&amp;(COLUMN()-1),FALSE)</f>
        <v>21350</v>
      </c>
      <c r="E544" s="7">
        <f t="shared" ca="1" si="425"/>
        <v>11283</v>
      </c>
      <c r="F544" s="7">
        <f t="shared" ca="1" si="425"/>
        <v>28382</v>
      </c>
      <c r="G544" s="7">
        <f t="shared" ca="1" si="425"/>
        <v>7085</v>
      </c>
      <c r="H544" s="7">
        <f t="shared" ca="1" si="425"/>
        <v>4230</v>
      </c>
      <c r="I544" s="7">
        <f t="shared" ca="1" si="425"/>
        <v>2272</v>
      </c>
      <c r="J544" s="7">
        <f t="shared" ca="1" si="425"/>
        <v>1329</v>
      </c>
      <c r="K544" s="7">
        <f t="shared" ca="1" si="425"/>
        <v>8.9289384342569456</v>
      </c>
      <c r="L544" s="7">
        <f t="shared" ca="1" si="425"/>
        <v>6.5374894069848164</v>
      </c>
      <c r="M544" s="7">
        <f t="shared" ca="1" si="425"/>
        <v>11.143614220055701</v>
      </c>
      <c r="N544" s="7">
        <f t="shared" ca="1" si="425"/>
        <v>14.925248920337813</v>
      </c>
      <c r="O544" s="7">
        <f t="shared" ca="1" si="425"/>
        <v>21.484218499575523</v>
      </c>
      <c r="P544" s="7">
        <f t="shared" ca="1" si="425"/>
        <v>25.157196367456354</v>
      </c>
      <c r="Q544" s="7">
        <f t="shared" ca="1" si="425"/>
        <v>1.5956335320954755</v>
      </c>
      <c r="R544" s="7">
        <f t="shared" ca="1" si="425"/>
        <v>1.5571486937922594</v>
      </c>
      <c r="S544" s="7">
        <f t="shared" ca="1" si="425"/>
        <v>1.8955794725819091</v>
      </c>
      <c r="T544" s="7">
        <f t="shared" ca="1" si="425"/>
        <v>2.2772822979053098</v>
      </c>
      <c r="U544" s="7">
        <f t="shared" ca="1" si="425"/>
        <v>3.0518577983077941</v>
      </c>
      <c r="V544" s="7">
        <f t="shared" ca="1" si="425"/>
        <v>3.4842034341779051</v>
      </c>
      <c r="W544" s="7">
        <f t="shared" ca="1" si="425"/>
        <v>1.9473862436911052E-218</v>
      </c>
      <c r="X544" s="7">
        <f t="shared" ca="1" si="425"/>
        <v>1.9095790094770267E-226</v>
      </c>
      <c r="Y544" s="7">
        <f t="shared" ca="1" si="425"/>
        <v>0</v>
      </c>
      <c r="Z544" s="7">
        <f t="shared" ca="1" si="425"/>
        <v>0</v>
      </c>
      <c r="AA544" s="7">
        <f t="shared" ca="1" si="425"/>
        <v>0</v>
      </c>
      <c r="AB544" s="7">
        <f t="shared" ca="1" si="425"/>
        <v>0</v>
      </c>
      <c r="AC544" s="7">
        <f t="shared" ca="1" si="425"/>
        <v>2.9307175305512419E-2</v>
      </c>
      <c r="AD544" s="7">
        <f t="shared" ca="1" si="425"/>
        <v>3.0392183351240748E-2</v>
      </c>
      <c r="AE544" s="7">
        <f t="shared" ca="1" si="425"/>
        <v>2.6282172148018944E-2</v>
      </c>
      <c r="AF544" s="7">
        <f t="shared" ca="1" si="425"/>
        <v>2.6892535111934221E-2</v>
      </c>
      <c r="AG544" s="7">
        <f t="shared" ca="1" si="425"/>
        <v>3.2425210804510031E-2</v>
      </c>
      <c r="AH544" s="7">
        <f t="shared" ca="1" si="425"/>
        <v>3.394481261469371E-2</v>
      </c>
      <c r="AI544" s="7">
        <f t="shared" ca="1" si="425"/>
        <v>3.8455042528641882E-2</v>
      </c>
      <c r="AJ544" s="7">
        <f t="shared" ca="1" si="425"/>
        <v>4.0795542951451789E-2</v>
      </c>
      <c r="AK544" s="7">
        <f t="shared" ca="1" si="425"/>
        <v>5.1079509889255435E-2</v>
      </c>
      <c r="AL544" s="7">
        <f t="shared" ca="1" si="425"/>
        <v>5.5337351937442457E-2</v>
      </c>
      <c r="AM544" s="7">
        <f t="shared" ca="1" si="425"/>
        <v>5.9007351061022992E-2</v>
      </c>
      <c r="AN544" s="7">
        <f t="shared" ca="1" si="425"/>
        <v>6.5489136058414943E-2</v>
      </c>
      <c r="AO544" s="7">
        <f t="shared" ca="1" si="425"/>
        <v>0.29646066429250856</v>
      </c>
      <c r="AP544" s="7">
        <f t="shared" ca="1" si="425"/>
        <v>0.30878523734683566</v>
      </c>
      <c r="AQ544" s="7">
        <f t="shared" ca="1" si="425"/>
        <v>0.5748815432323261</v>
      </c>
      <c r="AR544" s="7">
        <f t="shared" ca="1" si="425"/>
        <v>0.5881161148472992</v>
      </c>
      <c r="AS544" s="7">
        <f t="shared" ca="1" si="425"/>
        <v>0.2488163577228254</v>
      </c>
      <c r="AT544" s="7">
        <f t="shared" ca="1" si="425"/>
        <v>0.26050448536850945</v>
      </c>
      <c r="AU544" s="7">
        <f t="shared" ca="1" si="425"/>
        <v>0.16915076134843671</v>
      </c>
      <c r="AV544" s="7">
        <f t="shared" ca="1" si="425"/>
        <v>0.17932699040800359</v>
      </c>
      <c r="AW544" s="7">
        <f t="shared" ca="1" si="425"/>
        <v>9.9288556371016162E-2</v>
      </c>
      <c r="AX544" s="7">
        <f t="shared" ca="1" si="425"/>
        <v>0.10745617430814075</v>
      </c>
      <c r="AY544" s="7">
        <f t="shared" ca="1" si="425"/>
        <v>5.8687463541033491E-2</v>
      </c>
      <c r="AZ544" s="7">
        <f t="shared" ca="1" si="425"/>
        <v>6.5153285873486413E-2</v>
      </c>
      <c r="BA544" s="7">
        <f t="shared" ca="1" si="425"/>
        <v>1420472</v>
      </c>
      <c r="BB544" s="7">
        <f t="shared" ca="1" si="425"/>
        <v>5222912</v>
      </c>
      <c r="BC544" s="7">
        <f t="shared" ca="1" si="425"/>
        <v>6461</v>
      </c>
      <c r="BD544" s="7">
        <f t="shared" ca="1" si="425"/>
        <v>14889</v>
      </c>
      <c r="BE544" s="7">
        <f t="shared" ca="1" si="425"/>
        <v>3132655</v>
      </c>
      <c r="BF544" s="7">
        <f t="shared" ca="1" si="425"/>
        <v>3510729</v>
      </c>
      <c r="BG544" s="7">
        <f t="shared" ca="1" si="425"/>
        <v>12415</v>
      </c>
      <c r="BH544" s="7">
        <f t="shared" ca="1" si="425"/>
        <v>8935</v>
      </c>
      <c r="BI544" s="7">
        <f t="shared" ca="1" si="425"/>
        <v>1014622</v>
      </c>
      <c r="BJ544" s="7">
        <f t="shared" ca="1" si="425"/>
        <v>5628762</v>
      </c>
      <c r="BK544" s="7">
        <f t="shared" ca="1" si="425"/>
        <v>5437</v>
      </c>
      <c r="BL544" s="7">
        <f t="shared" ca="1" si="425"/>
        <v>15913</v>
      </c>
      <c r="BM544" s="7">
        <f t="shared" ca="1" si="425"/>
        <v>563406</v>
      </c>
      <c r="BN544" s="7">
        <f t="shared" ca="1" si="425"/>
        <v>6079978</v>
      </c>
      <c r="BO544" s="7">
        <f t="shared" ca="1" si="425"/>
        <v>3720</v>
      </c>
      <c r="BP544" s="7">
        <f t="shared" ref="BP544:CV544" ca="1" si="426">INDIRECT("CORPUS_TOTALS!R"&amp;($A540+$C540)&amp;"C"&amp;(COLUMN()-1),FALSE)</f>
        <v>17630</v>
      </c>
      <c r="BQ544" s="7">
        <f t="shared" ca="1" si="426"/>
        <v>241878</v>
      </c>
      <c r="BR544" s="7">
        <f t="shared" ca="1" si="426"/>
        <v>6401506</v>
      </c>
      <c r="BS544" s="7">
        <f t="shared" ca="1" si="426"/>
        <v>2207</v>
      </c>
      <c r="BT544" s="7">
        <f t="shared" ca="1" si="426"/>
        <v>19143</v>
      </c>
      <c r="BU544" s="7">
        <f t="shared" ca="1" si="426"/>
        <v>123560</v>
      </c>
      <c r="BV544" s="7">
        <f t="shared" ca="1" si="426"/>
        <v>6519824</v>
      </c>
      <c r="BW544" s="7">
        <f t="shared" ca="1" si="426"/>
        <v>1322</v>
      </c>
      <c r="BX544" s="7">
        <f t="shared" ca="1" si="426"/>
        <v>20028</v>
      </c>
      <c r="BY544" s="7">
        <f t="shared" ca="1" si="426"/>
        <v>1422361.9219119623</v>
      </c>
      <c r="BZ544" s="7">
        <f t="shared" ca="1" si="426"/>
        <v>5221022.0780880377</v>
      </c>
      <c r="CA544" s="7">
        <f t="shared" ca="1" si="426"/>
        <v>4571.0780880377224</v>
      </c>
      <c r="CB544" s="7">
        <f t="shared" ca="1" si="426"/>
        <v>16832.844729433073</v>
      </c>
      <c r="CC544" s="7">
        <f t="shared" ca="1" si="426"/>
        <v>3134994.9925803491</v>
      </c>
      <c r="CD544" s="7">
        <f t="shared" ca="1" si="426"/>
        <v>3508389.0074196509</v>
      </c>
      <c r="CE544" s="7">
        <f t="shared" ca="1" si="426"/>
        <v>10075.007419650958</v>
      </c>
      <c r="CF544" s="7">
        <f t="shared" ca="1" si="426"/>
        <v>11311.227290188253</v>
      </c>
      <c r="CG544" s="7">
        <f t="shared" ca="1" si="426"/>
        <v>1016791.3137502562</v>
      </c>
      <c r="CH544" s="7">
        <f t="shared" ca="1" si="426"/>
        <v>5626592.6862497441</v>
      </c>
      <c r="CI544" s="7">
        <f t="shared" ca="1" si="426"/>
        <v>3267.6862497438005</v>
      </c>
      <c r="CJ544" s="7">
        <f t="shared" ca="1" si="426"/>
        <v>18140.425308848622</v>
      </c>
      <c r="CK544" s="7">
        <f t="shared" ca="1" si="426"/>
        <v>565309.2523098446</v>
      </c>
      <c r="CL544" s="7">
        <f t="shared" ca="1" si="426"/>
        <v>6078074.7476901552</v>
      </c>
      <c r="CM544" s="7">
        <f t="shared" ca="1" si="426"/>
        <v>1816.7476901553759</v>
      </c>
      <c r="CN544" s="7">
        <f t="shared" ca="1" si="426"/>
        <v>19596.026783940233</v>
      </c>
      <c r="CO544" s="7">
        <f t="shared" ca="1" si="426"/>
        <v>243303.09111211341</v>
      </c>
      <c r="CP544" s="7">
        <f t="shared" ca="1" si="426"/>
        <v>6400080.9088878864</v>
      </c>
      <c r="CQ544" s="7">
        <f t="shared" ca="1" si="426"/>
        <v>781.90888788659834</v>
      </c>
      <c r="CR544" s="7">
        <f t="shared" ca="1" si="426"/>
        <v>20634.191272098677</v>
      </c>
      <c r="CS544" s="7">
        <f t="shared" ca="1" si="426"/>
        <v>124481.94942033695</v>
      </c>
      <c r="CT544" s="7">
        <f t="shared" ca="1" si="426"/>
        <v>6518902.0505796634</v>
      </c>
      <c r="CU544" s="7">
        <f t="shared" ca="1" si="426"/>
        <v>400.05057966304429</v>
      </c>
      <c r="CV544" s="7">
        <f t="shared" ca="1" si="426"/>
        <v>21017.276767382406</v>
      </c>
    </row>
    <row r="545" spans="1:100">
      <c r="A545" s="18" t="s">
        <v>117</v>
      </c>
      <c r="B545" s="7" t="str">
        <f ca="1">INDIRECT("CORPUS_TOTALS!R"&amp;($B540+$C540)&amp;"C"&amp;(COLUMN()-1),FALSE)</f>
        <v>Reduced Religion</v>
      </c>
      <c r="C545" s="7">
        <f ca="1">INDIRECT("CORPUS_TOTALS!R"&amp;($B540+$C540)&amp;"C"&amp;(COLUMN()-1),FALSE)</f>
        <v>64928</v>
      </c>
      <c r="D545" s="7">
        <f t="shared" ref="D545:BO545" ca="1" si="427">INDIRECT("CORPUS_TOTALS!R"&amp;($B540+$C540)&amp;"C"&amp;(COLUMN()-1),FALSE)</f>
        <v>2175</v>
      </c>
      <c r="E545" s="7">
        <f t="shared" ca="1" si="427"/>
        <v>1225</v>
      </c>
      <c r="F545" s="7">
        <f t="shared" ca="1" si="427"/>
        <v>3342</v>
      </c>
      <c r="G545" s="7">
        <f t="shared" ca="1" si="427"/>
        <v>838</v>
      </c>
      <c r="H545" s="7">
        <f t="shared" ca="1" si="427"/>
        <v>472</v>
      </c>
      <c r="I545" s="7">
        <f t="shared" ca="1" si="427"/>
        <v>247</v>
      </c>
      <c r="J545" s="7">
        <f t="shared" ca="1" si="427"/>
        <v>165</v>
      </c>
      <c r="K545" s="7">
        <f t="shared" ca="1" si="427"/>
        <v>3.2726051244798344</v>
      </c>
      <c r="L545" s="7">
        <f t="shared" ca="1" si="427"/>
        <v>3.0421071016026078</v>
      </c>
      <c r="M545" s="7">
        <f t="shared" ca="1" si="427"/>
        <v>4.5695762041406578</v>
      </c>
      <c r="N545" s="7">
        <f t="shared" ca="1" si="427"/>
        <v>5.3963721693068853</v>
      </c>
      <c r="O545" s="7">
        <f t="shared" ca="1" si="427"/>
        <v>7.3365035081774943</v>
      </c>
      <c r="P545" s="7">
        <f t="shared" ca="1" si="427"/>
        <v>9.5779480105516228</v>
      </c>
      <c r="Q545" s="7">
        <f t="shared" ca="1" si="427"/>
        <v>1.7501720597809136</v>
      </c>
      <c r="R545" s="7">
        <f t="shared" ca="1" si="427"/>
        <v>1.4701818401801283</v>
      </c>
      <c r="S545" s="7">
        <f t="shared" ca="1" si="427"/>
        <v>2.2327722982607234</v>
      </c>
      <c r="T545" s="7">
        <f t="shared" ca="1" si="427"/>
        <v>2.485531039088503</v>
      </c>
      <c r="U545" s="7">
        <f t="shared" ca="1" si="427"/>
        <v>3.3160937307236158</v>
      </c>
      <c r="V545" s="7">
        <f t="shared" ca="1" si="427"/>
        <v>4.2860396977048731</v>
      </c>
      <c r="W545" s="7">
        <f t="shared" ca="1" si="427"/>
        <v>6.7666589477371203E-33</v>
      </c>
      <c r="X545" s="7">
        <f t="shared" ca="1" si="427"/>
        <v>2.5064507952376683E-17</v>
      </c>
      <c r="Y545" s="7">
        <f t="shared" ca="1" si="427"/>
        <v>2.4790990683753053E-65</v>
      </c>
      <c r="Z545" s="7">
        <f t="shared" ca="1" si="427"/>
        <v>2.436543876442674E-63</v>
      </c>
      <c r="AA545" s="7">
        <f t="shared" ca="1" si="427"/>
        <v>4.5329536236993048E-75</v>
      </c>
      <c r="AB545" s="7">
        <f t="shared" ca="1" si="427"/>
        <v>5.0133716348965921E-82</v>
      </c>
      <c r="AC545" s="7">
        <f t="shared" ca="1" si="427"/>
        <v>3.0059010995028949E-2</v>
      </c>
      <c r="AD545" s="7">
        <f t="shared" ca="1" si="427"/>
        <v>3.3564815368468094E-2</v>
      </c>
      <c r="AE545" s="7">
        <f t="shared" ca="1" si="427"/>
        <v>2.9705259312797019E-2</v>
      </c>
      <c r="AF545" s="7">
        <f t="shared" ca="1" si="427"/>
        <v>3.1756809652720222E-2</v>
      </c>
      <c r="AG545" s="7">
        <f t="shared" ca="1" si="427"/>
        <v>3.5970815536548614E-2</v>
      </c>
      <c r="AH545" s="7">
        <f t="shared" ca="1" si="427"/>
        <v>4.1086655727819207E-2</v>
      </c>
      <c r="AI545" s="7">
        <f t="shared" ca="1" si="427"/>
        <v>3.9572618985267177E-2</v>
      </c>
      <c r="AJ545" s="7">
        <f t="shared" ca="1" si="427"/>
        <v>4.723197871588225E-2</v>
      </c>
      <c r="AK545" s="7">
        <f t="shared" ca="1" si="427"/>
        <v>4.990425453731915E-2</v>
      </c>
      <c r="AL545" s="7">
        <f t="shared" ca="1" si="427"/>
        <v>6.3658963853485462E-2</v>
      </c>
      <c r="AM545" s="7">
        <f t="shared" ca="1" si="427"/>
        <v>6.4734323573513539E-2</v>
      </c>
      <c r="AN545" s="7">
        <f t="shared" ca="1" si="427"/>
        <v>8.6989814357520942E-2</v>
      </c>
      <c r="AO545" s="7">
        <f t="shared" ca="1" si="427"/>
        <v>0.3031097719716449</v>
      </c>
      <c r="AP545" s="7">
        <f t="shared" ca="1" si="427"/>
        <v>0.34240746940766542</v>
      </c>
      <c r="AQ545" s="7">
        <f t="shared" ca="1" si="427"/>
        <v>0.54699686569586092</v>
      </c>
      <c r="AR545" s="7">
        <f t="shared" ca="1" si="427"/>
        <v>0.58863531821218495</v>
      </c>
      <c r="AS545" s="7">
        <f t="shared" ca="1" si="427"/>
        <v>0.26833796301076601</v>
      </c>
      <c r="AT545" s="7">
        <f t="shared" ca="1" si="427"/>
        <v>0.30637468066739487</v>
      </c>
      <c r="AU545" s="7">
        <f t="shared" ca="1" si="427"/>
        <v>0.17117972227712511</v>
      </c>
      <c r="AV545" s="7">
        <f t="shared" ca="1" si="427"/>
        <v>0.20399269151597835</v>
      </c>
      <c r="AW545" s="7">
        <f t="shared" ca="1" si="427"/>
        <v>9.8484568018987334E-2</v>
      </c>
      <c r="AX545" s="7">
        <f t="shared" ca="1" si="427"/>
        <v>0.12496370784308164</v>
      </c>
      <c r="AY545" s="7">
        <f t="shared" ca="1" si="427"/>
        <v>6.4305565794350317E-2</v>
      </c>
      <c r="AZ545" s="7">
        <f t="shared" ca="1" si="427"/>
        <v>8.6499031906799112E-2</v>
      </c>
      <c r="BA545" s="7">
        <f t="shared" ca="1" si="427"/>
        <v>1426363</v>
      </c>
      <c r="BB545" s="7">
        <f t="shared" ca="1" si="427"/>
        <v>5236182</v>
      </c>
      <c r="BC545" s="7">
        <f t="shared" ca="1" si="427"/>
        <v>702</v>
      </c>
      <c r="BD545" s="7">
        <f t="shared" ca="1" si="427"/>
        <v>1473</v>
      </c>
      <c r="BE545" s="7">
        <f t="shared" ca="1" si="427"/>
        <v>3143975</v>
      </c>
      <c r="BF545" s="7">
        <f t="shared" ca="1" si="427"/>
        <v>3518570</v>
      </c>
      <c r="BG545" s="7">
        <f t="shared" ca="1" si="427"/>
        <v>1235</v>
      </c>
      <c r="BH545" s="7">
        <f t="shared" ca="1" si="427"/>
        <v>940</v>
      </c>
      <c r="BI545" s="7">
        <f t="shared" ca="1" si="427"/>
        <v>1019574</v>
      </c>
      <c r="BJ545" s="7">
        <f t="shared" ca="1" si="427"/>
        <v>5642971</v>
      </c>
      <c r="BK545" s="7">
        <f t="shared" ca="1" si="427"/>
        <v>625</v>
      </c>
      <c r="BL545" s="7">
        <f t="shared" ca="1" si="427"/>
        <v>1550</v>
      </c>
      <c r="BM545" s="7">
        <f t="shared" ca="1" si="427"/>
        <v>566812</v>
      </c>
      <c r="BN545" s="7">
        <f t="shared" ca="1" si="427"/>
        <v>6095733</v>
      </c>
      <c r="BO545" s="7">
        <f t="shared" ca="1" si="427"/>
        <v>408</v>
      </c>
      <c r="BP545" s="7">
        <f t="shared" ref="BP545:CV545" ca="1" si="428">INDIRECT("CORPUS_TOTALS!R"&amp;($B540+$C540)&amp;"C"&amp;(COLUMN()-1),FALSE)</f>
        <v>1767</v>
      </c>
      <c r="BQ545" s="7">
        <f t="shared" ca="1" si="428"/>
        <v>243891</v>
      </c>
      <c r="BR545" s="7">
        <f t="shared" ca="1" si="428"/>
        <v>6418654</v>
      </c>
      <c r="BS545" s="7">
        <f t="shared" ca="1" si="428"/>
        <v>243</v>
      </c>
      <c r="BT545" s="7">
        <f t="shared" ca="1" si="428"/>
        <v>1932</v>
      </c>
      <c r="BU545" s="7">
        <f t="shared" ca="1" si="428"/>
        <v>124744</v>
      </c>
      <c r="BV545" s="7">
        <f t="shared" ca="1" si="428"/>
        <v>6537801</v>
      </c>
      <c r="BW545" s="7">
        <f t="shared" ca="1" si="428"/>
        <v>164</v>
      </c>
      <c r="BX545" s="7">
        <f t="shared" ca="1" si="428"/>
        <v>2011</v>
      </c>
      <c r="BY545" s="7">
        <f t="shared" ca="1" si="428"/>
        <v>1426599.284054694</v>
      </c>
      <c r="BZ545" s="7">
        <f t="shared" ca="1" si="428"/>
        <v>5235945.7159453062</v>
      </c>
      <c r="CA545" s="7">
        <f t="shared" ca="1" si="428"/>
        <v>465.71594530602937</v>
      </c>
      <c r="CB545" s="7">
        <f t="shared" ca="1" si="428"/>
        <v>1709.8420535996379</v>
      </c>
      <c r="CC545" s="7">
        <f t="shared" ca="1" si="428"/>
        <v>3144183.5755215525</v>
      </c>
      <c r="CD545" s="7">
        <f t="shared" ca="1" si="428"/>
        <v>3518361.4244784475</v>
      </c>
      <c r="CE545" s="7">
        <f t="shared" ca="1" si="428"/>
        <v>1026.4244784477066</v>
      </c>
      <c r="CF545" s="7">
        <f t="shared" ca="1" si="428"/>
        <v>1148.9504761318685</v>
      </c>
      <c r="CG545" s="7">
        <f t="shared" ca="1" si="428"/>
        <v>1019866.0628586047</v>
      </c>
      <c r="CH545" s="7">
        <f t="shared" ca="1" si="428"/>
        <v>5642678.9371413952</v>
      </c>
      <c r="CI545" s="7">
        <f t="shared" ca="1" si="428"/>
        <v>332.93714139528743</v>
      </c>
      <c r="CJ545" s="7">
        <f t="shared" ca="1" si="428"/>
        <v>1842.6642033937483</v>
      </c>
      <c r="CK545" s="7">
        <f t="shared" ca="1" si="428"/>
        <v>567034.89042300347</v>
      </c>
      <c r="CL545" s="7">
        <f t="shared" ca="1" si="428"/>
        <v>6095510.1095769964</v>
      </c>
      <c r="CM545" s="7">
        <f t="shared" ca="1" si="428"/>
        <v>185.10957699648299</v>
      </c>
      <c r="CN545" s="7">
        <f t="shared" ca="1" si="428"/>
        <v>1990.5400263713041</v>
      </c>
      <c r="CO545" s="7">
        <f t="shared" ca="1" si="428"/>
        <v>244054.32801828135</v>
      </c>
      <c r="CP545" s="7">
        <f t="shared" ca="1" si="428"/>
        <v>6418490.6719817184</v>
      </c>
      <c r="CQ545" s="7">
        <f t="shared" ca="1" si="428"/>
        <v>79.671981718661854</v>
      </c>
      <c r="CR545" s="7">
        <f t="shared" ca="1" si="428"/>
        <v>2096.0120419449327</v>
      </c>
      <c r="CS545" s="7">
        <f t="shared" ca="1" si="428"/>
        <v>124867.23686216376</v>
      </c>
      <c r="CT545" s="7">
        <f t="shared" ca="1" si="428"/>
        <v>6537677.763137836</v>
      </c>
      <c r="CU545" s="7">
        <f t="shared" ca="1" si="428"/>
        <v>40.763137836248184</v>
      </c>
      <c r="CV545" s="7">
        <f t="shared" ca="1" si="428"/>
        <v>2134.9335876905898</v>
      </c>
    </row>
    <row r="547" spans="1:100">
      <c r="A547" s="18" t="s">
        <v>114</v>
      </c>
      <c r="B547" t="s">
        <v>119</v>
      </c>
      <c r="C547" t="s">
        <v>120</v>
      </c>
      <c r="D547" t="s">
        <v>121</v>
      </c>
      <c r="E547" t="s">
        <v>122</v>
      </c>
      <c r="F547" t="s">
        <v>123</v>
      </c>
      <c r="G547" t="s">
        <v>124</v>
      </c>
      <c r="H547" t="s">
        <v>125</v>
      </c>
      <c r="I547" t="s">
        <v>126</v>
      </c>
      <c r="J547" t="s">
        <v>127</v>
      </c>
      <c r="K547" t="s">
        <v>128</v>
      </c>
      <c r="L547" t="s">
        <v>129</v>
      </c>
      <c r="M547" t="s">
        <v>130</v>
      </c>
      <c r="N547" t="s">
        <v>131</v>
      </c>
      <c r="O547" t="s">
        <v>132</v>
      </c>
      <c r="P547" t="s">
        <v>133</v>
      </c>
      <c r="Q547" t="s">
        <v>134</v>
      </c>
      <c r="R547" t="s">
        <v>135</v>
      </c>
      <c r="S547" t="s">
        <v>136</v>
      </c>
      <c r="T547" t="s">
        <v>138</v>
      </c>
      <c r="U547" t="s">
        <v>139</v>
      </c>
      <c r="V547" t="s">
        <v>140</v>
      </c>
      <c r="W547" t="s">
        <v>141</v>
      </c>
      <c r="X547" t="s">
        <v>142</v>
      </c>
      <c r="Y547" t="s">
        <v>143</v>
      </c>
      <c r="Z547" t="s">
        <v>144</v>
      </c>
      <c r="AA547" t="s">
        <v>145</v>
      </c>
      <c r="AB547" t="s">
        <v>146</v>
      </c>
      <c r="AC547" t="s">
        <v>147</v>
      </c>
      <c r="AD547" t="s">
        <v>148</v>
      </c>
      <c r="AE547" t="s">
        <v>149</v>
      </c>
      <c r="AF547" t="s">
        <v>137</v>
      </c>
    </row>
    <row r="548" spans="1:100">
      <c r="A548" s="18" t="s">
        <v>150</v>
      </c>
      <c r="B548" s="10" t="e">
        <f ca="1">1-NORMSDIST(H548)</f>
        <v>#REF!</v>
      </c>
      <c r="C548" s="10">
        <f t="shared" ref="C548" ca="1" si="429">1-NORMSDIST(I548)</f>
        <v>0.99999999999999922</v>
      </c>
      <c r="D548" s="10">
        <f t="shared" ref="D548" ca="1" si="430">1-NORMSDIST(J548)</f>
        <v>0.99998153321549721</v>
      </c>
      <c r="E548" s="10">
        <f t="shared" ref="E548" ca="1" si="431">1-NORMSDIST(K548)</f>
        <v>0.97100576094983226</v>
      </c>
      <c r="F548" s="10">
        <f t="shared" ref="F548" ca="1" si="432">1-NORMSDIST(L548)</f>
        <v>0.83732871948495846</v>
      </c>
      <c r="G548" s="10">
        <f t="shared" ref="G548" ca="1" si="433">1-NORMSDIST(M548)</f>
        <v>0.99263929636942427</v>
      </c>
      <c r="H548" t="e">
        <f ca="1">(E544/T548-E545/Z548)/(SQRT(N548*(1-N548)*(1/T548+1/Z548)))</f>
        <v>#REF!</v>
      </c>
      <c r="I548">
        <f t="shared" ref="I548" ca="1" si="434">(F544/U548-F545/AA548)/(SQRT(O548*(1-O548)*(1/U548+1/AA548)))</f>
        <v>-7.9806654652429652</v>
      </c>
      <c r="J548">
        <f t="shared" ref="J548" ca="1" si="435">(G544/V548-G545/AB548)/(SQRT(P548*(1-P548)*(1/V548+1/AB548)))</f>
        <v>-4.1258701089559287</v>
      </c>
      <c r="K548">
        <f t="shared" ref="K548" ca="1" si="436">(H544/W548-H545/AC548)/(SQRT(Q548*(1-Q548)*(1/W548+1/AC548)))</f>
        <v>-1.895785015445228</v>
      </c>
      <c r="L548">
        <f t="shared" ref="L548" ca="1" si="437">(I544/X548-I545/AD548)/(SQRT(R548*(1-R548)*(1/X548+1/AD548)))</f>
        <v>-0.98353832819881559</v>
      </c>
      <c r="M548">
        <f t="shared" ref="M548" ca="1" si="438">(J544/Y548-J545/AE548)/(SQRT(S548*(1-S548)*(1/Y548+1/AE548)))</f>
        <v>-2.4391610138836892</v>
      </c>
      <c r="N548" t="e">
        <f ca="1">(E544+E545)/(T548+Z548)</f>
        <v>#REF!</v>
      </c>
      <c r="O548">
        <f t="shared" ref="O548" ca="1" si="439">(F544+F545)/(U548+AA548)</f>
        <v>1.3485228480340063E-2</v>
      </c>
      <c r="P548">
        <f t="shared" ref="P548" ca="1" si="440">(G544+G545)/(V548+AB548)</f>
        <v>1.6839532412327312E-2</v>
      </c>
      <c r="Q548">
        <f t="shared" ref="Q548" ca="1" si="441">(H544+H545)/(W548+AC548)</f>
        <v>1.9987247608926673E-2</v>
      </c>
      <c r="R548">
        <f t="shared" ref="R548" ca="1" si="442">(I544+I545)/(X548+AD548)</f>
        <v>2.6769394261424016E-2</v>
      </c>
      <c r="S548">
        <f t="shared" ref="S548" ca="1" si="443">(J544+J545)/(Y548+AE548)</f>
        <v>3.175345377258236E-2</v>
      </c>
      <c r="T548" t="e">
        <f ca="1">_xlfn.FLOOR.MATH(($F$1-1)*$D544)</f>
        <v>#REF!</v>
      </c>
      <c r="U548">
        <f ca="1">2*50*$D544</f>
        <v>2135000</v>
      </c>
      <c r="V548">
        <f ca="1">2*10*$D544</f>
        <v>427000</v>
      </c>
      <c r="W548">
        <f ca="1">2*5*$D544</f>
        <v>213500</v>
      </c>
      <c r="X548">
        <f ca="1">2*2*$D544</f>
        <v>85400</v>
      </c>
      <c r="Y548">
        <f ca="1">2*1*$D544</f>
        <v>42700</v>
      </c>
      <c r="Z548" t="e">
        <f ca="1">_xlfn.FLOOR.MATH(($F$1-1)*$D545)</f>
        <v>#REF!</v>
      </c>
      <c r="AA548">
        <f ca="1">2*50*$D545</f>
        <v>217500</v>
      </c>
      <c r="AB548">
        <f ca="1">2*10*$D545</f>
        <v>43500</v>
      </c>
      <c r="AC548">
        <f ca="1">2*5*$D545</f>
        <v>21750</v>
      </c>
      <c r="AD548">
        <f ca="1">2*2*$D545</f>
        <v>8700</v>
      </c>
      <c r="AE548">
        <f ca="1">2*1*$D545</f>
        <v>4350</v>
      </c>
    </row>
    <row r="550" spans="1:100">
      <c r="A550" s="18" t="s">
        <v>151</v>
      </c>
      <c r="B550" t="s">
        <v>152</v>
      </c>
      <c r="C550" t="s">
        <v>153</v>
      </c>
      <c r="D550" t="s">
        <v>154</v>
      </c>
      <c r="E550">
        <v>50</v>
      </c>
      <c r="F550" t="s">
        <v>153</v>
      </c>
      <c r="G550" t="s">
        <v>154</v>
      </c>
      <c r="H550">
        <v>10</v>
      </c>
      <c r="I550" t="s">
        <v>153</v>
      </c>
      <c r="J550" t="s">
        <v>154</v>
      </c>
      <c r="K550">
        <v>5</v>
      </c>
      <c r="L550" t="s">
        <v>153</v>
      </c>
      <c r="M550" t="s">
        <v>154</v>
      </c>
      <c r="N550">
        <v>2</v>
      </c>
      <c r="O550" t="s">
        <v>153</v>
      </c>
      <c r="P550" t="s">
        <v>154</v>
      </c>
      <c r="Q550">
        <v>1</v>
      </c>
      <c r="R550" t="s">
        <v>153</v>
      </c>
      <c r="S550" t="s">
        <v>154</v>
      </c>
    </row>
    <row r="551" spans="1:100">
      <c r="A551" s="18" t="s">
        <v>159</v>
      </c>
      <c r="B551" t="s">
        <v>116</v>
      </c>
      <c r="C551">
        <f ca="1">BC544</f>
        <v>6461</v>
      </c>
      <c r="D551">
        <f ca="1">BD544</f>
        <v>14889</v>
      </c>
      <c r="E551" t="s">
        <v>116</v>
      </c>
      <c r="F551">
        <f ca="1">BG544</f>
        <v>12415</v>
      </c>
      <c r="G551">
        <f ca="1">BH544</f>
        <v>8935</v>
      </c>
      <c r="H551" t="s">
        <v>116</v>
      </c>
      <c r="I551">
        <f ca="1">BK544</f>
        <v>5437</v>
      </c>
      <c r="J551">
        <f ca="1">BL544</f>
        <v>15913</v>
      </c>
      <c r="K551" t="s">
        <v>116</v>
      </c>
      <c r="L551">
        <f ca="1">BO544</f>
        <v>3720</v>
      </c>
      <c r="M551">
        <f ca="1">BP544</f>
        <v>17630</v>
      </c>
      <c r="N551" t="s">
        <v>116</v>
      </c>
      <c r="O551">
        <f ca="1">BS544</f>
        <v>2207</v>
      </c>
      <c r="P551">
        <f ca="1">BT544</f>
        <v>19143</v>
      </c>
      <c r="Q551" t="s">
        <v>116</v>
      </c>
      <c r="R551">
        <f ca="1">BW544</f>
        <v>1322</v>
      </c>
      <c r="S551">
        <f ca="1">BX544</f>
        <v>20028</v>
      </c>
    </row>
    <row r="552" spans="1:100">
      <c r="A552" s="18"/>
      <c r="B552" t="s">
        <v>117</v>
      </c>
      <c r="C552">
        <f ca="1">BC545</f>
        <v>702</v>
      </c>
      <c r="D552">
        <f ca="1">BD545</f>
        <v>1473</v>
      </c>
      <c r="E552" t="s">
        <v>117</v>
      </c>
      <c r="F552">
        <f ca="1">BG545</f>
        <v>1235</v>
      </c>
      <c r="G552">
        <f ca="1">BH545</f>
        <v>940</v>
      </c>
      <c r="H552" t="s">
        <v>117</v>
      </c>
      <c r="I552">
        <f ca="1">BK545</f>
        <v>625</v>
      </c>
      <c r="J552">
        <f ca="1">BL545</f>
        <v>1550</v>
      </c>
      <c r="K552" t="s">
        <v>117</v>
      </c>
      <c r="L552">
        <f ca="1">BO545</f>
        <v>408</v>
      </c>
      <c r="M552">
        <f ca="1">BP545</f>
        <v>1767</v>
      </c>
      <c r="N552" t="s">
        <v>117</v>
      </c>
      <c r="O552">
        <f ca="1">BS545</f>
        <v>243</v>
      </c>
      <c r="P552">
        <f ca="1">BT545</f>
        <v>1932</v>
      </c>
      <c r="Q552" t="s">
        <v>117</v>
      </c>
      <c r="R552">
        <f ca="1">BW545</f>
        <v>164</v>
      </c>
      <c r="S552">
        <f ca="1">BX545</f>
        <v>2011</v>
      </c>
    </row>
    <row r="553" spans="1:100">
      <c r="A553" s="18" t="s">
        <v>155</v>
      </c>
      <c r="C553">
        <f ca="1">(C551+C552)*(C551+D551)/SUM(C551:D552)</f>
        <v>6500.74601487779</v>
      </c>
      <c r="D553">
        <f ca="1">(C551+D551)*(D551+D552)/SUM(C551:D552)</f>
        <v>14849.25398512221</v>
      </c>
      <c r="F553">
        <f ca="1">(F551+F552)*(F551+G551)/SUM(F551:G552)</f>
        <v>12387.991498405951</v>
      </c>
      <c r="G553">
        <f ca="1">(F551+G551)*(G551+G552)/SUM(F551:G552)</f>
        <v>8962.0085015940494</v>
      </c>
      <c r="I553">
        <f ca="1">(I551+I552)*(I551+J551)/SUM(I551:J552)</f>
        <v>5501.5387885228483</v>
      </c>
      <c r="J553">
        <f ca="1">(I551+J551)*(J551+J552)/SUM(I551:J552)</f>
        <v>15848.461211477152</v>
      </c>
      <c r="L553">
        <f ca="1">(L551+L552)*(L551+M551)/SUM(L551:M552)</f>
        <v>3746.3464399574918</v>
      </c>
      <c r="M553">
        <f ca="1">(L551+M551)*(M551+M552)/SUM(L551:M552)</f>
        <v>17603.653560042509</v>
      </c>
      <c r="O553">
        <f ca="1">(O551+O552)*(O551+P551)/SUM(O551:P552)</f>
        <v>2223.4856535600425</v>
      </c>
      <c r="P553">
        <f ca="1">(O551+P551)*(P551+P552)/SUM(O551:P552)</f>
        <v>19126.514346439959</v>
      </c>
      <c r="R553">
        <f ca="1">(R551+R552)*(R551+S551)/SUM(R551:S552)</f>
        <v>1348.6121147715196</v>
      </c>
      <c r="S553">
        <f ca="1">(R551+S551)*(S551+S552)/SUM(R551:S552)</f>
        <v>20001.38788522848</v>
      </c>
    </row>
    <row r="554" spans="1:100">
      <c r="C554">
        <f ca="1">(C551+C552)*(C552+D552)/SUM(C551:D552)</f>
        <v>662.25398512221045</v>
      </c>
      <c r="D554">
        <f ca="1">(C552+D552)*(D551+D552)/SUM(C551:D552)</f>
        <v>1512.7460148777895</v>
      </c>
      <c r="F554">
        <f ca="1">(F551+F552)*(F552+G552)/SUM(F551:G552)</f>
        <v>1262.008501594049</v>
      </c>
      <c r="G554">
        <f ca="1">(F552+G552)*(G551+G552)/SUM(F551:G552)</f>
        <v>912.99149840595112</v>
      </c>
      <c r="I554">
        <f ca="1">(I551+I552)*(I552+J552)/SUM(I551:J552)</f>
        <v>560.46121147715201</v>
      </c>
      <c r="J554">
        <f ca="1">(I552+J552)*(J551+J552)/SUM(I551:J552)</f>
        <v>1614.5387885228481</v>
      </c>
      <c r="L554">
        <f ca="1">(L551+L552)*(L552+M552)/SUM(L551:M552)</f>
        <v>381.65356004250799</v>
      </c>
      <c r="M554">
        <f ca="1">(L552+M552)*(M551+M552)/SUM(L551:M552)</f>
        <v>1793.3464399574921</v>
      </c>
      <c r="O554">
        <f ca="1">(O551+O552)*(O552+P552)/SUM(O551:P552)</f>
        <v>226.51434643995748</v>
      </c>
      <c r="P554">
        <f ca="1">(O552+P552)*(P551+P552)/SUM(O551:P552)</f>
        <v>1948.4856535600425</v>
      </c>
      <c r="R554">
        <f ca="1">(R551+R552)*(R552+S552)/SUM(R551:S552)</f>
        <v>137.38788522848034</v>
      </c>
      <c r="S554">
        <f ca="1">(R552+S552)*(S551+S552)/SUM(R551:S552)</f>
        <v>2037.6121147715196</v>
      </c>
    </row>
    <row r="556" spans="1:100">
      <c r="A556" s="18" t="s">
        <v>151</v>
      </c>
      <c r="B556" s="18" t="s">
        <v>0</v>
      </c>
      <c r="C556" s="18">
        <v>50</v>
      </c>
      <c r="D556" s="18">
        <v>10</v>
      </c>
      <c r="E556" s="18">
        <v>5</v>
      </c>
      <c r="F556" s="18">
        <v>2</v>
      </c>
      <c r="G556" s="18">
        <v>1</v>
      </c>
    </row>
    <row r="557" spans="1:100">
      <c r="A557" s="18" t="s">
        <v>118</v>
      </c>
      <c r="B557" s="10">
        <f ca="1">_xlfn.CHISQ.TEST(C551:D552,C553:D554)</f>
        <v>5.1896779926746635E-2</v>
      </c>
      <c r="C557" s="10">
        <f ca="1">_xlfn.CHISQ.TEST(F551:G552,F553:G554)</f>
        <v>0.21803303308185956</v>
      </c>
      <c r="D557" s="10">
        <f ca="1">_xlfn.CHISQ.TEST(I551:J552,I553:J554)</f>
        <v>8.9571705522315122E-4</v>
      </c>
      <c r="E557" s="10">
        <f ca="1">_xlfn.CHISQ.TEST(L551:M552,L553:M554)</f>
        <v>0.11899249293976707</v>
      </c>
      <c r="F557" s="10">
        <f ca="1">_xlfn.CHISQ.TEST(O551:P552,O553:P554)</f>
        <v>0.22444192220486295</v>
      </c>
      <c r="G557" s="10">
        <f ca="1">_xlfn.CHISQ.TEST(R551:S552,R553:S554)</f>
        <v>1.3805142628552414E-2</v>
      </c>
    </row>
    <row r="558" spans="1:100">
      <c r="A558" s="18" t="s">
        <v>156</v>
      </c>
      <c r="B558">
        <f ca="1">(C551*D552)/(D551*C552)</f>
        <v>0.91054171237528081</v>
      </c>
      <c r="C558">
        <f ca="1">(F551*G552)/(G551*F552)</f>
        <v>1.0575795953229463</v>
      </c>
      <c r="D558">
        <f ca="1">(I551*J552)/(J551*I552)</f>
        <v>0.84734242443285368</v>
      </c>
      <c r="E558">
        <f ca="1">(L551*M552)/(M551*L552)</f>
        <v>0.91383337225985117</v>
      </c>
      <c r="F558">
        <f ca="1">(O551*P552)/(P551*O552)</f>
        <v>0.91662813277328592</v>
      </c>
      <c r="G558">
        <f ca="1">(R551*S552)/(S551*R552)</f>
        <v>0.80939794044435354</v>
      </c>
    </row>
    <row r="559" spans="1:100"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</row>
    <row r="560" spans="1:100"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</row>
    <row r="561" spans="1:100">
      <c r="A561">
        <v>1</v>
      </c>
      <c r="B561">
        <v>5</v>
      </c>
      <c r="C561">
        <v>1</v>
      </c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</row>
    <row r="562" spans="1:100" ht="18.75">
      <c r="A562" s="19" t="str">
        <f ca="1">INDIRECT("R5C"&amp;A561,FALSE)</f>
        <v>reduced_gods</v>
      </c>
      <c r="B562" s="19" t="str">
        <f ca="1">INDIRECT("R5C"&amp;B561,FALSE)</f>
        <v>emperor_names</v>
      </c>
      <c r="C562" s="19" t="str">
        <f ca="1">INDIRECT("R3C"&amp;C561,FALSE)</f>
        <v>reduced_punishment</v>
      </c>
      <c r="D562" s="20"/>
    </row>
    <row r="563" spans="1:100" ht="18.75">
      <c r="A563" s="19">
        <f ca="1">INDIRECT("R6C"&amp;A561,FALSE)</f>
        <v>201</v>
      </c>
      <c r="B563" s="19">
        <f ca="1">INDIRECT("R6C"&amp;B561,FALSE)</f>
        <v>227</v>
      </c>
      <c r="C563" s="19">
        <f ca="1">INDIRECT("R4C"&amp;C561,FALSE)</f>
        <v>7</v>
      </c>
    </row>
    <row r="564" spans="1:100">
      <c r="A564" s="18"/>
    </row>
    <row r="565" spans="1:100">
      <c r="A565" s="18" t="s">
        <v>115</v>
      </c>
    </row>
    <row r="566" spans="1:100" ht="15.75">
      <c r="C566" t="s">
        <v>36</v>
      </c>
      <c r="D566" t="s">
        <v>37</v>
      </c>
      <c r="E566" s="2" t="s">
        <v>43</v>
      </c>
      <c r="F566" s="2" t="s">
        <v>38</v>
      </c>
      <c r="G566" s="2" t="s">
        <v>39</v>
      </c>
      <c r="H566" s="2" t="s">
        <v>40</v>
      </c>
      <c r="I566" s="2" t="s">
        <v>41</v>
      </c>
      <c r="J566" s="2" t="s">
        <v>42</v>
      </c>
      <c r="K566" s="3" t="s">
        <v>44</v>
      </c>
      <c r="L566" s="3" t="s">
        <v>45</v>
      </c>
      <c r="M566" s="3" t="s">
        <v>46</v>
      </c>
      <c r="N566" s="3" t="s">
        <v>47</v>
      </c>
      <c r="O566" s="3" t="s">
        <v>48</v>
      </c>
      <c r="P566" s="3" t="s">
        <v>49</v>
      </c>
      <c r="Q566" s="3" t="s">
        <v>108</v>
      </c>
      <c r="R566" s="3" t="s">
        <v>109</v>
      </c>
      <c r="S566" s="3" t="s">
        <v>110</v>
      </c>
      <c r="T566" s="3" t="s">
        <v>111</v>
      </c>
      <c r="U566" s="3" t="s">
        <v>112</v>
      </c>
      <c r="V566" s="3" t="s">
        <v>113</v>
      </c>
      <c r="W566" s="3" t="s">
        <v>81</v>
      </c>
      <c r="X566" s="3" t="s">
        <v>82</v>
      </c>
      <c r="Y566" s="3" t="s">
        <v>83</v>
      </c>
      <c r="Z566" s="3" t="s">
        <v>84</v>
      </c>
      <c r="AA566" s="3" t="s">
        <v>85</v>
      </c>
      <c r="AB566" s="3" t="s">
        <v>86</v>
      </c>
      <c r="AC566" s="13" t="s">
        <v>96</v>
      </c>
      <c r="AD566" s="13" t="s">
        <v>97</v>
      </c>
      <c r="AE566" s="13" t="s">
        <v>98</v>
      </c>
      <c r="AF566" s="13" t="s">
        <v>99</v>
      </c>
      <c r="AG566" s="13" t="s">
        <v>100</v>
      </c>
      <c r="AH566" s="13" t="s">
        <v>101</v>
      </c>
      <c r="AI566" s="13" t="s">
        <v>102</v>
      </c>
      <c r="AJ566" s="13" t="s">
        <v>103</v>
      </c>
      <c r="AK566" s="13" t="s">
        <v>104</v>
      </c>
      <c r="AL566" s="13" t="s">
        <v>105</v>
      </c>
      <c r="AM566" s="13" t="s">
        <v>106</v>
      </c>
      <c r="AN566" s="13" t="s">
        <v>107</v>
      </c>
      <c r="AO566" s="13" t="s">
        <v>96</v>
      </c>
      <c r="AP566" s="13" t="s">
        <v>97</v>
      </c>
      <c r="AQ566" s="13" t="s">
        <v>98</v>
      </c>
      <c r="AR566" s="13" t="s">
        <v>99</v>
      </c>
      <c r="AS566" s="13" t="s">
        <v>100</v>
      </c>
      <c r="AT566" s="13" t="s">
        <v>101</v>
      </c>
      <c r="AU566" s="13" t="s">
        <v>102</v>
      </c>
      <c r="AV566" s="13" t="s">
        <v>103</v>
      </c>
      <c r="AW566" s="13" t="s">
        <v>104</v>
      </c>
      <c r="AX566" s="13" t="s">
        <v>105</v>
      </c>
      <c r="AY566" s="13" t="s">
        <v>106</v>
      </c>
      <c r="AZ566" s="13" t="s">
        <v>107</v>
      </c>
      <c r="BA566" t="s">
        <v>1</v>
      </c>
      <c r="BB566" t="s">
        <v>2</v>
      </c>
      <c r="BC566" t="s">
        <v>3</v>
      </c>
      <c r="BD566" t="s">
        <v>4</v>
      </c>
      <c r="BE566" t="s">
        <v>5</v>
      </c>
      <c r="BF566" t="s">
        <v>6</v>
      </c>
      <c r="BG566" t="s">
        <v>7</v>
      </c>
      <c r="BH566" t="s">
        <v>8</v>
      </c>
      <c r="BI566" t="s">
        <v>9</v>
      </c>
      <c r="BJ566" t="s">
        <v>10</v>
      </c>
      <c r="BK566" t="s">
        <v>11</v>
      </c>
      <c r="BL566" t="s">
        <v>12</v>
      </c>
      <c r="BM566" t="s">
        <v>13</v>
      </c>
      <c r="BN566" t="s">
        <v>14</v>
      </c>
      <c r="BO566" t="s">
        <v>15</v>
      </c>
      <c r="BP566" t="s">
        <v>16</v>
      </c>
      <c r="BQ566" t="s">
        <v>17</v>
      </c>
      <c r="BR566" t="s">
        <v>18</v>
      </c>
      <c r="BS566" t="s">
        <v>19</v>
      </c>
      <c r="BT566" t="s">
        <v>20</v>
      </c>
      <c r="BU566" t="s">
        <v>21</v>
      </c>
      <c r="BV566" t="s">
        <v>22</v>
      </c>
      <c r="BW566" t="s">
        <v>23</v>
      </c>
      <c r="BX566" t="s">
        <v>24</v>
      </c>
      <c r="BY566" t="s">
        <v>1</v>
      </c>
      <c r="BZ566" t="s">
        <v>2</v>
      </c>
      <c r="CA566" t="s">
        <v>3</v>
      </c>
      <c r="CB566" t="s">
        <v>4</v>
      </c>
      <c r="CC566" t="s">
        <v>5</v>
      </c>
      <c r="CD566" t="s">
        <v>6</v>
      </c>
      <c r="CE566" t="s">
        <v>7</v>
      </c>
      <c r="CF566" t="s">
        <v>8</v>
      </c>
      <c r="CG566" t="s">
        <v>9</v>
      </c>
      <c r="CH566" t="s">
        <v>10</v>
      </c>
      <c r="CI566" t="s">
        <v>11</v>
      </c>
      <c r="CJ566" t="s">
        <v>12</v>
      </c>
      <c r="CK566" t="s">
        <v>13</v>
      </c>
      <c r="CL566" t="s">
        <v>14</v>
      </c>
      <c r="CM566" t="s">
        <v>15</v>
      </c>
      <c r="CN566" t="s">
        <v>16</v>
      </c>
      <c r="CO566" t="s">
        <v>17</v>
      </c>
      <c r="CP566" t="s">
        <v>18</v>
      </c>
      <c r="CQ566" t="s">
        <v>19</v>
      </c>
      <c r="CR566" t="s">
        <v>20</v>
      </c>
      <c r="CS566" t="s">
        <v>21</v>
      </c>
      <c r="CT566" t="s">
        <v>22</v>
      </c>
      <c r="CU566" t="s">
        <v>23</v>
      </c>
      <c r="CV566" t="s">
        <v>24</v>
      </c>
    </row>
    <row r="567" spans="1:100">
      <c r="A567" s="18" t="str">
        <f ca="1">INDIRECT("CORPUS_TOTALS!R"&amp;$A563&amp;"C"&amp;COLUMN(),FALSE)</f>
        <v>Reduced Gods</v>
      </c>
      <c r="B567" s="7" t="str">
        <f ca="1">INDIRECT("CORPUS_TOTALS!R"&amp;($A563+$C563)&amp;"C"&amp;(COLUMN()-1),FALSE)</f>
        <v>Reduced Punishment</v>
      </c>
      <c r="C567" s="7">
        <f ca="1">INDIRECT("CORPUS_TOTALS!R"&amp;($A563+$C563)&amp;"C"&amp;(COLUMN()-1),FALSE)</f>
        <v>31048</v>
      </c>
      <c r="D567" s="7">
        <f t="shared" ref="D567:BO567" ca="1" si="444">INDIRECT("CORPUS_TOTALS!R"&amp;($A563+$C563)&amp;"C"&amp;(COLUMN()-1),FALSE)</f>
        <v>21350</v>
      </c>
      <c r="E567" s="7">
        <f t="shared" ca="1" si="444"/>
        <v>2968</v>
      </c>
      <c r="F567" s="7">
        <f t="shared" ca="1" si="444"/>
        <v>9453</v>
      </c>
      <c r="G567" s="7">
        <f t="shared" ca="1" si="444"/>
        <v>1894</v>
      </c>
      <c r="H567" s="7">
        <f t="shared" ca="1" si="444"/>
        <v>988</v>
      </c>
      <c r="I567" s="7">
        <f t="shared" ca="1" si="444"/>
        <v>417</v>
      </c>
      <c r="J567" s="7">
        <f t="shared" ca="1" si="444"/>
        <v>225</v>
      </c>
      <c r="K567" s="7">
        <f t="shared" ca="1" si="444"/>
        <v>-2.2677324622611774</v>
      </c>
      <c r="L567" s="7">
        <f t="shared" ca="1" si="444"/>
        <v>-0.57755502177663187</v>
      </c>
      <c r="M567" s="7">
        <f t="shared" ca="1" si="444"/>
        <v>-0.55233116051079822</v>
      </c>
      <c r="N567" s="7">
        <f t="shared" ca="1" si="444"/>
        <v>4.2588732879645361E-2</v>
      </c>
      <c r="O567" s="7">
        <f t="shared" ca="1" si="444"/>
        <v>0.79633282314670295</v>
      </c>
      <c r="P567" s="7">
        <f t="shared" ca="1" si="444"/>
        <v>1.8665780637164573</v>
      </c>
      <c r="Q567" s="7">
        <f t="shared" ca="1" si="444"/>
        <v>0.91556225173443273</v>
      </c>
      <c r="R567" s="7">
        <f t="shared" ca="1" si="444"/>
        <v>1</v>
      </c>
      <c r="S567" s="7">
        <f t="shared" ca="1" si="444"/>
        <v>1</v>
      </c>
      <c r="T567" s="7">
        <f t="shared" ca="1" si="444"/>
        <v>1</v>
      </c>
      <c r="U567" s="7">
        <f t="shared" ca="1" si="444"/>
        <v>1</v>
      </c>
      <c r="V567" s="7">
        <f t="shared" ca="1" si="444"/>
        <v>1</v>
      </c>
      <c r="W567" s="7">
        <f t="shared" ca="1" si="444"/>
        <v>1.8643869007913872E-3</v>
      </c>
      <c r="X567" s="7">
        <f t="shared" ca="1" si="444"/>
        <v>0.88440961775811389</v>
      </c>
      <c r="Y567" s="7">
        <f t="shared" ca="1" si="444"/>
        <v>0.94442188540577687</v>
      </c>
      <c r="Z567" s="7">
        <f t="shared" ca="1" si="444"/>
        <v>0.88991514718509368</v>
      </c>
      <c r="AA567" s="7">
        <f t="shared" ca="1" si="444"/>
        <v>0.55177600908396562</v>
      </c>
      <c r="AB567" s="7">
        <f t="shared" ca="1" si="444"/>
        <v>0.19255217561232985</v>
      </c>
      <c r="AC567" s="7">
        <f t="shared" ca="1" si="444"/>
        <v>7.5705974925744535E-3</v>
      </c>
      <c r="AD567" s="7">
        <f t="shared" ca="1" si="444"/>
        <v>8.1333550460450082E-3</v>
      </c>
      <c r="AE567" s="7">
        <f t="shared" ca="1" si="444"/>
        <v>8.6775471723461207E-3</v>
      </c>
      <c r="AF567" s="7">
        <f t="shared" ca="1" si="444"/>
        <v>9.0329914693400605E-3</v>
      </c>
      <c r="AG567" s="7">
        <f t="shared" ca="1" si="444"/>
        <v>8.4734415949875713E-3</v>
      </c>
      <c r="AH567" s="7">
        <f t="shared" ca="1" si="444"/>
        <v>9.2689471637946302E-3</v>
      </c>
      <c r="AI567" s="7">
        <f t="shared" ca="1" si="444"/>
        <v>8.6808255220152033E-3</v>
      </c>
      <c r="AJ567" s="7">
        <f t="shared" ca="1" si="444"/>
        <v>9.8297131196709801E-3</v>
      </c>
      <c r="AK567" s="7">
        <f t="shared" ca="1" si="444"/>
        <v>8.8330581232602748E-3</v>
      </c>
      <c r="AL567" s="7">
        <f t="shared" ca="1" si="444"/>
        <v>1.0698557801798275E-2</v>
      </c>
      <c r="AM567" s="7">
        <f t="shared" ca="1" si="444"/>
        <v>9.1688678386030349E-3</v>
      </c>
      <c r="AN567" s="7">
        <f t="shared" ca="1" si="444"/>
        <v>1.1908415533762304E-2</v>
      </c>
      <c r="AO567" s="7">
        <f t="shared" ca="1" si="444"/>
        <v>0.10315513087920715</v>
      </c>
      <c r="AP567" s="7">
        <f t="shared" ca="1" si="444"/>
        <v>0.11145845225896615</v>
      </c>
      <c r="AQ567" s="7">
        <f t="shared" ca="1" si="444"/>
        <v>0.2728139066179926</v>
      </c>
      <c r="AR567" s="7">
        <f t="shared" ca="1" si="444"/>
        <v>0.28484417300730019</v>
      </c>
      <c r="AS567" s="7">
        <f t="shared" ca="1" si="444"/>
        <v>7.3334561764040226E-2</v>
      </c>
      <c r="AT567" s="7">
        <f t="shared" ca="1" si="444"/>
        <v>8.0482768446732619E-2</v>
      </c>
      <c r="AU567" s="7">
        <f t="shared" ca="1" si="444"/>
        <v>4.0185767022283506E-2</v>
      </c>
      <c r="AV567" s="7">
        <f t="shared" ca="1" si="444"/>
        <v>4.5622195506990496E-2</v>
      </c>
      <c r="AW567" s="7">
        <f t="shared" ca="1" si="444"/>
        <v>1.7139656766338295E-2</v>
      </c>
      <c r="AX567" s="7">
        <f t="shared" ca="1" si="444"/>
        <v>2.0799453303919316E-2</v>
      </c>
      <c r="AY567" s="7">
        <f t="shared" ca="1" si="444"/>
        <v>9.0374184777974129E-3</v>
      </c>
      <c r="AZ567" s="7">
        <f t="shared" ca="1" si="444"/>
        <v>1.1758834449603057E-2</v>
      </c>
      <c r="BA567" s="7">
        <f t="shared" ca="1" si="444"/>
        <v>775057</v>
      </c>
      <c r="BB567" s="7">
        <f t="shared" ca="1" si="444"/>
        <v>5902193</v>
      </c>
      <c r="BC567" s="7">
        <f t="shared" ca="1" si="444"/>
        <v>2291</v>
      </c>
      <c r="BD567" s="7">
        <f t="shared" ca="1" si="444"/>
        <v>19059</v>
      </c>
      <c r="BE567" s="7">
        <f t="shared" ca="1" si="444"/>
        <v>1851042</v>
      </c>
      <c r="BF567" s="7">
        <f t="shared" ca="1" si="444"/>
        <v>4826208</v>
      </c>
      <c r="BG567" s="7">
        <f t="shared" ca="1" si="444"/>
        <v>5953</v>
      </c>
      <c r="BH567" s="7">
        <f t="shared" ca="1" si="444"/>
        <v>15397</v>
      </c>
      <c r="BI567" s="7">
        <f t="shared" ca="1" si="444"/>
        <v>520481</v>
      </c>
      <c r="BJ567" s="7">
        <f t="shared" ca="1" si="444"/>
        <v>6156769</v>
      </c>
      <c r="BK567" s="7">
        <f t="shared" ca="1" si="444"/>
        <v>1642</v>
      </c>
      <c r="BL567" s="7">
        <f t="shared" ca="1" si="444"/>
        <v>19708</v>
      </c>
      <c r="BM567" s="7">
        <f t="shared" ca="1" si="444"/>
        <v>281319</v>
      </c>
      <c r="BN567" s="7">
        <f t="shared" ca="1" si="444"/>
        <v>6395931</v>
      </c>
      <c r="BO567" s="7">
        <f t="shared" ca="1" si="444"/>
        <v>916</v>
      </c>
      <c r="BP567" s="7">
        <f t="shared" ref="BP567:CV567" ca="1" si="445">INDIRECT("CORPUS_TOTALS!R"&amp;($A563+$C563)&amp;"C"&amp;(COLUMN()-1),FALSE)</f>
        <v>20434</v>
      </c>
      <c r="BQ567" s="7">
        <f t="shared" ca="1" si="445"/>
        <v>118718</v>
      </c>
      <c r="BR567" s="7">
        <f t="shared" ca="1" si="445"/>
        <v>6558532</v>
      </c>
      <c r="BS567" s="7">
        <f t="shared" ca="1" si="445"/>
        <v>405</v>
      </c>
      <c r="BT567" s="7">
        <f t="shared" ca="1" si="445"/>
        <v>20945</v>
      </c>
      <c r="BU567" s="7">
        <f t="shared" ca="1" si="445"/>
        <v>60408</v>
      </c>
      <c r="BV567" s="7">
        <f t="shared" ca="1" si="445"/>
        <v>6616842</v>
      </c>
      <c r="BW567" s="7">
        <f t="shared" ca="1" si="445"/>
        <v>222</v>
      </c>
      <c r="BX567" s="7">
        <f t="shared" ca="1" si="445"/>
        <v>21128</v>
      </c>
      <c r="BY567" s="7">
        <f t="shared" ca="1" si="445"/>
        <v>774870.41068282921</v>
      </c>
      <c r="BZ567" s="7">
        <f t="shared" ca="1" si="445"/>
        <v>5902379.5893171709</v>
      </c>
      <c r="CA567" s="7">
        <f t="shared" ca="1" si="445"/>
        <v>2477.5893171707521</v>
      </c>
      <c r="CB567" s="7">
        <f t="shared" ca="1" si="445"/>
        <v>18932.753783368902</v>
      </c>
      <c r="CC567" s="7">
        <f t="shared" ca="1" si="445"/>
        <v>1851076.3239706804</v>
      </c>
      <c r="CD567" s="7">
        <f t="shared" ca="1" si="445"/>
        <v>4826173.6760293199</v>
      </c>
      <c r="CE567" s="7">
        <f t="shared" ca="1" si="445"/>
        <v>5918.6760293195593</v>
      </c>
      <c r="CF567" s="7">
        <f t="shared" ca="1" si="445"/>
        <v>15480.664457673443</v>
      </c>
      <c r="CG567" s="7">
        <f t="shared" ca="1" si="445"/>
        <v>520458.87226435373</v>
      </c>
      <c r="CH567" s="7">
        <f t="shared" ca="1" si="445"/>
        <v>6156791.1277356464</v>
      </c>
      <c r="CI567" s="7">
        <f t="shared" ca="1" si="445"/>
        <v>1664.1277356462545</v>
      </c>
      <c r="CJ567" s="7">
        <f t="shared" ca="1" si="445"/>
        <v>19748.816346549851</v>
      </c>
      <c r="CK567" s="7">
        <f t="shared" ca="1" si="445"/>
        <v>281335.45125100767</v>
      </c>
      <c r="CL567" s="7">
        <f t="shared" ca="1" si="445"/>
        <v>6395914.5487489924</v>
      </c>
      <c r="CM567" s="7">
        <f t="shared" ca="1" si="445"/>
        <v>899.54874899232675</v>
      </c>
      <c r="CN567" s="7">
        <f t="shared" ca="1" si="445"/>
        <v>20515.840016473849</v>
      </c>
      <c r="CO567" s="7">
        <f t="shared" ca="1" si="445"/>
        <v>118743.32722509181</v>
      </c>
      <c r="CP567" s="7">
        <f t="shared" ca="1" si="445"/>
        <v>6558506.6727749081</v>
      </c>
      <c r="CQ567" s="7">
        <f t="shared" ca="1" si="445"/>
        <v>379.67277490818975</v>
      </c>
      <c r="CR567" s="7">
        <f t="shared" ca="1" si="445"/>
        <v>21037.378254520947</v>
      </c>
      <c r="CS567" s="7">
        <f t="shared" ca="1" si="445"/>
        <v>60436.758053921716</v>
      </c>
      <c r="CT567" s="7">
        <f t="shared" ca="1" si="445"/>
        <v>6616813.2419460779</v>
      </c>
      <c r="CU567" s="7">
        <f t="shared" ca="1" si="445"/>
        <v>193.24194607828503</v>
      </c>
      <c r="CV567" s="7">
        <f t="shared" ca="1" si="445"/>
        <v>21224.405181773935</v>
      </c>
    </row>
    <row r="568" spans="1:100">
      <c r="A568" s="18" t="s">
        <v>117</v>
      </c>
      <c r="B568" s="7" t="str">
        <f ca="1">INDIRECT("CORPUS_TOTALS!R"&amp;($B563+$C563)&amp;"C"&amp;(COLUMN()-1),FALSE)</f>
        <v>Reduced Punishment</v>
      </c>
      <c r="C568" s="7">
        <f ca="1">INDIRECT("CORPUS_TOTALS!R"&amp;($B563+$C563)&amp;"C"&amp;(COLUMN()-1),FALSE)</f>
        <v>31050</v>
      </c>
      <c r="D568" s="7">
        <f t="shared" ref="D568:BO568" ca="1" si="446">INDIRECT("CORPUS_TOTALS!R"&amp;($B563+$C563)&amp;"C"&amp;(COLUMN()-1),FALSE)</f>
        <v>4277</v>
      </c>
      <c r="E568" s="7">
        <f t="shared" ca="1" si="446"/>
        <v>520</v>
      </c>
      <c r="F568" s="7">
        <f t="shared" ca="1" si="446"/>
        <v>2356</v>
      </c>
      <c r="G568" s="7">
        <f t="shared" ca="1" si="446"/>
        <v>457</v>
      </c>
      <c r="H568" s="7">
        <f t="shared" ca="1" si="446"/>
        <v>208</v>
      </c>
      <c r="I568" s="7">
        <f t="shared" ca="1" si="446"/>
        <v>82</v>
      </c>
      <c r="J568" s="7">
        <f t="shared" ca="1" si="446"/>
        <v>36</v>
      </c>
      <c r="K568" s="7">
        <f t="shared" ca="1" si="446"/>
        <v>-1.8630109169839419</v>
      </c>
      <c r="L568" s="7">
        <f t="shared" ca="1" si="446"/>
        <v>1.1148243665241595</v>
      </c>
      <c r="M568" s="7">
        <f t="shared" ca="1" si="446"/>
        <v>0.9219582468787092</v>
      </c>
      <c r="N568" s="7">
        <f t="shared" ca="1" si="446"/>
        <v>0.33064581202898929</v>
      </c>
      <c r="O568" s="7">
        <f t="shared" ca="1" si="446"/>
        <v>0.23935212735978395</v>
      </c>
      <c r="P568" s="7">
        <f t="shared" ca="1" si="446"/>
        <v>-0.5778997653369089</v>
      </c>
      <c r="Q568" s="7">
        <f t="shared" ca="1" si="446"/>
        <v>0.84117323625814799</v>
      </c>
      <c r="R568" s="7">
        <f t="shared" ca="1" si="446"/>
        <v>1.440904136340724</v>
      </c>
      <c r="S568" s="7">
        <f t="shared" ca="1" si="446"/>
        <v>1.2151846752668563</v>
      </c>
      <c r="T568" s="7">
        <f t="shared" ca="1" si="446"/>
        <v>1</v>
      </c>
      <c r="U568" s="7">
        <f t="shared" ca="1" si="446"/>
        <v>1</v>
      </c>
      <c r="V568" s="7">
        <f t="shared" ca="1" si="446"/>
        <v>1</v>
      </c>
      <c r="W568" s="7">
        <f t="shared" ca="1" si="446"/>
        <v>9.2159088895435361E-3</v>
      </c>
      <c r="X568" s="7">
        <f t="shared" ca="1" si="446"/>
        <v>1.5897038039732912E-28</v>
      </c>
      <c r="Y568" s="7">
        <f t="shared" ca="1" si="446"/>
        <v>3.3925288103047232E-3</v>
      </c>
      <c r="Z568" s="7">
        <f t="shared" ca="1" si="446"/>
        <v>0.64682820907337968</v>
      </c>
      <c r="AA568" s="7">
        <f t="shared" ca="1" si="446"/>
        <v>0.95345195422412077</v>
      </c>
      <c r="AB568" s="7">
        <f t="shared" ca="1" si="446"/>
        <v>0.97911973487071058</v>
      </c>
      <c r="AC568" s="7">
        <f t="shared" ca="1" si="446"/>
        <v>6.2789445456961608E-3</v>
      </c>
      <c r="AD568" s="7">
        <f t="shared" ca="1" si="446"/>
        <v>7.4553719200919225E-3</v>
      </c>
      <c r="AE568" s="7">
        <f t="shared" ca="1" si="446"/>
        <v>1.0574654041897797E-2</v>
      </c>
      <c r="AF568" s="7">
        <f t="shared" ca="1" si="446"/>
        <v>1.1459482034791472E-2</v>
      </c>
      <c r="AG568" s="7">
        <f t="shared" ca="1" si="446"/>
        <v>9.7106485606760305E-3</v>
      </c>
      <c r="AH568" s="7">
        <f t="shared" ca="1" si="446"/>
        <v>1.1659470681783636E-2</v>
      </c>
      <c r="AI568" s="7">
        <f t="shared" ca="1" si="446"/>
        <v>8.4110491065762828E-3</v>
      </c>
      <c r="AJ568" s="7">
        <f t="shared" ca="1" si="446"/>
        <v>1.1041838431417639E-2</v>
      </c>
      <c r="AK568" s="7">
        <f t="shared" ca="1" si="446"/>
        <v>7.5212438878623838E-3</v>
      </c>
      <c r="AL568" s="7">
        <f t="shared" ca="1" si="446"/>
        <v>1.1651073156795085E-2</v>
      </c>
      <c r="AM568" s="7">
        <f t="shared" ca="1" si="446"/>
        <v>5.6791202295878845E-3</v>
      </c>
      <c r="AN568" s="7">
        <f t="shared" ca="1" si="446"/>
        <v>1.1155109370599164E-2</v>
      </c>
      <c r="AO568" s="7">
        <f t="shared" ca="1" si="446"/>
        <v>9.0403004058840983E-2</v>
      </c>
      <c r="AP568" s="7">
        <f t="shared" ca="1" si="446"/>
        <v>0.108334428721145</v>
      </c>
      <c r="AQ568" s="7">
        <f t="shared" ca="1" si="446"/>
        <v>0.34150811758775518</v>
      </c>
      <c r="AR568" s="7">
        <f t="shared" ca="1" si="446"/>
        <v>0.37020570050904161</v>
      </c>
      <c r="AS568" s="7">
        <f t="shared" ca="1" si="446"/>
        <v>8.4349279702197397E-2</v>
      </c>
      <c r="AT568" s="7">
        <f t="shared" ca="1" si="446"/>
        <v>0.10176248087764829</v>
      </c>
      <c r="AU568" s="7">
        <f t="shared" ca="1" si="446"/>
        <v>3.9778142442779711E-2</v>
      </c>
      <c r="AV568" s="7">
        <f t="shared" ca="1" si="446"/>
        <v>5.2342502869354969E-2</v>
      </c>
      <c r="AW568" s="7">
        <f t="shared" ca="1" si="446"/>
        <v>1.4853363591969551E-2</v>
      </c>
      <c r="AX568" s="7">
        <f t="shared" ca="1" si="446"/>
        <v>2.3023653008451307E-2</v>
      </c>
      <c r="AY568" s="7">
        <f t="shared" ca="1" si="446"/>
        <v>5.6791202295878845E-3</v>
      </c>
      <c r="AZ568" s="7">
        <f t="shared" ca="1" si="446"/>
        <v>1.1155109370599164E-2</v>
      </c>
      <c r="BA568" s="7">
        <f t="shared" ca="1" si="446"/>
        <v>776961</v>
      </c>
      <c r="BB568" s="7">
        <f t="shared" ca="1" si="446"/>
        <v>5917360</v>
      </c>
      <c r="BC568" s="7">
        <f t="shared" ca="1" si="446"/>
        <v>425</v>
      </c>
      <c r="BD568" s="7">
        <f t="shared" ca="1" si="446"/>
        <v>3852</v>
      </c>
      <c r="BE568" s="7">
        <f t="shared" ca="1" si="446"/>
        <v>1855501</v>
      </c>
      <c r="BF568" s="7">
        <f t="shared" ca="1" si="446"/>
        <v>4838820</v>
      </c>
      <c r="BG568" s="7">
        <f t="shared" ca="1" si="446"/>
        <v>1522</v>
      </c>
      <c r="BH568" s="7">
        <f t="shared" ca="1" si="446"/>
        <v>2755</v>
      </c>
      <c r="BI568" s="7">
        <f t="shared" ca="1" si="446"/>
        <v>521765</v>
      </c>
      <c r="BJ568" s="7">
        <f t="shared" ca="1" si="446"/>
        <v>6172556</v>
      </c>
      <c r="BK568" s="7">
        <f t="shared" ca="1" si="446"/>
        <v>398</v>
      </c>
      <c r="BL568" s="7">
        <f t="shared" ca="1" si="446"/>
        <v>3879</v>
      </c>
      <c r="BM568" s="7">
        <f t="shared" ca="1" si="446"/>
        <v>282058</v>
      </c>
      <c r="BN568" s="7">
        <f t="shared" ca="1" si="446"/>
        <v>6412263</v>
      </c>
      <c r="BO568" s="7">
        <f t="shared" ca="1" si="446"/>
        <v>197</v>
      </c>
      <c r="BP568" s="7">
        <f t="shared" ref="BP568:CV568" ca="1" si="447">INDIRECT("CORPUS_TOTALS!R"&amp;($B563+$C563)&amp;"C"&amp;(COLUMN()-1),FALSE)</f>
        <v>4080</v>
      </c>
      <c r="BQ568" s="7">
        <f t="shared" ca="1" si="447"/>
        <v>119050</v>
      </c>
      <c r="BR568" s="7">
        <f t="shared" ca="1" si="447"/>
        <v>6575271</v>
      </c>
      <c r="BS568" s="7">
        <f t="shared" ca="1" si="447"/>
        <v>81</v>
      </c>
      <c r="BT568" s="7">
        <f t="shared" ca="1" si="447"/>
        <v>4196</v>
      </c>
      <c r="BU568" s="7">
        <f t="shared" ca="1" si="447"/>
        <v>60598</v>
      </c>
      <c r="BV568" s="7">
        <f t="shared" ca="1" si="447"/>
        <v>6633723</v>
      </c>
      <c r="BW568" s="7">
        <f t="shared" ca="1" si="447"/>
        <v>36</v>
      </c>
      <c r="BX568" s="7">
        <f t="shared" ca="1" si="447"/>
        <v>4241</v>
      </c>
      <c r="BY568" s="7">
        <f t="shared" ca="1" si="447"/>
        <v>776889.64540132124</v>
      </c>
      <c r="BZ568" s="7">
        <f t="shared" ca="1" si="447"/>
        <v>5917431.3545986786</v>
      </c>
      <c r="CA568" s="7">
        <f t="shared" ca="1" si="447"/>
        <v>496.35459867870861</v>
      </c>
      <c r="CB568" s="7">
        <f t="shared" ca="1" si="447"/>
        <v>3783.0608547155121</v>
      </c>
      <c r="CC568" s="7">
        <f t="shared" ca="1" si="447"/>
        <v>1855837.3060128402</v>
      </c>
      <c r="CD568" s="7">
        <f t="shared" ca="1" si="447"/>
        <v>4838483.69398716</v>
      </c>
      <c r="CE568" s="7">
        <f t="shared" ca="1" si="447"/>
        <v>1185.6939871597012</v>
      </c>
      <c r="CF568" s="7">
        <f t="shared" ca="1" si="447"/>
        <v>3093.2810474729254</v>
      </c>
      <c r="CG568" s="7">
        <f t="shared" ca="1" si="447"/>
        <v>521829.60319801245</v>
      </c>
      <c r="CH568" s="7">
        <f t="shared" ca="1" si="447"/>
        <v>6172491.3968019877</v>
      </c>
      <c r="CI568" s="7">
        <f t="shared" ca="1" si="447"/>
        <v>333.39680198752035</v>
      </c>
      <c r="CJ568" s="7">
        <f t="shared" ca="1" si="447"/>
        <v>3946.1227651019426</v>
      </c>
      <c r="CK568" s="7">
        <f t="shared" ca="1" si="447"/>
        <v>282074.78249254543</v>
      </c>
      <c r="CL568" s="7">
        <f t="shared" ca="1" si="447"/>
        <v>6412246.2175074546</v>
      </c>
      <c r="CM568" s="7">
        <f t="shared" ca="1" si="447"/>
        <v>180.21750745454497</v>
      </c>
      <c r="CN568" s="7">
        <f t="shared" ca="1" si="447"/>
        <v>4099.3999258475951</v>
      </c>
      <c r="CO568" s="7">
        <f t="shared" ca="1" si="447"/>
        <v>119054.93583149787</v>
      </c>
      <c r="CP568" s="7">
        <f t="shared" ca="1" si="447"/>
        <v>6575266.0641685026</v>
      </c>
      <c r="CQ568" s="7">
        <f t="shared" ca="1" si="447"/>
        <v>76.064168502125369</v>
      </c>
      <c r="CR568" s="7">
        <f t="shared" ca="1" si="447"/>
        <v>4203.6198083420259</v>
      </c>
      <c r="CS568" s="7">
        <f t="shared" ca="1" si="447"/>
        <v>60595.285687243806</v>
      </c>
      <c r="CT568" s="7">
        <f t="shared" ca="1" si="447"/>
        <v>6633725.7143127564</v>
      </c>
      <c r="CU568" s="7">
        <f t="shared" ca="1" si="447"/>
        <v>38.714312756191667</v>
      </c>
      <c r="CV568" s="7">
        <f t="shared" ca="1" si="447"/>
        <v>4240.993526901384</v>
      </c>
    </row>
    <row r="570" spans="1:100">
      <c r="A570" s="18" t="s">
        <v>114</v>
      </c>
      <c r="B570" t="s">
        <v>119</v>
      </c>
      <c r="C570" t="s">
        <v>120</v>
      </c>
      <c r="D570" t="s">
        <v>121</v>
      </c>
      <c r="E570" t="s">
        <v>122</v>
      </c>
      <c r="F570" t="s">
        <v>123</v>
      </c>
      <c r="G570" t="s">
        <v>124</v>
      </c>
      <c r="H570" t="s">
        <v>125</v>
      </c>
      <c r="I570" t="s">
        <v>126</v>
      </c>
      <c r="J570" t="s">
        <v>127</v>
      </c>
      <c r="K570" t="s">
        <v>128</v>
      </c>
      <c r="L570" t="s">
        <v>129</v>
      </c>
      <c r="M570" t="s">
        <v>130</v>
      </c>
      <c r="N570" t="s">
        <v>131</v>
      </c>
      <c r="O570" t="s">
        <v>132</v>
      </c>
      <c r="P570" t="s">
        <v>133</v>
      </c>
      <c r="Q570" t="s">
        <v>134</v>
      </c>
      <c r="R570" t="s">
        <v>135</v>
      </c>
      <c r="S570" t="s">
        <v>136</v>
      </c>
      <c r="T570" t="s">
        <v>138</v>
      </c>
      <c r="U570" t="s">
        <v>139</v>
      </c>
      <c r="V570" t="s">
        <v>140</v>
      </c>
      <c r="W570" t="s">
        <v>141</v>
      </c>
      <c r="X570" t="s">
        <v>142</v>
      </c>
      <c r="Y570" t="s">
        <v>143</v>
      </c>
      <c r="Z570" t="s">
        <v>144</v>
      </c>
      <c r="AA570" t="s">
        <v>145</v>
      </c>
      <c r="AB570" t="s">
        <v>146</v>
      </c>
      <c r="AC570" t="s">
        <v>147</v>
      </c>
      <c r="AD570" t="s">
        <v>148</v>
      </c>
      <c r="AE570" t="s">
        <v>149</v>
      </c>
      <c r="AF570" t="s">
        <v>137</v>
      </c>
    </row>
    <row r="571" spans="1:100">
      <c r="A571" s="18" t="s">
        <v>150</v>
      </c>
      <c r="B571" s="10" t="e">
        <f ca="1">1-NORMSDIST(H571)</f>
        <v>#REF!</v>
      </c>
      <c r="C571" s="10">
        <f t="shared" ref="C571" ca="1" si="448">1-NORMSDIST(I571)</f>
        <v>1</v>
      </c>
      <c r="D571" s="10">
        <f t="shared" ref="D571" ca="1" si="449">1-NORMSDIST(J571)</f>
        <v>0.99983015824446508</v>
      </c>
      <c r="E571" s="10">
        <f t="shared" ref="E571" ca="1" si="450">1-NORMSDIST(K571)</f>
        <v>0.74295581031140989</v>
      </c>
      <c r="F571" s="10">
        <f t="shared" ref="F571" ca="1" si="451">1-NORMSDIST(L571)</f>
        <v>0.4387750741818377</v>
      </c>
      <c r="G571" s="10">
        <f t="shared" ref="G571" ca="1" si="452">1-NORMSDIST(M571)</f>
        <v>0.1041828827097111</v>
      </c>
      <c r="H571" t="e">
        <f ca="1">(E567/T571-E568/Z571)/(SQRT(N571*(1-N571)*(1/T571+1/Z571)))</f>
        <v>#REF!</v>
      </c>
      <c r="I571">
        <f t="shared" ref="I571" ca="1" si="453">(F567/U571-F568/AA571)/(SQRT(O571*(1-O571)*(1/U571+1/AA571)))</f>
        <v>-9.5268690642378182</v>
      </c>
      <c r="J571">
        <f t="shared" ref="J571" ca="1" si="454">(G567/V571-G568/AB571)/(SQRT(P571*(1-P571)*(1/V571+1/AB571)))</f>
        <v>-3.5829900810726758</v>
      </c>
      <c r="K571">
        <f t="shared" ref="K571" ca="1" si="455">(H567/W571-H568/AC571)/(SQRT(Q571*(1-Q571)*(1/W571+1/AC571)))</f>
        <v>-0.65248494873142115</v>
      </c>
      <c r="L571">
        <f t="shared" ref="L571" ca="1" si="456">(I567/X571-I568/AD571)/(SQRT(R571*(1-R571)*(1/X571+1/AD571)))</f>
        <v>0.15407557279151182</v>
      </c>
      <c r="M571">
        <f t="shared" ref="M571" ca="1" si="457">(J567/Y571-J568/AE571)/(SQRT(S571*(1-S571)*(1/Y571+1/AE571)))</f>
        <v>1.2580718702422884</v>
      </c>
      <c r="N571" t="e">
        <f ca="1">(E567+E568)/(T571+Z571)</f>
        <v>#REF!</v>
      </c>
      <c r="O571">
        <f t="shared" ref="O571" ca="1" si="458">(F567+F568)/(U571+AA571)</f>
        <v>4.6080305927342254E-3</v>
      </c>
      <c r="P571">
        <f t="shared" ref="P571" ca="1" si="459">(G567+G568)/(V571+AB571)</f>
        <v>4.5869590666094357E-3</v>
      </c>
      <c r="Q571">
        <f t="shared" ref="Q571" ca="1" si="460">(H567+H568)/(W571+AC571)</f>
        <v>4.6669528231942873E-3</v>
      </c>
      <c r="R571">
        <f t="shared" ref="R571" ca="1" si="461">(I567+I568)/(X571+AD571)</f>
        <v>4.8679127482733056E-3</v>
      </c>
      <c r="S571">
        <f t="shared" ref="S571" ca="1" si="462">(J567+J568)/(Y571+AE571)</f>
        <v>5.0922854801576465E-3</v>
      </c>
      <c r="T571" t="e">
        <f ca="1">_xlfn.FLOOR.MATH(($F$1-1)*$D567)</f>
        <v>#REF!</v>
      </c>
      <c r="U571">
        <f ca="1">2*50*$D567</f>
        <v>2135000</v>
      </c>
      <c r="V571">
        <f ca="1">2*10*$D567</f>
        <v>427000</v>
      </c>
      <c r="W571">
        <f ca="1">2*5*$D567</f>
        <v>213500</v>
      </c>
      <c r="X571">
        <f ca="1">2*2*$D567</f>
        <v>85400</v>
      </c>
      <c r="Y571">
        <f ca="1">2*1*$D567</f>
        <v>42700</v>
      </c>
      <c r="Z571" t="e">
        <f ca="1">_xlfn.FLOOR.MATH(($F$1-1)*$D568)</f>
        <v>#REF!</v>
      </c>
      <c r="AA571">
        <f ca="1">2*50*$D568</f>
        <v>427700</v>
      </c>
      <c r="AB571">
        <f ca="1">2*10*$D568</f>
        <v>85540</v>
      </c>
      <c r="AC571">
        <f ca="1">2*5*$D568</f>
        <v>42770</v>
      </c>
      <c r="AD571">
        <f ca="1">2*2*$D568</f>
        <v>17108</v>
      </c>
      <c r="AE571">
        <f ca="1">2*1*$D568</f>
        <v>8554</v>
      </c>
    </row>
    <row r="573" spans="1:100">
      <c r="A573" s="18" t="s">
        <v>151</v>
      </c>
      <c r="B573" t="s">
        <v>152</v>
      </c>
      <c r="C573" t="s">
        <v>153</v>
      </c>
      <c r="D573" t="s">
        <v>154</v>
      </c>
      <c r="E573">
        <v>50</v>
      </c>
      <c r="F573" t="s">
        <v>153</v>
      </c>
      <c r="G573" t="s">
        <v>154</v>
      </c>
      <c r="H573">
        <v>10</v>
      </c>
      <c r="I573" t="s">
        <v>153</v>
      </c>
      <c r="J573" t="s">
        <v>154</v>
      </c>
      <c r="K573">
        <v>5</v>
      </c>
      <c r="L573" t="s">
        <v>153</v>
      </c>
      <c r="M573" t="s">
        <v>154</v>
      </c>
      <c r="N573">
        <v>2</v>
      </c>
      <c r="O573" t="s">
        <v>153</v>
      </c>
      <c r="P573" t="s">
        <v>154</v>
      </c>
      <c r="Q573">
        <v>1</v>
      </c>
      <c r="R573" t="s">
        <v>153</v>
      </c>
      <c r="S573" t="s">
        <v>154</v>
      </c>
    </row>
    <row r="574" spans="1:100">
      <c r="A574" s="18" t="s">
        <v>159</v>
      </c>
      <c r="B574" t="s">
        <v>116</v>
      </c>
      <c r="C574">
        <f ca="1">BC567</f>
        <v>2291</v>
      </c>
      <c r="D574">
        <f ca="1">BD567</f>
        <v>19059</v>
      </c>
      <c r="E574" t="s">
        <v>116</v>
      </c>
      <c r="F574">
        <f ca="1">BG567</f>
        <v>5953</v>
      </c>
      <c r="G574">
        <f ca="1">BH567</f>
        <v>15397</v>
      </c>
      <c r="H574" t="s">
        <v>116</v>
      </c>
      <c r="I574">
        <f ca="1">BK567</f>
        <v>1642</v>
      </c>
      <c r="J574">
        <f ca="1">BL567</f>
        <v>19708</v>
      </c>
      <c r="K574" t="s">
        <v>116</v>
      </c>
      <c r="L574">
        <f ca="1">BO567</f>
        <v>916</v>
      </c>
      <c r="M574">
        <f ca="1">BP567</f>
        <v>20434</v>
      </c>
      <c r="N574" t="s">
        <v>116</v>
      </c>
      <c r="O574">
        <f ca="1">BS567</f>
        <v>405</v>
      </c>
      <c r="P574">
        <f ca="1">BT567</f>
        <v>20945</v>
      </c>
      <c r="Q574" t="s">
        <v>116</v>
      </c>
      <c r="R574">
        <f ca="1">BW567</f>
        <v>222</v>
      </c>
      <c r="S574">
        <f ca="1">BX567</f>
        <v>21128</v>
      </c>
    </row>
    <row r="575" spans="1:100">
      <c r="A575" s="18"/>
      <c r="B575" t="s">
        <v>117</v>
      </c>
      <c r="C575">
        <f ca="1">BC568</f>
        <v>425</v>
      </c>
      <c r="D575">
        <f ca="1">BD568</f>
        <v>3852</v>
      </c>
      <c r="E575" t="s">
        <v>117</v>
      </c>
      <c r="F575">
        <f ca="1">BG568</f>
        <v>1522</v>
      </c>
      <c r="G575">
        <f ca="1">BH568</f>
        <v>2755</v>
      </c>
      <c r="H575" t="s">
        <v>117</v>
      </c>
      <c r="I575">
        <f ca="1">BK568</f>
        <v>398</v>
      </c>
      <c r="J575">
        <f ca="1">BL568</f>
        <v>3879</v>
      </c>
      <c r="K575" t="s">
        <v>117</v>
      </c>
      <c r="L575">
        <f ca="1">BO568</f>
        <v>197</v>
      </c>
      <c r="M575">
        <f ca="1">BP568</f>
        <v>4080</v>
      </c>
      <c r="N575" t="s">
        <v>117</v>
      </c>
      <c r="O575">
        <f ca="1">BS568</f>
        <v>81</v>
      </c>
      <c r="P575">
        <f ca="1">BT568</f>
        <v>4196</v>
      </c>
      <c r="Q575" t="s">
        <v>117</v>
      </c>
      <c r="R575">
        <f ca="1">BW568</f>
        <v>36</v>
      </c>
      <c r="S575">
        <f ca="1">BX568</f>
        <v>4241</v>
      </c>
    </row>
    <row r="576" spans="1:100">
      <c r="A576" s="18" t="s">
        <v>155</v>
      </c>
      <c r="C576">
        <f ca="1">(C574+C575)*(C574+D574)/SUM(C574:D575)</f>
        <v>2262.7151051625237</v>
      </c>
      <c r="D576">
        <f ca="1">(C574+D574)*(D574+D575)/SUM(C574:D575)</f>
        <v>19087.284894837478</v>
      </c>
      <c r="F576">
        <f ca="1">(F574+F575)*(F574+G574)/SUM(F574:G575)</f>
        <v>6227.4651734498775</v>
      </c>
      <c r="G576">
        <f ca="1">(F574+G574)*(G574+G575)/SUM(F574:G575)</f>
        <v>15122.534826550123</v>
      </c>
      <c r="I576">
        <f ca="1">(I574+I575)*(I574+J574)/SUM(I574:J575)</f>
        <v>1699.5356459983611</v>
      </c>
      <c r="J576">
        <f ca="1">(I574+J574)*(J574+J575)/SUM(I574:J575)</f>
        <v>19650.46435400164</v>
      </c>
      <c r="L576">
        <f ca="1">(L574+L575)*(L574+M574)/SUM(L574:M575)</f>
        <v>927.24665391969404</v>
      </c>
      <c r="M576">
        <f ca="1">(L574+M574)*(M574+M575)/SUM(L574:M575)</f>
        <v>20422.753346080306</v>
      </c>
      <c r="O576">
        <f ca="1">(O574+O575)*(O574+P574)/SUM(O574:P575)</f>
        <v>404.88937448784486</v>
      </c>
      <c r="P576">
        <f ca="1">(O574+P574)*(P574+P575)/SUM(O574:P575)</f>
        <v>20945.110625512156</v>
      </c>
      <c r="R576">
        <f ca="1">(R574+R575)*(R574+S574)/SUM(R574:S575)</f>
        <v>214.94127287626333</v>
      </c>
      <c r="S576">
        <f ca="1">(R574+S574)*(S574+S575)/SUM(R574:S575)</f>
        <v>21135.058727123738</v>
      </c>
    </row>
    <row r="577" spans="1:100">
      <c r="C577">
        <f ca="1">(C574+C575)*(C575+D575)/SUM(C574:D575)</f>
        <v>453.28489483747609</v>
      </c>
      <c r="D577">
        <f ca="1">(C575+D575)*(D574+D575)/SUM(C574:D575)</f>
        <v>3823.7151051625237</v>
      </c>
      <c r="F577">
        <f ca="1">(F574+F575)*(F575+G575)/SUM(F574:G575)</f>
        <v>1247.5348265501229</v>
      </c>
      <c r="G577">
        <f ca="1">(F575+G575)*(G574+G575)/SUM(F574:G575)</f>
        <v>3029.4651734498771</v>
      </c>
      <c r="I577">
        <f ca="1">(I574+I575)*(I575+J575)/SUM(I574:J575)</f>
        <v>340.46435400163892</v>
      </c>
      <c r="J577">
        <f ca="1">(I575+J575)*(J574+J575)/SUM(I574:J575)</f>
        <v>3936.5356459983609</v>
      </c>
      <c r="L577">
        <f ca="1">(L574+L575)*(L575+M575)/SUM(L574:M575)</f>
        <v>185.75334608030593</v>
      </c>
      <c r="M577">
        <f ca="1">(L575+M575)*(M574+M575)/SUM(L574:M575)</f>
        <v>4091.2466539196939</v>
      </c>
      <c r="O577">
        <f ca="1">(O574+O575)*(O575+P575)/SUM(O574:P575)</f>
        <v>81.110625512155153</v>
      </c>
      <c r="P577">
        <f ca="1">(O575+P575)*(P574+P575)/SUM(O574:P575)</f>
        <v>4195.8893744878451</v>
      </c>
      <c r="R577">
        <f ca="1">(R574+R575)*(R575+S575)/SUM(R574:S575)</f>
        <v>43.058727123736681</v>
      </c>
      <c r="S577">
        <f ca="1">(R575+S575)*(S574+S575)/SUM(R574:S575)</f>
        <v>4233.9412728762636</v>
      </c>
    </row>
    <row r="579" spans="1:100">
      <c r="A579" s="18" t="s">
        <v>151</v>
      </c>
      <c r="B579" s="18" t="s">
        <v>0</v>
      </c>
      <c r="C579" s="18">
        <v>50</v>
      </c>
      <c r="D579" s="18">
        <v>10</v>
      </c>
      <c r="E579" s="18">
        <v>5</v>
      </c>
      <c r="F579" s="18">
        <v>2</v>
      </c>
      <c r="G579" s="18">
        <v>1</v>
      </c>
    </row>
    <row r="580" spans="1:100">
      <c r="A580" s="18" t="s">
        <v>118</v>
      </c>
      <c r="B580" s="10">
        <f ca="1">_xlfn.CHISQ.TEST(C574:D575,C576:D577)</f>
        <v>0.12371163013678964</v>
      </c>
      <c r="C580" s="10">
        <f ca="1">_xlfn.CHISQ.TEST(F574:G575,F576:G577)</f>
        <v>4.7046671692747312E-24</v>
      </c>
      <c r="D580" s="10">
        <f ca="1">_xlfn.CHISQ.TEST(I574:J575,I576:J577)</f>
        <v>3.6954119435519419E-4</v>
      </c>
      <c r="E580" s="10">
        <f ca="1">_xlfn.CHISQ.TEST(L574:M575,L576:M577)</f>
        <v>0.35529270654735878</v>
      </c>
      <c r="F580" s="10">
        <f ca="1">_xlfn.CHISQ.TEST(O574:P575,O576:P577)</f>
        <v>0.98915946605783933</v>
      </c>
      <c r="G580" s="10">
        <f ca="1">_xlfn.CHISQ.TEST(R574:S575,R576:S577)</f>
        <v>0.23620668345529874</v>
      </c>
    </row>
    <row r="581" spans="1:100">
      <c r="A581" s="18" t="s">
        <v>156</v>
      </c>
      <c r="B581">
        <f ca="1">(C574*D575)/(D574*C575)</f>
        <v>1.0894876899287969</v>
      </c>
      <c r="C581">
        <f ca="1">(F574*G575)/(G574*F575)</f>
        <v>0.69985283069205506</v>
      </c>
      <c r="D581">
        <f ca="1">(I574*J575)/(J574*I575)</f>
        <v>0.81202108574126974</v>
      </c>
      <c r="E581">
        <f ca="1">(L574*M575)/(M574*L575)</f>
        <v>0.92840190207522155</v>
      </c>
      <c r="F581">
        <f ca="1">(O574*P575)/(P574*O575)</f>
        <v>1.0016710432084031</v>
      </c>
      <c r="G581">
        <f ca="1">(R574*S575)/(S574*R575)</f>
        <v>1.2378281585258109</v>
      </c>
    </row>
    <row r="584" spans="1:100">
      <c r="A584">
        <v>1</v>
      </c>
      <c r="B584">
        <v>5</v>
      </c>
      <c r="C584">
        <v>2</v>
      </c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</row>
    <row r="585" spans="1:100" ht="18.75">
      <c r="A585" s="19" t="str">
        <f ca="1">INDIRECT("R5C"&amp;A584,FALSE)</f>
        <v>reduced_gods</v>
      </c>
      <c r="B585" s="19" t="str">
        <f ca="1">INDIRECT("R5C"&amp;B584,FALSE)</f>
        <v>emperor_names</v>
      </c>
      <c r="C585" s="19" t="str">
        <f ca="1">INDIRECT("R3C"&amp;C584,FALSE)</f>
        <v>reduced_reward</v>
      </c>
      <c r="D585" s="20"/>
    </row>
    <row r="586" spans="1:100" ht="18.75">
      <c r="A586" s="19">
        <f ca="1">INDIRECT("R6C"&amp;A584,FALSE)</f>
        <v>201</v>
      </c>
      <c r="B586" s="19">
        <f ca="1">INDIRECT("R6C"&amp;B584,FALSE)</f>
        <v>227</v>
      </c>
      <c r="C586" s="19">
        <f ca="1">INDIRECT("R4C"&amp;C584,FALSE)</f>
        <v>8</v>
      </c>
    </row>
    <row r="587" spans="1:100">
      <c r="A587" s="18"/>
    </row>
    <row r="588" spans="1:100">
      <c r="A588" s="18" t="s">
        <v>115</v>
      </c>
    </row>
    <row r="589" spans="1:100" ht="15.75">
      <c r="C589" t="s">
        <v>36</v>
      </c>
      <c r="D589" t="s">
        <v>37</v>
      </c>
      <c r="E589" s="2" t="s">
        <v>43</v>
      </c>
      <c r="F589" s="2" t="s">
        <v>38</v>
      </c>
      <c r="G589" s="2" t="s">
        <v>39</v>
      </c>
      <c r="H589" s="2" t="s">
        <v>40</v>
      </c>
      <c r="I589" s="2" t="s">
        <v>41</v>
      </c>
      <c r="J589" s="2" t="s">
        <v>42</v>
      </c>
      <c r="K589" s="3" t="s">
        <v>44</v>
      </c>
      <c r="L589" s="3" t="s">
        <v>45</v>
      </c>
      <c r="M589" s="3" t="s">
        <v>46</v>
      </c>
      <c r="N589" s="3" t="s">
        <v>47</v>
      </c>
      <c r="O589" s="3" t="s">
        <v>48</v>
      </c>
      <c r="P589" s="3" t="s">
        <v>49</v>
      </c>
      <c r="Q589" s="3" t="s">
        <v>108</v>
      </c>
      <c r="R589" s="3" t="s">
        <v>109</v>
      </c>
      <c r="S589" s="3" t="s">
        <v>110</v>
      </c>
      <c r="T589" s="3" t="s">
        <v>111</v>
      </c>
      <c r="U589" s="3" t="s">
        <v>112</v>
      </c>
      <c r="V589" s="3" t="s">
        <v>113</v>
      </c>
      <c r="W589" s="3" t="s">
        <v>81</v>
      </c>
      <c r="X589" s="3" t="s">
        <v>82</v>
      </c>
      <c r="Y589" s="3" t="s">
        <v>83</v>
      </c>
      <c r="Z589" s="3" t="s">
        <v>84</v>
      </c>
      <c r="AA589" s="3" t="s">
        <v>85</v>
      </c>
      <c r="AB589" s="3" t="s">
        <v>86</v>
      </c>
      <c r="AC589" s="13" t="s">
        <v>96</v>
      </c>
      <c r="AD589" s="13" t="s">
        <v>97</v>
      </c>
      <c r="AE589" s="13" t="s">
        <v>98</v>
      </c>
      <c r="AF589" s="13" t="s">
        <v>99</v>
      </c>
      <c r="AG589" s="13" t="s">
        <v>100</v>
      </c>
      <c r="AH589" s="13" t="s">
        <v>101</v>
      </c>
      <c r="AI589" s="13" t="s">
        <v>102</v>
      </c>
      <c r="AJ589" s="13" t="s">
        <v>103</v>
      </c>
      <c r="AK589" s="13" t="s">
        <v>104</v>
      </c>
      <c r="AL589" s="13" t="s">
        <v>105</v>
      </c>
      <c r="AM589" s="13" t="s">
        <v>106</v>
      </c>
      <c r="AN589" s="13" t="s">
        <v>107</v>
      </c>
      <c r="AO589" s="13" t="s">
        <v>96</v>
      </c>
      <c r="AP589" s="13" t="s">
        <v>97</v>
      </c>
      <c r="AQ589" s="13" t="s">
        <v>98</v>
      </c>
      <c r="AR589" s="13" t="s">
        <v>99</v>
      </c>
      <c r="AS589" s="13" t="s">
        <v>100</v>
      </c>
      <c r="AT589" s="13" t="s">
        <v>101</v>
      </c>
      <c r="AU589" s="13" t="s">
        <v>102</v>
      </c>
      <c r="AV589" s="13" t="s">
        <v>103</v>
      </c>
      <c r="AW589" s="13" t="s">
        <v>104</v>
      </c>
      <c r="AX589" s="13" t="s">
        <v>105</v>
      </c>
      <c r="AY589" s="13" t="s">
        <v>106</v>
      </c>
      <c r="AZ589" s="13" t="s">
        <v>107</v>
      </c>
      <c r="BA589" t="s">
        <v>1</v>
      </c>
      <c r="BB589" t="s">
        <v>2</v>
      </c>
      <c r="BC589" t="s">
        <v>3</v>
      </c>
      <c r="BD589" t="s">
        <v>4</v>
      </c>
      <c r="BE589" t="s">
        <v>5</v>
      </c>
      <c r="BF589" t="s">
        <v>6</v>
      </c>
      <c r="BG589" t="s">
        <v>7</v>
      </c>
      <c r="BH589" t="s">
        <v>8</v>
      </c>
      <c r="BI589" t="s">
        <v>9</v>
      </c>
      <c r="BJ589" t="s">
        <v>10</v>
      </c>
      <c r="BK589" t="s">
        <v>11</v>
      </c>
      <c r="BL589" t="s">
        <v>12</v>
      </c>
      <c r="BM589" t="s">
        <v>13</v>
      </c>
      <c r="BN589" t="s">
        <v>14</v>
      </c>
      <c r="BO589" t="s">
        <v>15</v>
      </c>
      <c r="BP589" t="s">
        <v>16</v>
      </c>
      <c r="BQ589" t="s">
        <v>17</v>
      </c>
      <c r="BR589" t="s">
        <v>18</v>
      </c>
      <c r="BS589" t="s">
        <v>19</v>
      </c>
      <c r="BT589" t="s">
        <v>20</v>
      </c>
      <c r="BU589" t="s">
        <v>21</v>
      </c>
      <c r="BV589" t="s">
        <v>22</v>
      </c>
      <c r="BW589" t="s">
        <v>23</v>
      </c>
      <c r="BX589" t="s">
        <v>24</v>
      </c>
      <c r="BY589" t="s">
        <v>1</v>
      </c>
      <c r="BZ589" t="s">
        <v>2</v>
      </c>
      <c r="CA589" t="s">
        <v>3</v>
      </c>
      <c r="CB589" t="s">
        <v>4</v>
      </c>
      <c r="CC589" t="s">
        <v>5</v>
      </c>
      <c r="CD589" t="s">
        <v>6</v>
      </c>
      <c r="CE589" t="s">
        <v>7</v>
      </c>
      <c r="CF589" t="s">
        <v>8</v>
      </c>
      <c r="CG589" t="s">
        <v>9</v>
      </c>
      <c r="CH589" t="s">
        <v>10</v>
      </c>
      <c r="CI589" t="s">
        <v>11</v>
      </c>
      <c r="CJ589" t="s">
        <v>12</v>
      </c>
      <c r="CK589" t="s">
        <v>13</v>
      </c>
      <c r="CL589" t="s">
        <v>14</v>
      </c>
      <c r="CM589" t="s">
        <v>15</v>
      </c>
      <c r="CN589" t="s">
        <v>16</v>
      </c>
      <c r="CO589" t="s">
        <v>17</v>
      </c>
      <c r="CP589" t="s">
        <v>18</v>
      </c>
      <c r="CQ589" t="s">
        <v>19</v>
      </c>
      <c r="CR589" t="s">
        <v>20</v>
      </c>
      <c r="CS589" t="s">
        <v>21</v>
      </c>
      <c r="CT589" t="s">
        <v>22</v>
      </c>
      <c r="CU589" t="s">
        <v>23</v>
      </c>
      <c r="CV589" t="s">
        <v>24</v>
      </c>
    </row>
    <row r="590" spans="1:100">
      <c r="A590" s="18" t="str">
        <f ca="1">INDIRECT("CORPUS_TOTALS!R"&amp;$A586&amp;"C"&amp;COLUMN(),FALSE)</f>
        <v>Reduced Gods</v>
      </c>
      <c r="B590" s="7" t="str">
        <f ca="1">INDIRECT("CORPUS_TOTALS!R"&amp;($A586+$C586)&amp;"C"&amp;(COLUMN()-1),FALSE)</f>
        <v>Reduced Reward</v>
      </c>
      <c r="C590" s="7">
        <f ca="1">INDIRECT("CORPUS_TOTALS!R"&amp;($A586+$C586)&amp;"C"&amp;(COLUMN()-1),FALSE)</f>
        <v>8713</v>
      </c>
      <c r="D590" s="7">
        <f t="shared" ref="D590:BO590" ca="1" si="463">INDIRECT("CORPUS_TOTALS!R"&amp;($A586+$C586)&amp;"C"&amp;(COLUMN()-1),FALSE)</f>
        <v>21350</v>
      </c>
      <c r="E590" s="7">
        <f t="shared" ca="1" si="463"/>
        <v>965</v>
      </c>
      <c r="F590" s="7">
        <f t="shared" ca="1" si="463"/>
        <v>2597</v>
      </c>
      <c r="G590" s="7">
        <f t="shared" ca="1" si="463"/>
        <v>483</v>
      </c>
      <c r="H590" s="7">
        <f t="shared" ca="1" si="463"/>
        <v>257</v>
      </c>
      <c r="I590" s="7">
        <f t="shared" ca="1" si="463"/>
        <v>96</v>
      </c>
      <c r="J590" s="7">
        <f t="shared" ca="1" si="463"/>
        <v>47</v>
      </c>
      <c r="K590" s="7">
        <f t="shared" ca="1" si="463"/>
        <v>-0.10551415328492506</v>
      </c>
      <c r="L590" s="7">
        <f t="shared" ca="1" si="463"/>
        <v>-0.46406393518084837</v>
      </c>
      <c r="M590" s="7">
        <f t="shared" ca="1" si="463"/>
        <v>-1.0049873672428158</v>
      </c>
      <c r="N590" s="7">
        <f t="shared" ca="1" si="463"/>
        <v>-0.54181558364024862</v>
      </c>
      <c r="O590" s="7">
        <f t="shared" ca="1" si="463"/>
        <v>-1.0514243310650411</v>
      </c>
      <c r="P590" s="7">
        <f t="shared" ca="1" si="463"/>
        <v>-1.2084158158128993</v>
      </c>
      <c r="Q590" s="7">
        <f t="shared" ca="1" si="463"/>
        <v>1</v>
      </c>
      <c r="R590" s="7">
        <f t="shared" ca="1" si="463"/>
        <v>1</v>
      </c>
      <c r="S590" s="7">
        <f t="shared" ca="1" si="463"/>
        <v>1</v>
      </c>
      <c r="T590" s="7">
        <f t="shared" ca="1" si="463"/>
        <v>1</v>
      </c>
      <c r="U590" s="7">
        <f t="shared" ca="1" si="463"/>
        <v>1</v>
      </c>
      <c r="V590" s="7">
        <f t="shared" ca="1" si="463"/>
        <v>1</v>
      </c>
      <c r="W590" s="7">
        <f t="shared" ca="1" si="463"/>
        <v>0.15012046836947454</v>
      </c>
      <c r="X590" s="7">
        <f t="shared" ca="1" si="463"/>
        <v>0.53710599378417245</v>
      </c>
      <c r="Y590" s="7">
        <f t="shared" ca="1" si="463"/>
        <v>0.18682295907099325</v>
      </c>
      <c r="Z590" s="7">
        <f t="shared" ca="1" si="463"/>
        <v>0.91371776276075467</v>
      </c>
      <c r="AA590" s="7">
        <f t="shared" ca="1" si="463"/>
        <v>0.79287189471146313</v>
      </c>
      <c r="AB590" s="7">
        <f t="shared" ca="1" si="463"/>
        <v>0.82853697752819</v>
      </c>
      <c r="AC590" s="7">
        <f t="shared" ca="1" si="463"/>
        <v>2.3920787743898714E-3</v>
      </c>
      <c r="AD590" s="7">
        <f t="shared" ca="1" si="463"/>
        <v>2.7138222363135593E-3</v>
      </c>
      <c r="AE590" s="7">
        <f t="shared" ca="1" si="463"/>
        <v>2.339333455232297E-3</v>
      </c>
      <c r="AF590" s="7">
        <f t="shared" ca="1" si="463"/>
        <v>2.5262403152595059E-3</v>
      </c>
      <c r="AG590" s="7">
        <f t="shared" ca="1" si="463"/>
        <v>2.060764968357864E-3</v>
      </c>
      <c r="AH590" s="7">
        <f t="shared" ca="1" si="463"/>
        <v>2.4638251955765621E-3</v>
      </c>
      <c r="AI590" s="7">
        <f t="shared" ca="1" si="463"/>
        <v>2.1135049710160475E-3</v>
      </c>
      <c r="AJ590" s="7">
        <f t="shared" ca="1" si="463"/>
        <v>2.7014833193820791E-3</v>
      </c>
      <c r="AK590" s="7">
        <f t="shared" ca="1" si="463"/>
        <v>1.7990070303980257E-3</v>
      </c>
      <c r="AL590" s="7">
        <f t="shared" ca="1" si="463"/>
        <v>2.6974800890399134E-3</v>
      </c>
      <c r="AM590" s="7">
        <f t="shared" ca="1" si="463"/>
        <v>1.5727267149368155E-3</v>
      </c>
      <c r="AN590" s="7">
        <f t="shared" ca="1" si="463"/>
        <v>2.8300835895128332E-3</v>
      </c>
      <c r="AO590" s="7">
        <f t="shared" ca="1" si="463"/>
        <v>3.4153166777296941E-2</v>
      </c>
      <c r="AP590" s="7">
        <f t="shared" ca="1" si="463"/>
        <v>3.9195779358534445E-2</v>
      </c>
      <c r="AQ590" s="7">
        <f t="shared" ca="1" si="463"/>
        <v>8.8803131680232045E-2</v>
      </c>
      <c r="AR590" s="7">
        <f t="shared" ca="1" si="463"/>
        <v>9.6583285181594647E-2</v>
      </c>
      <c r="AS590" s="7">
        <f t="shared" ca="1" si="463"/>
        <v>1.8971519961289103E-2</v>
      </c>
      <c r="AT590" s="7">
        <f t="shared" ca="1" si="463"/>
        <v>2.2808339523488416E-2</v>
      </c>
      <c r="AU590" s="7">
        <f t="shared" ca="1" si="463"/>
        <v>1.0178626791071449E-2</v>
      </c>
      <c r="AV590" s="7">
        <f t="shared" ca="1" si="463"/>
        <v>1.3053223326024569E-2</v>
      </c>
      <c r="AW590" s="7">
        <f t="shared" ca="1" si="463"/>
        <v>3.5990269006392576E-3</v>
      </c>
      <c r="AX590" s="7">
        <f t="shared" ca="1" si="463"/>
        <v>5.3939473382366206E-3</v>
      </c>
      <c r="AY590" s="7">
        <f t="shared" ca="1" si="463"/>
        <v>1.5727267149368155E-3</v>
      </c>
      <c r="AZ590" s="7">
        <f t="shared" ca="1" si="463"/>
        <v>2.8300835895128332E-3</v>
      </c>
      <c r="BA590" s="7">
        <f t="shared" ca="1" si="463"/>
        <v>266829</v>
      </c>
      <c r="BB590" s="7">
        <f t="shared" ca="1" si="463"/>
        <v>6432756</v>
      </c>
      <c r="BC590" s="7">
        <f t="shared" ca="1" si="463"/>
        <v>783</v>
      </c>
      <c r="BD590" s="7">
        <f t="shared" ca="1" si="463"/>
        <v>20567</v>
      </c>
      <c r="BE590" s="7">
        <f t="shared" ca="1" si="463"/>
        <v>641955</v>
      </c>
      <c r="BF590" s="7">
        <f t="shared" ca="1" si="463"/>
        <v>6057630</v>
      </c>
      <c r="BG590" s="7">
        <f t="shared" ca="1" si="463"/>
        <v>1979</v>
      </c>
      <c r="BH590" s="7">
        <f t="shared" ca="1" si="463"/>
        <v>19371</v>
      </c>
      <c r="BI590" s="7">
        <f t="shared" ca="1" si="463"/>
        <v>155247</v>
      </c>
      <c r="BJ590" s="7">
        <f t="shared" ca="1" si="463"/>
        <v>6544338</v>
      </c>
      <c r="BK590" s="7">
        <f t="shared" ca="1" si="463"/>
        <v>446</v>
      </c>
      <c r="BL590" s="7">
        <f t="shared" ca="1" si="463"/>
        <v>20904</v>
      </c>
      <c r="BM590" s="7">
        <f t="shared" ca="1" si="463"/>
        <v>80879</v>
      </c>
      <c r="BN590" s="7">
        <f t="shared" ca="1" si="463"/>
        <v>6618706</v>
      </c>
      <c r="BO590" s="7">
        <f t="shared" ca="1" si="463"/>
        <v>248</v>
      </c>
      <c r="BP590" s="7">
        <f t="shared" ref="BP590:CV590" ca="1" si="464">INDIRECT("CORPUS_TOTALS!R"&amp;($A586+$C586)&amp;"C"&amp;(COLUMN()-1),FALSE)</f>
        <v>21102</v>
      </c>
      <c r="BQ590" s="7">
        <f t="shared" ca="1" si="464"/>
        <v>33148</v>
      </c>
      <c r="BR590" s="7">
        <f t="shared" ca="1" si="464"/>
        <v>6666437</v>
      </c>
      <c r="BS590" s="7">
        <f t="shared" ca="1" si="464"/>
        <v>96</v>
      </c>
      <c r="BT590" s="7">
        <f t="shared" ca="1" si="464"/>
        <v>21254</v>
      </c>
      <c r="BU590" s="7">
        <f t="shared" ca="1" si="464"/>
        <v>16677</v>
      </c>
      <c r="BV590" s="7">
        <f t="shared" ca="1" si="464"/>
        <v>6682908</v>
      </c>
      <c r="BW590" s="7">
        <f t="shared" ca="1" si="464"/>
        <v>47</v>
      </c>
      <c r="BX590" s="7">
        <f t="shared" ca="1" si="464"/>
        <v>21303</v>
      </c>
      <c r="BY590" s="7">
        <f t="shared" ca="1" si="464"/>
        <v>266761.89265630452</v>
      </c>
      <c r="BZ590" s="7">
        <f t="shared" ca="1" si="464"/>
        <v>6432823.1073436951</v>
      </c>
      <c r="CA590" s="7">
        <f t="shared" ca="1" si="464"/>
        <v>850.10734369548288</v>
      </c>
      <c r="CB590" s="7">
        <f t="shared" ca="1" si="464"/>
        <v>20565.220987568631</v>
      </c>
      <c r="CC590" s="7">
        <f t="shared" ca="1" si="464"/>
        <v>641888.45263196272</v>
      </c>
      <c r="CD590" s="7">
        <f t="shared" ca="1" si="464"/>
        <v>6057696.5473680375</v>
      </c>
      <c r="CE590" s="7">
        <f t="shared" ca="1" si="464"/>
        <v>2045.5473680373341</v>
      </c>
      <c r="CF590" s="7">
        <f t="shared" ca="1" si="464"/>
        <v>19365.971377331582</v>
      </c>
      <c r="CG590" s="7">
        <f t="shared" ca="1" si="464"/>
        <v>155198.41917902793</v>
      </c>
      <c r="CH590" s="7">
        <f t="shared" ca="1" si="464"/>
        <v>6544386.5808209721</v>
      </c>
      <c r="CI590" s="7">
        <f t="shared" ca="1" si="464"/>
        <v>494.58082097208199</v>
      </c>
      <c r="CJ590" s="7">
        <f t="shared" ca="1" si="464"/>
        <v>20921.880489612417</v>
      </c>
      <c r="CK590" s="7">
        <f t="shared" ca="1" si="464"/>
        <v>80869.288617580736</v>
      </c>
      <c r="CL590" s="7">
        <f t="shared" ca="1" si="464"/>
        <v>6618715.7113824189</v>
      </c>
      <c r="CM590" s="7">
        <f t="shared" ca="1" si="464"/>
        <v>257.71138241926161</v>
      </c>
      <c r="CN590" s="7">
        <f t="shared" ca="1" si="464"/>
        <v>21159.504775295783</v>
      </c>
      <c r="CO590" s="7">
        <f t="shared" ca="1" si="464"/>
        <v>33138.395735117214</v>
      </c>
      <c r="CP590" s="7">
        <f t="shared" ca="1" si="464"/>
        <v>6666446.6042648824</v>
      </c>
      <c r="CQ590" s="7">
        <f t="shared" ca="1" si="464"/>
        <v>105.60426488278789</v>
      </c>
      <c r="CR590" s="7">
        <f t="shared" ca="1" si="464"/>
        <v>21312.096622402732</v>
      </c>
      <c r="CS590" s="7">
        <f t="shared" ca="1" si="464"/>
        <v>16670.873850141386</v>
      </c>
      <c r="CT590" s="7">
        <f t="shared" ca="1" si="464"/>
        <v>6682914.1261498583</v>
      </c>
      <c r="CU590" s="7">
        <f t="shared" ca="1" si="464"/>
        <v>53.126149858613424</v>
      </c>
      <c r="CV590" s="7">
        <f t="shared" ca="1" si="464"/>
        <v>21364.741972823689</v>
      </c>
    </row>
    <row r="591" spans="1:100">
      <c r="A591" s="18" t="s">
        <v>117</v>
      </c>
      <c r="B591" s="7" t="str">
        <f ca="1">INDIRECT("CORPUS_TOTALS!R"&amp;($B586+$C586)&amp;"C"&amp;(COLUMN()-1),FALSE)</f>
        <v>Reduced Reward</v>
      </c>
      <c r="C591" s="7">
        <f ca="1">INDIRECT("CORPUS_TOTALS!R"&amp;($B586+$C586)&amp;"C"&amp;(COLUMN()-1),FALSE)</f>
        <v>8713</v>
      </c>
      <c r="D591" s="7">
        <f t="shared" ref="D591:BO591" ca="1" si="465">INDIRECT("CORPUS_TOTALS!R"&amp;($B586+$C586)&amp;"C"&amp;(COLUMN()-1),FALSE)</f>
        <v>4277</v>
      </c>
      <c r="E591" s="7">
        <f t="shared" ca="1" si="465"/>
        <v>185</v>
      </c>
      <c r="F591" s="7">
        <f t="shared" ca="1" si="465"/>
        <v>723</v>
      </c>
      <c r="G591" s="7">
        <f t="shared" ca="1" si="465"/>
        <v>134</v>
      </c>
      <c r="H591" s="7">
        <f t="shared" ca="1" si="465"/>
        <v>51</v>
      </c>
      <c r="I591" s="7">
        <f t="shared" ca="1" si="465"/>
        <v>14</v>
      </c>
      <c r="J591" s="7">
        <f t="shared" ca="1" si="465"/>
        <v>1</v>
      </c>
      <c r="K591" s="7">
        <f t="shared" ca="1" si="465"/>
        <v>-0.19358923777652234</v>
      </c>
      <c r="L591" s="7">
        <f t="shared" ca="1" si="465"/>
        <v>0.89016734633039285</v>
      </c>
      <c r="M591" s="7">
        <f t="shared" ca="1" si="465"/>
        <v>0.63513549372834344</v>
      </c>
      <c r="N591" s="7">
        <f t="shared" ca="1" si="465"/>
        <v>-0.27398012505107283</v>
      </c>
      <c r="O591" s="7">
        <f t="shared" ca="1" si="465"/>
        <v>-1.5402136745898836</v>
      </c>
      <c r="P591" s="7">
        <f t="shared" ca="1" si="465"/>
        <v>0</v>
      </c>
      <c r="Q591" s="7">
        <f t="shared" ca="1" si="465"/>
        <v>1</v>
      </c>
      <c r="R591" s="7">
        <f t="shared" ca="1" si="465"/>
        <v>1.4349715353450183</v>
      </c>
      <c r="S591" s="7">
        <f t="shared" ca="1" si="465"/>
        <v>1</v>
      </c>
      <c r="T591" s="7">
        <f t="shared" ca="1" si="465"/>
        <v>1</v>
      </c>
      <c r="U591" s="7">
        <f t="shared" ca="1" si="465"/>
        <v>1</v>
      </c>
      <c r="V591" s="7">
        <f t="shared" ca="1" si="465"/>
        <v>0.14052261724384107</v>
      </c>
      <c r="W591" s="7">
        <f t="shared" ca="1" si="465"/>
        <v>0.95651552019150454</v>
      </c>
      <c r="X591" s="7">
        <f t="shared" ca="1" si="465"/>
        <v>6.6573728033450061E-14</v>
      </c>
      <c r="Y591" s="7">
        <f t="shared" ca="1" si="465"/>
        <v>0.50818871481132444</v>
      </c>
      <c r="Z591" s="7">
        <f t="shared" ca="1" si="465"/>
        <v>0.7690698358082495</v>
      </c>
      <c r="AA591" s="7">
        <f t="shared" ca="1" si="465"/>
        <v>0.48873792924974857</v>
      </c>
      <c r="AB591" s="7">
        <f t="shared" ca="1" si="465"/>
        <v>3.2755414735353941E-2</v>
      </c>
      <c r="AC591" s="7">
        <f t="shared" ca="1" si="465"/>
        <v>2.091494768717856E-3</v>
      </c>
      <c r="AD591" s="7">
        <f t="shared" ca="1" si="465"/>
        <v>2.7947524354567507E-3</v>
      </c>
      <c r="AE591" s="7">
        <f t="shared" ca="1" si="465"/>
        <v>3.134848689261535E-3</v>
      </c>
      <c r="AF591" s="7">
        <f t="shared" ca="1" si="465"/>
        <v>3.6269002001469292E-3</v>
      </c>
      <c r="AG591" s="7">
        <f t="shared" ca="1" si="465"/>
        <v>2.603388583815171E-3</v>
      </c>
      <c r="AH591" s="7">
        <f t="shared" ca="1" si="465"/>
        <v>3.6626857673655627E-3</v>
      </c>
      <c r="AI591" s="7">
        <f t="shared" ca="1" si="465"/>
        <v>1.7310966026801277E-3</v>
      </c>
      <c r="AJ591" s="7">
        <f t="shared" ca="1" si="465"/>
        <v>3.0386017840395357E-3</v>
      </c>
      <c r="AK591" s="7">
        <f t="shared" ca="1" si="465"/>
        <v>7.800275109280364E-4</v>
      </c>
      <c r="AL591" s="7">
        <f t="shared" ca="1" si="465"/>
        <v>2.4932949113305562E-3</v>
      </c>
      <c r="AM591" s="7">
        <f t="shared" ca="1" si="465"/>
        <v>-2.244028183389236E-4</v>
      </c>
      <c r="AN591" s="7">
        <f t="shared" ca="1" si="465"/>
        <v>6.9202030723300824E-4</v>
      </c>
      <c r="AO591" s="7">
        <f t="shared" ca="1" si="465"/>
        <v>3.2372658895497321E-2</v>
      </c>
      <c r="AP591" s="7">
        <f t="shared" ca="1" si="465"/>
        <v>4.3848991794238477E-2</v>
      </c>
      <c r="AQ591" s="7">
        <f t="shared" ca="1" si="465"/>
        <v>0.12172786878689358</v>
      </c>
      <c r="AR591" s="7">
        <f t="shared" ca="1" si="465"/>
        <v>0.14200839494937018</v>
      </c>
      <c r="AS591" s="7">
        <f t="shared" ca="1" si="465"/>
        <v>2.1826913122733726E-2</v>
      </c>
      <c r="AT591" s="7">
        <f t="shared" ca="1" si="465"/>
        <v>3.148148061119193E-2</v>
      </c>
      <c r="AU591" s="7">
        <f t="shared" ca="1" si="465"/>
        <v>7.2634741696374827E-3</v>
      </c>
      <c r="AV591" s="7">
        <f t="shared" ca="1" si="465"/>
        <v>1.3311695341702241E-2</v>
      </c>
      <c r="AW591" s="7">
        <f t="shared" ca="1" si="465"/>
        <v>1.5614599154096004E-3</v>
      </c>
      <c r="AX591" s="7">
        <f t="shared" ca="1" si="465"/>
        <v>4.9851849291075844E-3</v>
      </c>
      <c r="AY591" s="7">
        <f t="shared" ca="1" si="465"/>
        <v>-2.244028183389236E-4</v>
      </c>
      <c r="AZ591" s="7">
        <f t="shared" ca="1" si="465"/>
        <v>6.9202030723300824E-4</v>
      </c>
      <c r="BA591" s="7">
        <f t="shared" ca="1" si="465"/>
        <v>267449</v>
      </c>
      <c r="BB591" s="7">
        <f t="shared" ca="1" si="465"/>
        <v>6449209</v>
      </c>
      <c r="BC591" s="7">
        <f t="shared" ca="1" si="465"/>
        <v>163</v>
      </c>
      <c r="BD591" s="7">
        <f t="shared" ca="1" si="465"/>
        <v>4114</v>
      </c>
      <c r="BE591" s="7">
        <f t="shared" ca="1" si="465"/>
        <v>643370</v>
      </c>
      <c r="BF591" s="7">
        <f t="shared" ca="1" si="465"/>
        <v>6073288</v>
      </c>
      <c r="BG591" s="7">
        <f t="shared" ca="1" si="465"/>
        <v>564</v>
      </c>
      <c r="BH591" s="7">
        <f t="shared" ca="1" si="465"/>
        <v>3713</v>
      </c>
      <c r="BI591" s="7">
        <f t="shared" ca="1" si="465"/>
        <v>155579</v>
      </c>
      <c r="BJ591" s="7">
        <f t="shared" ca="1" si="465"/>
        <v>6561079</v>
      </c>
      <c r="BK591" s="7">
        <f t="shared" ca="1" si="465"/>
        <v>114</v>
      </c>
      <c r="BL591" s="7">
        <f t="shared" ca="1" si="465"/>
        <v>4163</v>
      </c>
      <c r="BM591" s="7">
        <f t="shared" ca="1" si="465"/>
        <v>81083</v>
      </c>
      <c r="BN591" s="7">
        <f t="shared" ca="1" si="465"/>
        <v>6635575</v>
      </c>
      <c r="BO591" s="7">
        <f t="shared" ca="1" si="465"/>
        <v>44</v>
      </c>
      <c r="BP591" s="7">
        <f t="shared" ref="BP591:CV591" ca="1" si="466">INDIRECT("CORPUS_TOTALS!R"&amp;($B586+$C586)&amp;"C"&amp;(COLUMN()-1),FALSE)</f>
        <v>4233</v>
      </c>
      <c r="BQ591" s="7">
        <f t="shared" ca="1" si="466"/>
        <v>33230</v>
      </c>
      <c r="BR591" s="7">
        <f t="shared" ca="1" si="466"/>
        <v>6683428</v>
      </c>
      <c r="BS591" s="7">
        <f t="shared" ca="1" si="466"/>
        <v>14</v>
      </c>
      <c r="BT591" s="7">
        <f t="shared" ca="1" si="466"/>
        <v>4263</v>
      </c>
      <c r="BU591" s="7">
        <f t="shared" ca="1" si="466"/>
        <v>16723</v>
      </c>
      <c r="BV591" s="7">
        <f t="shared" ca="1" si="466"/>
        <v>6699935</v>
      </c>
      <c r="BW591" s="7">
        <f t="shared" ca="1" si="466"/>
        <v>1</v>
      </c>
      <c r="BX591" s="7">
        <f t="shared" ca="1" si="466"/>
        <v>4276</v>
      </c>
      <c r="BY591" s="7">
        <f t="shared" ca="1" si="466"/>
        <v>267441.69980754168</v>
      </c>
      <c r="BZ591" s="7">
        <f t="shared" ca="1" si="466"/>
        <v>6449216.3001924586</v>
      </c>
      <c r="CA591" s="7">
        <f t="shared" ca="1" si="466"/>
        <v>170.300192458341</v>
      </c>
      <c r="CB591" s="7">
        <f t="shared" ca="1" si="466"/>
        <v>4109.3148513740016</v>
      </c>
      <c r="CC591" s="7">
        <f t="shared" ca="1" si="466"/>
        <v>643524.21985512436</v>
      </c>
      <c r="CD591" s="7">
        <f t="shared" ca="1" si="466"/>
        <v>6073133.7801448759</v>
      </c>
      <c r="CE591" s="7">
        <f t="shared" ca="1" si="466"/>
        <v>409.78014487567577</v>
      </c>
      <c r="CF591" s="7">
        <f t="shared" ca="1" si="466"/>
        <v>3869.6824041063278</v>
      </c>
      <c r="CG591" s="7">
        <f t="shared" ca="1" si="466"/>
        <v>155593.92167815936</v>
      </c>
      <c r="CH591" s="7">
        <f t="shared" ca="1" si="466"/>
        <v>6561064.0783218406</v>
      </c>
      <c r="CI591" s="7">
        <f t="shared" ca="1" si="466"/>
        <v>99.078321840636761</v>
      </c>
      <c r="CJ591" s="7">
        <f t="shared" ca="1" si="466"/>
        <v>4180.5820742994511</v>
      </c>
      <c r="CK591" s="7">
        <f t="shared" ca="1" si="466"/>
        <v>81075.373227980934</v>
      </c>
      <c r="CL591" s="7">
        <f t="shared" ca="1" si="466"/>
        <v>6635582.6267720191</v>
      </c>
      <c r="CM591" s="7">
        <f t="shared" ca="1" si="466"/>
        <v>51.626772019071751</v>
      </c>
      <c r="CN591" s="7">
        <f t="shared" ca="1" si="466"/>
        <v>4228.0638400823746</v>
      </c>
      <c r="CO591" s="7">
        <f t="shared" ca="1" si="466"/>
        <v>33222.844522674299</v>
      </c>
      <c r="CP591" s="7">
        <f t="shared" ca="1" si="466"/>
        <v>6683435.1554773254</v>
      </c>
      <c r="CQ591" s="7">
        <f t="shared" ca="1" si="466"/>
        <v>21.155477325699476</v>
      </c>
      <c r="CR591" s="7">
        <f t="shared" ca="1" si="466"/>
        <v>4258.5545381348875</v>
      </c>
      <c r="CS591" s="7">
        <f t="shared" ca="1" si="466"/>
        <v>16713.357351618488</v>
      </c>
      <c r="CT591" s="7">
        <f t="shared" ca="1" si="466"/>
        <v>6699944.6426483812</v>
      </c>
      <c r="CU591" s="7">
        <f t="shared" ca="1" si="466"/>
        <v>10.642648381512394</v>
      </c>
      <c r="CV591" s="7">
        <f t="shared" ca="1" si="466"/>
        <v>4269.0740613858852</v>
      </c>
    </row>
    <row r="593" spans="1:51">
      <c r="A593" s="18" t="s">
        <v>114</v>
      </c>
      <c r="B593" t="s">
        <v>119</v>
      </c>
      <c r="C593" t="s">
        <v>120</v>
      </c>
      <c r="D593" t="s">
        <v>121</v>
      </c>
      <c r="E593" t="s">
        <v>122</v>
      </c>
      <c r="F593" t="s">
        <v>123</v>
      </c>
      <c r="G593" t="s">
        <v>124</v>
      </c>
      <c r="H593" t="s">
        <v>125</v>
      </c>
      <c r="I593" t="s">
        <v>126</v>
      </c>
      <c r="J593" t="s">
        <v>127</v>
      </c>
      <c r="K593" t="s">
        <v>128</v>
      </c>
      <c r="L593" t="s">
        <v>129</v>
      </c>
      <c r="M593" t="s">
        <v>130</v>
      </c>
      <c r="N593" t="s">
        <v>131</v>
      </c>
      <c r="O593" t="s">
        <v>132</v>
      </c>
      <c r="P593" t="s">
        <v>133</v>
      </c>
      <c r="Q593" t="s">
        <v>134</v>
      </c>
      <c r="R593" t="s">
        <v>135</v>
      </c>
      <c r="S593" t="s">
        <v>136</v>
      </c>
      <c r="T593" t="s">
        <v>138</v>
      </c>
      <c r="U593" t="s">
        <v>139</v>
      </c>
      <c r="V593" t="s">
        <v>140</v>
      </c>
      <c r="W593" t="s">
        <v>141</v>
      </c>
      <c r="X593" t="s">
        <v>142</v>
      </c>
      <c r="Y593" t="s">
        <v>143</v>
      </c>
      <c r="Z593" t="s">
        <v>144</v>
      </c>
      <c r="AA593" t="s">
        <v>145</v>
      </c>
      <c r="AB593" t="s">
        <v>146</v>
      </c>
      <c r="AC593" t="s">
        <v>147</v>
      </c>
      <c r="AD593" t="s">
        <v>148</v>
      </c>
      <c r="AE593" t="s">
        <v>149</v>
      </c>
      <c r="AF593" t="s">
        <v>137</v>
      </c>
    </row>
    <row r="594" spans="1:51">
      <c r="A594" s="18" t="s">
        <v>150</v>
      </c>
      <c r="B594" s="10" t="e">
        <f ca="1">1-NORMSDIST(H594)</f>
        <v>#REF!</v>
      </c>
      <c r="C594" s="10">
        <f t="shared" ref="C594" ca="1" si="467">1-NORMSDIST(I594)</f>
        <v>0.99999999999999822</v>
      </c>
      <c r="D594" s="10">
        <f t="shared" ref="D594" ca="1" si="468">1-NORMSDIST(J594)</f>
        <v>0.99959854867606646</v>
      </c>
      <c r="E594" s="10">
        <f t="shared" ref="E594" ca="1" si="469">1-NORMSDIST(K594)</f>
        <v>0.47540592763910072</v>
      </c>
      <c r="F594" s="10">
        <f t="shared" ref="F594" ca="1" si="470">1-NORMSDIST(L594)</f>
        <v>0.1324167197038183</v>
      </c>
      <c r="G594" s="10">
        <f t="shared" ref="G594" ca="1" si="471">1-NORMSDIST(M594)</f>
        <v>3.3126883707150778E-3</v>
      </c>
      <c r="H594" t="e">
        <f ca="1">(E590/T594-E591/Z594)/(SQRT(N594*(1-N594)*(1/T594+1/Z594)))</f>
        <v>#REF!</v>
      </c>
      <c r="I594">
        <f t="shared" ref="I594" ca="1" si="472">(F590/U594-F591/AA594)/(SQRT(O594*(1-O594)*(1/U594+1/AA594)))</f>
        <v>-7.8668247185927394</v>
      </c>
      <c r="J594">
        <f t="shared" ref="J594" ca="1" si="473">(G590/V594-G591/AB594)/(SQRT(P594*(1-P594)*(1/V594+1/AB594)))</f>
        <v>-3.3517921823197119</v>
      </c>
      <c r="K594">
        <f t="shared" ref="K594" ca="1" si="474">(H590/W594-H591/AC594)/(SQRT(Q594*(1-Q594)*(1/W594+1/AC594)))</f>
        <v>6.168729819333936E-2</v>
      </c>
      <c r="L594">
        <f t="shared" ref="L594" ca="1" si="475">(I590/X594-I591/AD594)/(SQRT(R594*(1-R594)*(1/X594+1/AD594)))</f>
        <v>1.115039630485626</v>
      </c>
      <c r="M594">
        <f t="shared" ref="M594" ca="1" si="476">(J590/Y594-J591/AE594)/(SQRT(S594*(1-S594)*(1/Y594+1/AE594)))</f>
        <v>2.7151099635465692</v>
      </c>
      <c r="N594" t="e">
        <f ca="1">(E590+E591)/(T594+Z594)</f>
        <v>#REF!</v>
      </c>
      <c r="O594">
        <f t="shared" ref="O594" ca="1" si="477">(F590+F591)/(U594+AA594)</f>
        <v>1.2955086432278457E-3</v>
      </c>
      <c r="P594">
        <f t="shared" ref="P594" ca="1" si="478">(G590+G591)/(V594+AB594)</f>
        <v>1.2038084832403325E-3</v>
      </c>
      <c r="Q594">
        <f t="shared" ref="Q594" ca="1" si="479">(H590+H591)/(W594+AC594)</f>
        <v>1.2018574160065556E-3</v>
      </c>
      <c r="R594">
        <f t="shared" ref="R594" ca="1" si="480">(I590+I591)/(X594+AD594)</f>
        <v>1.0730869785772817E-3</v>
      </c>
      <c r="S594">
        <f t="shared" ref="S594" ca="1" si="481">(J590+J591)/(Y594+AE594)</f>
        <v>9.3651227221290046E-4</v>
      </c>
      <c r="T594" t="e">
        <f ca="1">_xlfn.FLOOR.MATH(($F$1-1)*$D590)</f>
        <v>#REF!</v>
      </c>
      <c r="U594">
        <f ca="1">2*50*$D590</f>
        <v>2135000</v>
      </c>
      <c r="V594">
        <f ca="1">2*10*$D590</f>
        <v>427000</v>
      </c>
      <c r="W594">
        <f ca="1">2*5*$D590</f>
        <v>213500</v>
      </c>
      <c r="X594">
        <f ca="1">2*2*$D590</f>
        <v>85400</v>
      </c>
      <c r="Y594">
        <f ca="1">2*1*$D590</f>
        <v>42700</v>
      </c>
      <c r="Z594" t="e">
        <f ca="1">_xlfn.FLOOR.MATH(($F$1-1)*$D591)</f>
        <v>#REF!</v>
      </c>
      <c r="AA594">
        <f ca="1">2*50*$D591</f>
        <v>427700</v>
      </c>
      <c r="AB594">
        <f ca="1">2*10*$D591</f>
        <v>85540</v>
      </c>
      <c r="AC594">
        <f ca="1">2*5*$D591</f>
        <v>42770</v>
      </c>
      <c r="AD594">
        <f ca="1">2*2*$D591</f>
        <v>17108</v>
      </c>
      <c r="AE594">
        <f ca="1">2*1*$D591</f>
        <v>8554</v>
      </c>
    </row>
    <row r="596" spans="1:51">
      <c r="A596" s="18" t="s">
        <v>151</v>
      </c>
      <c r="B596" t="s">
        <v>152</v>
      </c>
      <c r="C596" t="s">
        <v>153</v>
      </c>
      <c r="D596" t="s">
        <v>154</v>
      </c>
      <c r="E596">
        <v>50</v>
      </c>
      <c r="F596" t="s">
        <v>153</v>
      </c>
      <c r="G596" t="s">
        <v>154</v>
      </c>
      <c r="H596">
        <v>10</v>
      </c>
      <c r="I596" t="s">
        <v>153</v>
      </c>
      <c r="J596" t="s">
        <v>154</v>
      </c>
      <c r="K596">
        <v>5</v>
      </c>
      <c r="L596" t="s">
        <v>153</v>
      </c>
      <c r="M596" t="s">
        <v>154</v>
      </c>
      <c r="N596">
        <v>2</v>
      </c>
      <c r="O596" t="s">
        <v>153</v>
      </c>
      <c r="P596" t="s">
        <v>154</v>
      </c>
      <c r="Q596">
        <v>1</v>
      </c>
      <c r="R596" t="s">
        <v>153</v>
      </c>
      <c r="S596" t="s">
        <v>154</v>
      </c>
    </row>
    <row r="597" spans="1:51">
      <c r="A597" s="18" t="s">
        <v>159</v>
      </c>
      <c r="B597" t="s">
        <v>116</v>
      </c>
      <c r="C597">
        <f ca="1">BC590</f>
        <v>783</v>
      </c>
      <c r="D597">
        <f ca="1">BD590</f>
        <v>20567</v>
      </c>
      <c r="E597" t="s">
        <v>116</v>
      </c>
      <c r="F597">
        <f ca="1">BG590</f>
        <v>1979</v>
      </c>
      <c r="G597">
        <f ca="1">BH590</f>
        <v>19371</v>
      </c>
      <c r="H597" t="s">
        <v>116</v>
      </c>
      <c r="I597">
        <f ca="1">BK590</f>
        <v>446</v>
      </c>
      <c r="J597">
        <f ca="1">BL590</f>
        <v>20904</v>
      </c>
      <c r="K597" t="s">
        <v>116</v>
      </c>
      <c r="L597">
        <f ca="1">BO590</f>
        <v>248</v>
      </c>
      <c r="M597">
        <f ca="1">BP590</f>
        <v>21102</v>
      </c>
      <c r="N597" t="s">
        <v>116</v>
      </c>
      <c r="O597">
        <f ca="1">BS590</f>
        <v>96</v>
      </c>
      <c r="P597">
        <f ca="1">BT590</f>
        <v>21254</v>
      </c>
      <c r="Q597" t="s">
        <v>116</v>
      </c>
      <c r="R597">
        <f ca="1">BW590</f>
        <v>47</v>
      </c>
      <c r="S597">
        <f ca="1">BX590</f>
        <v>21303</v>
      </c>
    </row>
    <row r="598" spans="1:51">
      <c r="A598" s="18"/>
      <c r="B598" t="s">
        <v>117</v>
      </c>
      <c r="C598">
        <f ca="1">BC591</f>
        <v>163</v>
      </c>
      <c r="D598">
        <f ca="1">BD591</f>
        <v>4114</v>
      </c>
      <c r="E598" t="s">
        <v>117</v>
      </c>
      <c r="F598">
        <f ca="1">BG591</f>
        <v>564</v>
      </c>
      <c r="G598">
        <f ca="1">BH591</f>
        <v>3713</v>
      </c>
      <c r="H598" t="s">
        <v>117</v>
      </c>
      <c r="I598">
        <f ca="1">BK591</f>
        <v>114</v>
      </c>
      <c r="J598">
        <f ca="1">BL591</f>
        <v>4163</v>
      </c>
      <c r="K598" t="s">
        <v>117</v>
      </c>
      <c r="L598">
        <f ca="1">BO591</f>
        <v>44</v>
      </c>
      <c r="M598">
        <f ca="1">BP591</f>
        <v>4233</v>
      </c>
      <c r="N598" t="s">
        <v>117</v>
      </c>
      <c r="O598">
        <f ca="1">BS591</f>
        <v>14</v>
      </c>
      <c r="P598">
        <f ca="1">BT591</f>
        <v>4263</v>
      </c>
      <c r="Q598" t="s">
        <v>117</v>
      </c>
      <c r="R598">
        <f ca="1">BW591</f>
        <v>1</v>
      </c>
      <c r="S598">
        <f ca="1">BX591</f>
        <v>4276</v>
      </c>
    </row>
    <row r="599" spans="1:51">
      <c r="A599" s="18" t="s">
        <v>155</v>
      </c>
      <c r="C599">
        <f ca="1">(C597+C598)*(C597+D597)/SUM(C597:D598)</f>
        <v>788.11800054629884</v>
      </c>
      <c r="D599">
        <f ca="1">(C597+D597)*(D597+D598)/SUM(C597:D598)</f>
        <v>20561.881999453701</v>
      </c>
      <c r="F599">
        <f ca="1">(F597+F598)*(F597+G597)/SUM(F597:G598)</f>
        <v>2118.5878175361922</v>
      </c>
      <c r="G599">
        <f ca="1">(F597+G597)*(G597+G598)/SUM(F597:G598)</f>
        <v>19231.412182463806</v>
      </c>
      <c r="I599">
        <f ca="1">(I597+I598)*(I597+J597)/SUM(I597:J598)</f>
        <v>466.53919694072658</v>
      </c>
      <c r="J599">
        <f ca="1">(I597+J597)*(J597+J598)/SUM(I597:J598)</f>
        <v>20883.460803059272</v>
      </c>
      <c r="L599">
        <f ca="1">(L597+L598)*(L597+M597)/SUM(L597:M598)</f>
        <v>243.266866976236</v>
      </c>
      <c r="M599">
        <f ca="1">(L597+M597)*(M597+M598)/SUM(L597:M598)</f>
        <v>21106.733133023765</v>
      </c>
      <c r="O599">
        <f ca="1">(O597+O598)*(O597+P597)/SUM(O597:P598)</f>
        <v>91.641627970499869</v>
      </c>
      <c r="P599">
        <f ca="1">(O597+P597)*(P597+P598)/SUM(O597:P598)</f>
        <v>21258.358372029499</v>
      </c>
      <c r="R599">
        <f ca="1">(R597+R598)*(R597+S597)/SUM(R597:S598)</f>
        <v>39.989074023490851</v>
      </c>
      <c r="S599">
        <f ca="1">(R597+S597)*(S597+S598)/SUM(R597:S598)</f>
        <v>21310.010925976509</v>
      </c>
    </row>
    <row r="600" spans="1:51">
      <c r="C600">
        <f ca="1">(C597+C598)*(C598+D598)/SUM(C597:D598)</f>
        <v>157.88199945370118</v>
      </c>
      <c r="D600">
        <f ca="1">(C598+D598)*(D597+D598)/SUM(C597:D598)</f>
        <v>4119.1180005462984</v>
      </c>
      <c r="F600">
        <f ca="1">(F597+F598)*(F598+G598)/SUM(F597:G598)</f>
        <v>424.41218246380771</v>
      </c>
      <c r="G600">
        <f ca="1">(F598+G598)*(G597+G598)/SUM(F597:G598)</f>
        <v>3852.5878175361922</v>
      </c>
      <c r="I600">
        <f ca="1">(I597+I598)*(I598+J598)/SUM(I597:J598)</f>
        <v>93.460803059273417</v>
      </c>
      <c r="J600">
        <f ca="1">(I598+J598)*(J597+J598)/SUM(I597:J598)</f>
        <v>4183.5391969407265</v>
      </c>
      <c r="L600">
        <f ca="1">(L597+L598)*(L598+M598)/SUM(L597:M598)</f>
        <v>48.733133023763997</v>
      </c>
      <c r="M600">
        <f ca="1">(L598+M598)*(M597+M598)/SUM(L597:M598)</f>
        <v>4228.2668669762361</v>
      </c>
      <c r="O600">
        <f ca="1">(O597+O598)*(O598+P598)/SUM(O597:P598)</f>
        <v>18.358372029500135</v>
      </c>
      <c r="P600">
        <f ca="1">(O598+P598)*(P597+P598)/SUM(O597:P598)</f>
        <v>4258.6416279704999</v>
      </c>
      <c r="R600">
        <f ca="1">(R597+R598)*(R598+S598)/SUM(R597:S598)</f>
        <v>8.0109259765091512</v>
      </c>
      <c r="S600">
        <f ca="1">(R598+S598)*(S597+S598)/SUM(R597:S598)</f>
        <v>4268.9890740234905</v>
      </c>
    </row>
    <row r="602" spans="1:51">
      <c r="A602" s="18" t="s">
        <v>151</v>
      </c>
      <c r="B602" s="18" t="s">
        <v>0</v>
      </c>
      <c r="C602" s="18">
        <v>50</v>
      </c>
      <c r="D602" s="18">
        <v>10</v>
      </c>
      <c r="E602" s="18">
        <v>5</v>
      </c>
      <c r="F602" s="18">
        <v>2</v>
      </c>
      <c r="G602" s="18">
        <v>1</v>
      </c>
    </row>
    <row r="603" spans="1:51">
      <c r="A603" s="18" t="s">
        <v>118</v>
      </c>
      <c r="B603" s="10">
        <f ca="1">_xlfn.CHISQ.TEST(C597:D598,C599:D600)</f>
        <v>0.64930510358156734</v>
      </c>
      <c r="C603" s="10">
        <f ca="1">_xlfn.CHISQ.TEST(F597:G598,F599:G600)</f>
        <v>5.2146483198297551E-15</v>
      </c>
      <c r="D603" s="10">
        <f ca="1">_xlfn.CHISQ.TEST(I597:J598,I599:J600)</f>
        <v>1.8597024769281163E-2</v>
      </c>
      <c r="E603" s="10">
        <f ca="1">_xlfn.CHISQ.TEST(L597:M598,L599:M600)</f>
        <v>0.4550071640083414</v>
      </c>
      <c r="F603" s="10">
        <f ca="1">_xlfn.CHISQ.TEST(O597:P598,O599:P600)</f>
        <v>0.26406243693392278</v>
      </c>
      <c r="G603" s="10">
        <f ca="1">_xlfn.CHISQ.TEST(R597:S598,R599:S600)</f>
        <v>6.5999434950492408E-3</v>
      </c>
    </row>
    <row r="604" spans="1:51">
      <c r="A604" s="18" t="s">
        <v>156</v>
      </c>
      <c r="B604">
        <f ca="1">(C597*D598)/(D597*C598)</f>
        <v>0.96087633384947768</v>
      </c>
      <c r="C604">
        <f ca="1">(F597*G598)/(G597*F598)</f>
        <v>0.67257326243697624</v>
      </c>
      <c r="D604">
        <f ca="1">(I597*J598)/(J597*I598)</f>
        <v>0.77912478766759996</v>
      </c>
      <c r="E604">
        <f ca="1">(L597*M598)/(M597*L598)</f>
        <v>1.1306381988781762</v>
      </c>
      <c r="F604">
        <f ca="1">(O597*P598)/(P597*O598)</f>
        <v>1.3753646372447539</v>
      </c>
      <c r="G604">
        <f ca="1">(R597*S598)/(S597*R598)</f>
        <v>9.4339764352438618</v>
      </c>
    </row>
    <row r="605" spans="1:51"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</row>
    <row r="606" spans="1:51"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</row>
    <row r="607" spans="1:51">
      <c r="A607">
        <v>1</v>
      </c>
      <c r="B607">
        <v>5</v>
      </c>
      <c r="C607">
        <v>3</v>
      </c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</row>
    <row r="608" spans="1:51" ht="18.75">
      <c r="A608" s="19" t="str">
        <f ca="1">INDIRECT("R5C"&amp;A607,FALSE)</f>
        <v>reduced_gods</v>
      </c>
      <c r="B608" s="19" t="str">
        <f ca="1">INDIRECT("R5C"&amp;B607,FALSE)</f>
        <v>emperor_names</v>
      </c>
      <c r="C608" s="19" t="str">
        <f ca="1">INDIRECT("R3C"&amp;C607,FALSE)</f>
        <v>punishment</v>
      </c>
      <c r="D608" s="20"/>
    </row>
    <row r="609" spans="1:100" ht="18.75">
      <c r="A609" s="19">
        <f ca="1">INDIRECT("R6C"&amp;A607,FALSE)</f>
        <v>201</v>
      </c>
      <c r="B609" s="19">
        <f ca="1">INDIRECT("R6C"&amp;B607,FALSE)</f>
        <v>227</v>
      </c>
      <c r="C609" s="19">
        <f ca="1">INDIRECT("R4C"&amp;C607,FALSE)</f>
        <v>6</v>
      </c>
    </row>
    <row r="610" spans="1:100">
      <c r="A610" s="18"/>
    </row>
    <row r="611" spans="1:100">
      <c r="A611" s="18" t="s">
        <v>115</v>
      </c>
    </row>
    <row r="612" spans="1:100" ht="15.75">
      <c r="C612" t="s">
        <v>36</v>
      </c>
      <c r="D612" t="s">
        <v>37</v>
      </c>
      <c r="E612" s="2" t="s">
        <v>43</v>
      </c>
      <c r="F612" s="2" t="s">
        <v>38</v>
      </c>
      <c r="G612" s="2" t="s">
        <v>39</v>
      </c>
      <c r="H612" s="2" t="s">
        <v>40</v>
      </c>
      <c r="I612" s="2" t="s">
        <v>41</v>
      </c>
      <c r="J612" s="2" t="s">
        <v>42</v>
      </c>
      <c r="K612" s="3" t="s">
        <v>44</v>
      </c>
      <c r="L612" s="3" t="s">
        <v>45</v>
      </c>
      <c r="M612" s="3" t="s">
        <v>46</v>
      </c>
      <c r="N612" s="3" t="s">
        <v>47</v>
      </c>
      <c r="O612" s="3" t="s">
        <v>48</v>
      </c>
      <c r="P612" s="3" t="s">
        <v>49</v>
      </c>
      <c r="Q612" s="3" t="s">
        <v>108</v>
      </c>
      <c r="R612" s="3" t="s">
        <v>109</v>
      </c>
      <c r="S612" s="3" t="s">
        <v>110</v>
      </c>
      <c r="T612" s="3" t="s">
        <v>111</v>
      </c>
      <c r="U612" s="3" t="s">
        <v>112</v>
      </c>
      <c r="V612" s="3" t="s">
        <v>113</v>
      </c>
      <c r="W612" s="3" t="s">
        <v>81</v>
      </c>
      <c r="X612" s="3" t="s">
        <v>82</v>
      </c>
      <c r="Y612" s="3" t="s">
        <v>83</v>
      </c>
      <c r="Z612" s="3" t="s">
        <v>84</v>
      </c>
      <c r="AA612" s="3" t="s">
        <v>85</v>
      </c>
      <c r="AB612" s="3" t="s">
        <v>86</v>
      </c>
      <c r="AC612" s="13" t="s">
        <v>96</v>
      </c>
      <c r="AD612" s="13" t="s">
        <v>97</v>
      </c>
      <c r="AE612" s="13" t="s">
        <v>98</v>
      </c>
      <c r="AF612" s="13" t="s">
        <v>99</v>
      </c>
      <c r="AG612" s="13" t="s">
        <v>100</v>
      </c>
      <c r="AH612" s="13" t="s">
        <v>101</v>
      </c>
      <c r="AI612" s="13" t="s">
        <v>102</v>
      </c>
      <c r="AJ612" s="13" t="s">
        <v>103</v>
      </c>
      <c r="AK612" s="13" t="s">
        <v>104</v>
      </c>
      <c r="AL612" s="13" t="s">
        <v>105</v>
      </c>
      <c r="AM612" s="13" t="s">
        <v>106</v>
      </c>
      <c r="AN612" s="13" t="s">
        <v>107</v>
      </c>
      <c r="AO612" s="13" t="s">
        <v>96</v>
      </c>
      <c r="AP612" s="13" t="s">
        <v>97</v>
      </c>
      <c r="AQ612" s="13" t="s">
        <v>98</v>
      </c>
      <c r="AR612" s="13" t="s">
        <v>99</v>
      </c>
      <c r="AS612" s="13" t="s">
        <v>100</v>
      </c>
      <c r="AT612" s="13" t="s">
        <v>101</v>
      </c>
      <c r="AU612" s="13" t="s">
        <v>102</v>
      </c>
      <c r="AV612" s="13" t="s">
        <v>103</v>
      </c>
      <c r="AW612" s="13" t="s">
        <v>104</v>
      </c>
      <c r="AX612" s="13" t="s">
        <v>105</v>
      </c>
      <c r="AY612" s="13" t="s">
        <v>106</v>
      </c>
      <c r="AZ612" s="13" t="s">
        <v>107</v>
      </c>
      <c r="BA612" t="s">
        <v>1</v>
      </c>
      <c r="BB612" t="s">
        <v>2</v>
      </c>
      <c r="BC612" t="s">
        <v>3</v>
      </c>
      <c r="BD612" t="s">
        <v>4</v>
      </c>
      <c r="BE612" t="s">
        <v>5</v>
      </c>
      <c r="BF612" t="s">
        <v>6</v>
      </c>
      <c r="BG612" t="s">
        <v>7</v>
      </c>
      <c r="BH612" t="s">
        <v>8</v>
      </c>
      <c r="BI612" t="s">
        <v>9</v>
      </c>
      <c r="BJ612" t="s">
        <v>10</v>
      </c>
      <c r="BK612" t="s">
        <v>11</v>
      </c>
      <c r="BL612" t="s">
        <v>12</v>
      </c>
      <c r="BM612" t="s">
        <v>13</v>
      </c>
      <c r="BN612" t="s">
        <v>14</v>
      </c>
      <c r="BO612" t="s">
        <v>15</v>
      </c>
      <c r="BP612" t="s">
        <v>16</v>
      </c>
      <c r="BQ612" t="s">
        <v>17</v>
      </c>
      <c r="BR612" t="s">
        <v>18</v>
      </c>
      <c r="BS612" t="s">
        <v>19</v>
      </c>
      <c r="BT612" t="s">
        <v>20</v>
      </c>
      <c r="BU612" t="s">
        <v>21</v>
      </c>
      <c r="BV612" t="s">
        <v>22</v>
      </c>
      <c r="BW612" t="s">
        <v>23</v>
      </c>
      <c r="BX612" t="s">
        <v>24</v>
      </c>
      <c r="BY612" t="s">
        <v>1</v>
      </c>
      <c r="BZ612" t="s">
        <v>2</v>
      </c>
      <c r="CA612" t="s">
        <v>3</v>
      </c>
      <c r="CB612" t="s">
        <v>4</v>
      </c>
      <c r="CC612" t="s">
        <v>5</v>
      </c>
      <c r="CD612" t="s">
        <v>6</v>
      </c>
      <c r="CE612" t="s">
        <v>7</v>
      </c>
      <c r="CF612" t="s">
        <v>8</v>
      </c>
      <c r="CG612" t="s">
        <v>9</v>
      </c>
      <c r="CH612" t="s">
        <v>10</v>
      </c>
      <c r="CI612" t="s">
        <v>11</v>
      </c>
      <c r="CJ612" t="s">
        <v>12</v>
      </c>
      <c r="CK612" t="s">
        <v>13</v>
      </c>
      <c r="CL612" t="s">
        <v>14</v>
      </c>
      <c r="CM612" t="s">
        <v>15</v>
      </c>
      <c r="CN612" t="s">
        <v>16</v>
      </c>
      <c r="CO612" t="s">
        <v>17</v>
      </c>
      <c r="CP612" t="s">
        <v>18</v>
      </c>
      <c r="CQ612" t="s">
        <v>19</v>
      </c>
      <c r="CR612" t="s">
        <v>20</v>
      </c>
      <c r="CS612" t="s">
        <v>21</v>
      </c>
      <c r="CT612" t="s">
        <v>22</v>
      </c>
      <c r="CU612" t="s">
        <v>23</v>
      </c>
      <c r="CV612" t="s">
        <v>24</v>
      </c>
    </row>
    <row r="613" spans="1:100">
      <c r="A613" s="18" t="str">
        <f ca="1">INDIRECT("CORPUS_TOTALS!R"&amp;$A609&amp;"C"&amp;COLUMN(),FALSE)</f>
        <v>Reduced Gods</v>
      </c>
      <c r="B613" s="7" t="str">
        <f ca="1">INDIRECT("CORPUS_TOTALS!R"&amp;($A609+$C609)&amp;"C"&amp;(COLUMN()-1),FALSE)</f>
        <v>Punishment</v>
      </c>
      <c r="C613" s="7">
        <f ca="1">INDIRECT("CORPUS_TOTALS!R"&amp;($A609+$C609)&amp;"C"&amp;(COLUMN()-1),FALSE)</f>
        <v>31717</v>
      </c>
      <c r="D613" s="7">
        <f t="shared" ref="D613:BO613" ca="1" si="482">INDIRECT("CORPUS_TOTALS!R"&amp;($A609+$C609)&amp;"C"&amp;(COLUMN()-1),FALSE)</f>
        <v>21350</v>
      </c>
      <c r="E613" s="7">
        <f t="shared" ca="1" si="482"/>
        <v>3036</v>
      </c>
      <c r="F613" s="7">
        <f t="shared" ca="1" si="482"/>
        <v>9651</v>
      </c>
      <c r="G613" s="7">
        <f t="shared" ca="1" si="482"/>
        <v>1926</v>
      </c>
      <c r="H613" s="7">
        <f t="shared" ca="1" si="482"/>
        <v>1005</v>
      </c>
      <c r="I613" s="7">
        <f t="shared" ca="1" si="482"/>
        <v>417</v>
      </c>
      <c r="J613" s="7">
        <f t="shared" ca="1" si="482"/>
        <v>225</v>
      </c>
      <c r="K613" s="7">
        <f t="shared" ca="1" si="482"/>
        <v>-2.2730469366434289</v>
      </c>
      <c r="L613" s="7">
        <f t="shared" ca="1" si="482"/>
        <v>-0.59210215100966412</v>
      </c>
      <c r="M613" s="7">
        <f t="shared" ca="1" si="482"/>
        <v>-0.62301103276076719</v>
      </c>
      <c r="N613" s="7">
        <f t="shared" ca="1" si="482"/>
        <v>-1.7363645545850487E-2</v>
      </c>
      <c r="O613" s="7">
        <f t="shared" ca="1" si="482"/>
        <v>0.50235903112704283</v>
      </c>
      <c r="P613" s="7">
        <f t="shared" ca="1" si="482"/>
        <v>1.5835885225101416</v>
      </c>
      <c r="Q613" s="7">
        <f t="shared" ca="1" si="482"/>
        <v>0.91537696872261709</v>
      </c>
      <c r="R613" s="7">
        <f t="shared" ca="1" si="482"/>
        <v>1</v>
      </c>
      <c r="S613" s="7">
        <f t="shared" ca="1" si="482"/>
        <v>1</v>
      </c>
      <c r="T613" s="7">
        <f t="shared" ca="1" si="482"/>
        <v>1</v>
      </c>
      <c r="U613" s="7">
        <f t="shared" ca="1" si="482"/>
        <v>1</v>
      </c>
      <c r="V613" s="7">
        <f t="shared" ca="1" si="482"/>
        <v>1</v>
      </c>
      <c r="W613" s="7">
        <f t="shared" ca="1" si="482"/>
        <v>1.8038116912602944E-3</v>
      </c>
      <c r="X613" s="7">
        <f t="shared" ca="1" si="482"/>
        <v>0.89353944717447653</v>
      </c>
      <c r="Y613" s="7">
        <f t="shared" ca="1" si="482"/>
        <v>0.94831407781677213</v>
      </c>
      <c r="Z613" s="7">
        <f t="shared" ca="1" si="482"/>
        <v>0.78879113721446203</v>
      </c>
      <c r="AA613" s="7">
        <f t="shared" ca="1" si="482"/>
        <v>0.50139415321729497</v>
      </c>
      <c r="AB613" s="7">
        <f t="shared" ca="1" si="482"/>
        <v>0.14386909591140803</v>
      </c>
      <c r="AC613" s="7">
        <f t="shared" ca="1" si="482"/>
        <v>7.7473152368917209E-3</v>
      </c>
      <c r="AD613" s="7">
        <f t="shared" ca="1" si="482"/>
        <v>8.3164313625856013E-3</v>
      </c>
      <c r="AE613" s="7">
        <f t="shared" ca="1" si="482"/>
        <v>8.8611924546841674E-3</v>
      </c>
      <c r="AF613" s="7">
        <f t="shared" ca="1" si="482"/>
        <v>9.2203063743556465E-3</v>
      </c>
      <c r="AG613" s="7">
        <f t="shared" ca="1" si="482"/>
        <v>8.6200087940872024E-3</v>
      </c>
      <c r="AH613" s="7">
        <f t="shared" ca="1" si="482"/>
        <v>9.4221457726575298E-3</v>
      </c>
      <c r="AI613" s="7">
        <f t="shared" ca="1" si="482"/>
        <v>8.8352016731782744E-3</v>
      </c>
      <c r="AJ613" s="7">
        <f t="shared" ca="1" si="482"/>
        <v>9.9938381394680947E-3</v>
      </c>
      <c r="AK613" s="7">
        <f t="shared" ca="1" si="482"/>
        <v>8.8330581232602748E-3</v>
      </c>
      <c r="AL613" s="7">
        <f t="shared" ca="1" si="482"/>
        <v>1.0698557801798275E-2</v>
      </c>
      <c r="AM613" s="7">
        <f t="shared" ca="1" si="482"/>
        <v>9.1688678386030349E-3</v>
      </c>
      <c r="AN613" s="7">
        <f t="shared" ca="1" si="482"/>
        <v>1.1908415533762304E-2</v>
      </c>
      <c r="AO613" s="7">
        <f t="shared" ca="1" si="482"/>
        <v>0.10315513087920715</v>
      </c>
      <c r="AP613" s="7">
        <f t="shared" ca="1" si="482"/>
        <v>0.11145845225896615</v>
      </c>
      <c r="AQ613" s="7">
        <f t="shared" ca="1" si="482"/>
        <v>0.27295349255539003</v>
      </c>
      <c r="AR613" s="7">
        <f t="shared" ca="1" si="482"/>
        <v>0.28498561751486762</v>
      </c>
      <c r="AS613" s="7">
        <f t="shared" ca="1" si="482"/>
        <v>7.3380402703994083E-2</v>
      </c>
      <c r="AT613" s="7">
        <f t="shared" ca="1" si="482"/>
        <v>8.0530604321767049E-2</v>
      </c>
      <c r="AU613" s="7">
        <f t="shared" ca="1" si="482"/>
        <v>4.0503736852044427E-2</v>
      </c>
      <c r="AV613" s="7">
        <f t="shared" ca="1" si="482"/>
        <v>4.5959963382147605E-2</v>
      </c>
      <c r="AW613" s="7">
        <f t="shared" ca="1" si="482"/>
        <v>1.7139656766338295E-2</v>
      </c>
      <c r="AX613" s="7">
        <f t="shared" ca="1" si="482"/>
        <v>2.0799453303919316E-2</v>
      </c>
      <c r="AY613" s="7">
        <f t="shared" ca="1" si="482"/>
        <v>9.0374184777974129E-3</v>
      </c>
      <c r="AZ613" s="7">
        <f t="shared" ca="1" si="482"/>
        <v>1.1758834449603057E-2</v>
      </c>
      <c r="BA613" s="7">
        <f t="shared" ca="1" si="482"/>
        <v>775118</v>
      </c>
      <c r="BB613" s="7">
        <f t="shared" ca="1" si="482"/>
        <v>5901463</v>
      </c>
      <c r="BC613" s="7">
        <f t="shared" ca="1" si="482"/>
        <v>2291</v>
      </c>
      <c r="BD613" s="7">
        <f t="shared" ca="1" si="482"/>
        <v>19059</v>
      </c>
      <c r="BE613" s="7">
        <f t="shared" ca="1" si="482"/>
        <v>1852355</v>
      </c>
      <c r="BF613" s="7">
        <f t="shared" ca="1" si="482"/>
        <v>4824226</v>
      </c>
      <c r="BG613" s="7">
        <f t="shared" ca="1" si="482"/>
        <v>5956</v>
      </c>
      <c r="BH613" s="7">
        <f t="shared" ca="1" si="482"/>
        <v>15394</v>
      </c>
      <c r="BI613" s="7">
        <f t="shared" ca="1" si="482"/>
        <v>520466</v>
      </c>
      <c r="BJ613" s="7">
        <f t="shared" ca="1" si="482"/>
        <v>6156115</v>
      </c>
      <c r="BK613" s="7">
        <f t="shared" ca="1" si="482"/>
        <v>1643</v>
      </c>
      <c r="BL613" s="7">
        <f t="shared" ca="1" si="482"/>
        <v>19707</v>
      </c>
      <c r="BM613" s="7">
        <f t="shared" ca="1" si="482"/>
        <v>281017</v>
      </c>
      <c r="BN613" s="7">
        <f t="shared" ca="1" si="482"/>
        <v>6395564</v>
      </c>
      <c r="BO613" s="7">
        <f t="shared" ca="1" si="482"/>
        <v>923</v>
      </c>
      <c r="BP613" s="7">
        <f t="shared" ref="BP613:CV613" ca="1" si="483">INDIRECT("CORPUS_TOTALS!R"&amp;($A609+$C609)&amp;"C"&amp;(COLUMN()-1),FALSE)</f>
        <v>20427</v>
      </c>
      <c r="BQ613" s="7">
        <f t="shared" ca="1" si="483"/>
        <v>118175</v>
      </c>
      <c r="BR613" s="7">
        <f t="shared" ca="1" si="483"/>
        <v>6558406</v>
      </c>
      <c r="BS613" s="7">
        <f t="shared" ca="1" si="483"/>
        <v>405</v>
      </c>
      <c r="BT613" s="7">
        <f t="shared" ca="1" si="483"/>
        <v>20945</v>
      </c>
      <c r="BU613" s="7">
        <f t="shared" ca="1" si="483"/>
        <v>59779</v>
      </c>
      <c r="BV613" s="7">
        <f t="shared" ca="1" si="483"/>
        <v>6616802</v>
      </c>
      <c r="BW613" s="7">
        <f t="shared" ca="1" si="483"/>
        <v>222</v>
      </c>
      <c r="BX613" s="7">
        <f t="shared" ca="1" si="483"/>
        <v>21128</v>
      </c>
      <c r="BY613" s="7">
        <f t="shared" ca="1" si="483"/>
        <v>774930.96877662675</v>
      </c>
      <c r="BZ613" s="7">
        <f t="shared" ca="1" si="483"/>
        <v>5901650.0312233735</v>
      </c>
      <c r="CA613" s="7">
        <f t="shared" ca="1" si="483"/>
        <v>2478.0312233733075</v>
      </c>
      <c r="CB613" s="7">
        <f t="shared" ca="1" si="483"/>
        <v>18932.316510501409</v>
      </c>
      <c r="CC613" s="7">
        <f t="shared" ca="1" si="483"/>
        <v>1852387.5379861332</v>
      </c>
      <c r="CD613" s="7">
        <f t="shared" ca="1" si="483"/>
        <v>4824193.4620138668</v>
      </c>
      <c r="CE613" s="7">
        <f t="shared" ca="1" si="483"/>
        <v>5923.4620138666705</v>
      </c>
      <c r="CF613" s="7">
        <f t="shared" ca="1" si="483"/>
        <v>15475.868112736145</v>
      </c>
      <c r="CG613" s="7">
        <f t="shared" ca="1" si="483"/>
        <v>520444.75067435001</v>
      </c>
      <c r="CH613" s="7">
        <f t="shared" ca="1" si="483"/>
        <v>6156136.2493256498</v>
      </c>
      <c r="CI613" s="7">
        <f t="shared" ca="1" si="483"/>
        <v>1664.2493256499656</v>
      </c>
      <c r="CJ613" s="7">
        <f t="shared" ca="1" si="483"/>
        <v>19748.700674791486</v>
      </c>
      <c r="CK613" s="7">
        <f t="shared" ca="1" si="483"/>
        <v>281041.30173034029</v>
      </c>
      <c r="CL613" s="7">
        <f t="shared" ca="1" si="483"/>
        <v>6395539.6982696597</v>
      </c>
      <c r="CM613" s="7">
        <f t="shared" ca="1" si="483"/>
        <v>898.69826965969048</v>
      </c>
      <c r="CN613" s="7">
        <f t="shared" ca="1" si="483"/>
        <v>20516.699767440852</v>
      </c>
      <c r="CO613" s="7">
        <f t="shared" ca="1" si="483"/>
        <v>118202.02014323528</v>
      </c>
      <c r="CP613" s="7">
        <f t="shared" ca="1" si="483"/>
        <v>6558378.9798567649</v>
      </c>
      <c r="CQ613" s="7">
        <f t="shared" ca="1" si="483"/>
        <v>377.97985676472331</v>
      </c>
      <c r="CR613" s="7">
        <f t="shared" ca="1" si="483"/>
        <v>21039.08330476332</v>
      </c>
      <c r="CS613" s="7">
        <f t="shared" ca="1" si="483"/>
        <v>59809.743722501771</v>
      </c>
      <c r="CT613" s="7">
        <f t="shared" ca="1" si="483"/>
        <v>6616771.2562774979</v>
      </c>
      <c r="CU613" s="7">
        <f t="shared" ca="1" si="483"/>
        <v>191.25627749823042</v>
      </c>
      <c r="CV613" s="7">
        <f t="shared" ca="1" si="483"/>
        <v>21226.403978323637</v>
      </c>
    </row>
    <row r="614" spans="1:100">
      <c r="A614" s="18" t="s">
        <v>117</v>
      </c>
      <c r="B614" s="7" t="str">
        <f ca="1">INDIRECT("CORPUS_TOTALS!R"&amp;($B609+$C609)&amp;"C"&amp;(COLUMN()-1),FALSE)</f>
        <v>Punishment</v>
      </c>
      <c r="C614" s="7">
        <f ca="1">INDIRECT("CORPUS_TOTALS!R"&amp;($B609+$C609)&amp;"C"&amp;(COLUMN()-1),FALSE)</f>
        <v>31719</v>
      </c>
      <c r="D614" s="7">
        <f t="shared" ref="D614:BO614" ca="1" si="484">INDIRECT("CORPUS_TOTALS!R"&amp;($B609+$C609)&amp;"C"&amp;(COLUMN()-1),FALSE)</f>
        <v>4277</v>
      </c>
      <c r="E614" s="7">
        <f t="shared" ca="1" si="484"/>
        <v>528</v>
      </c>
      <c r="F614" s="7">
        <f t="shared" ca="1" si="484"/>
        <v>2388</v>
      </c>
      <c r="G614" s="7">
        <f t="shared" ca="1" si="484"/>
        <v>459</v>
      </c>
      <c r="H614" s="7">
        <f t="shared" ca="1" si="484"/>
        <v>209</v>
      </c>
      <c r="I614" s="7">
        <f t="shared" ca="1" si="484"/>
        <v>83</v>
      </c>
      <c r="J614" s="7">
        <f t="shared" ca="1" si="484"/>
        <v>36</v>
      </c>
      <c r="K614" s="7">
        <f t="shared" ca="1" si="484"/>
        <v>-1.9218153482492712</v>
      </c>
      <c r="L614" s="7">
        <f t="shared" ca="1" si="484"/>
        <v>1.0768905660121693</v>
      </c>
      <c r="M614" s="7">
        <f t="shared" ca="1" si="484"/>
        <v>0.82395262551171644</v>
      </c>
      <c r="N614" s="7">
        <f t="shared" ca="1" si="484"/>
        <v>0.22926126831676444</v>
      </c>
      <c r="O614" s="7">
        <f t="shared" ca="1" si="484"/>
        <v>0.18351939978002693</v>
      </c>
      <c r="P614" s="7">
        <f t="shared" ca="1" si="484"/>
        <v>-0.71962649458039962</v>
      </c>
      <c r="Q614" s="7">
        <f t="shared" ca="1" si="484"/>
        <v>0.84100343624195362</v>
      </c>
      <c r="R614" s="7">
        <f t="shared" ca="1" si="484"/>
        <v>1.4407615250520021</v>
      </c>
      <c r="S614" s="7">
        <f t="shared" ca="1" si="484"/>
        <v>1.2150883293313808</v>
      </c>
      <c r="T614" s="7">
        <f t="shared" ca="1" si="484"/>
        <v>1</v>
      </c>
      <c r="U614" s="7">
        <f t="shared" ca="1" si="484"/>
        <v>1</v>
      </c>
      <c r="V614" s="7">
        <f t="shared" ca="1" si="484"/>
        <v>1</v>
      </c>
      <c r="W614" s="7">
        <f t="shared" ca="1" si="484"/>
        <v>9.1018905995708995E-3</v>
      </c>
      <c r="X614" s="7">
        <f t="shared" ca="1" si="484"/>
        <v>1.6161979311298119E-28</v>
      </c>
      <c r="Y614" s="7">
        <f t="shared" ca="1" si="484"/>
        <v>3.4103086084170536E-3</v>
      </c>
      <c r="Z614" s="7">
        <f t="shared" ca="1" si="484"/>
        <v>0.63899474867725392</v>
      </c>
      <c r="AA614" s="7">
        <f t="shared" ca="1" si="484"/>
        <v>0.94378025939899279</v>
      </c>
      <c r="AB614" s="7">
        <f t="shared" ca="1" si="484"/>
        <v>0.98661402128428122</v>
      </c>
      <c r="AC614" s="7">
        <f t="shared" ca="1" si="484"/>
        <v>6.3801172108137487E-3</v>
      </c>
      <c r="AD614" s="7">
        <f t="shared" ca="1" si="484"/>
        <v>7.5654964313710748E-3</v>
      </c>
      <c r="AE614" s="7">
        <f t="shared" ca="1" si="484"/>
        <v>1.0721330959824396E-2</v>
      </c>
      <c r="AF614" s="7">
        <f t="shared" ca="1" si="484"/>
        <v>1.1612080309757087E-2</v>
      </c>
      <c r="AG614" s="7">
        <f t="shared" ca="1" si="484"/>
        <v>9.7553035260363411E-3</v>
      </c>
      <c r="AH614" s="7">
        <f t="shared" ca="1" si="484"/>
        <v>1.1708339214202146E-2</v>
      </c>
      <c r="AI614" s="7">
        <f t="shared" ca="1" si="484"/>
        <v>8.4546837725334011E-3</v>
      </c>
      <c r="AJ614" s="7">
        <f t="shared" ca="1" si="484"/>
        <v>1.1091727263239337E-2</v>
      </c>
      <c r="AK614" s="7">
        <f t="shared" ca="1" si="484"/>
        <v>7.6257180833845563E-3</v>
      </c>
      <c r="AL614" s="7">
        <f t="shared" ca="1" si="484"/>
        <v>1.1780407705719958E-2</v>
      </c>
      <c r="AM614" s="7">
        <f t="shared" ca="1" si="484"/>
        <v>5.6791202295878845E-3</v>
      </c>
      <c r="AN614" s="7">
        <f t="shared" ca="1" si="484"/>
        <v>1.1155109370599164E-2</v>
      </c>
      <c r="AO614" s="7">
        <f t="shared" ca="1" si="484"/>
        <v>9.0403004058840983E-2</v>
      </c>
      <c r="AP614" s="7">
        <f t="shared" ca="1" si="484"/>
        <v>0.108334428721145</v>
      </c>
      <c r="AQ614" s="7">
        <f t="shared" ca="1" si="484"/>
        <v>0.34173981853956448</v>
      </c>
      <c r="AR614" s="7">
        <f t="shared" ca="1" si="484"/>
        <v>0.37044161704612644</v>
      </c>
      <c r="AS614" s="7">
        <f t="shared" ca="1" si="484"/>
        <v>8.4349279702197397E-2</v>
      </c>
      <c r="AT614" s="7">
        <f t="shared" ca="1" si="484"/>
        <v>0.10176248087764829</v>
      </c>
      <c r="AU614" s="7">
        <f t="shared" ca="1" si="484"/>
        <v>3.9778142442779711E-2</v>
      </c>
      <c r="AV614" s="7">
        <f t="shared" ca="1" si="484"/>
        <v>5.2342502869354969E-2</v>
      </c>
      <c r="AW614" s="7">
        <f t="shared" ca="1" si="484"/>
        <v>1.4853363591969551E-2</v>
      </c>
      <c r="AX614" s="7">
        <f t="shared" ca="1" si="484"/>
        <v>2.3023653008451307E-2</v>
      </c>
      <c r="AY614" s="7">
        <f t="shared" ca="1" si="484"/>
        <v>5.6791202295878845E-3</v>
      </c>
      <c r="AZ614" s="7">
        <f t="shared" ca="1" si="484"/>
        <v>1.1155109370599164E-2</v>
      </c>
      <c r="BA614" s="7">
        <f t="shared" ca="1" si="484"/>
        <v>777022</v>
      </c>
      <c r="BB614" s="7">
        <f t="shared" ca="1" si="484"/>
        <v>5916630</v>
      </c>
      <c r="BC614" s="7">
        <f t="shared" ca="1" si="484"/>
        <v>425</v>
      </c>
      <c r="BD614" s="7">
        <f t="shared" ca="1" si="484"/>
        <v>3852</v>
      </c>
      <c r="BE614" s="7">
        <f t="shared" ca="1" si="484"/>
        <v>1856816</v>
      </c>
      <c r="BF614" s="7">
        <f t="shared" ca="1" si="484"/>
        <v>4836836</v>
      </c>
      <c r="BG614" s="7">
        <f t="shared" ca="1" si="484"/>
        <v>1523</v>
      </c>
      <c r="BH614" s="7">
        <f t="shared" ca="1" si="484"/>
        <v>2754</v>
      </c>
      <c r="BI614" s="7">
        <f t="shared" ca="1" si="484"/>
        <v>521751</v>
      </c>
      <c r="BJ614" s="7">
        <f t="shared" ca="1" si="484"/>
        <v>6171901</v>
      </c>
      <c r="BK614" s="7">
        <f t="shared" ca="1" si="484"/>
        <v>398</v>
      </c>
      <c r="BL614" s="7">
        <f t="shared" ca="1" si="484"/>
        <v>3879</v>
      </c>
      <c r="BM614" s="7">
        <f t="shared" ca="1" si="484"/>
        <v>281763</v>
      </c>
      <c r="BN614" s="7">
        <f t="shared" ca="1" si="484"/>
        <v>6411889</v>
      </c>
      <c r="BO614" s="7">
        <f t="shared" ca="1" si="484"/>
        <v>197</v>
      </c>
      <c r="BP614" s="7">
        <f t="shared" ref="BP614:CV614" ca="1" si="485">INDIRECT("CORPUS_TOTALS!R"&amp;($B609+$C609)&amp;"C"&amp;(COLUMN()-1),FALSE)</f>
        <v>4080</v>
      </c>
      <c r="BQ614" s="7">
        <f t="shared" ca="1" si="485"/>
        <v>118507</v>
      </c>
      <c r="BR614" s="7">
        <f t="shared" ca="1" si="485"/>
        <v>6575145</v>
      </c>
      <c r="BS614" s="7">
        <f t="shared" ca="1" si="485"/>
        <v>81</v>
      </c>
      <c r="BT614" s="7">
        <f t="shared" ca="1" si="485"/>
        <v>4196</v>
      </c>
      <c r="BU614" s="7">
        <f t="shared" ca="1" si="485"/>
        <v>59969</v>
      </c>
      <c r="BV614" s="7">
        <f t="shared" ca="1" si="485"/>
        <v>6633683</v>
      </c>
      <c r="BW614" s="7">
        <f t="shared" ca="1" si="485"/>
        <v>36</v>
      </c>
      <c r="BX614" s="7">
        <f t="shared" ca="1" si="485"/>
        <v>4241</v>
      </c>
      <c r="BY614" s="7">
        <f t="shared" ca="1" si="485"/>
        <v>776950.55687272886</v>
      </c>
      <c r="BZ614" s="7">
        <f t="shared" ca="1" si="485"/>
        <v>5916701.4431272708</v>
      </c>
      <c r="CA614" s="7">
        <f t="shared" ca="1" si="485"/>
        <v>496.44312727113112</v>
      </c>
      <c r="CB614" s="7">
        <f t="shared" ca="1" si="485"/>
        <v>3782.9725109700953</v>
      </c>
      <c r="CC614" s="7">
        <f t="shared" ca="1" si="485"/>
        <v>1857152.3472446483</v>
      </c>
      <c r="CD614" s="7">
        <f t="shared" ca="1" si="485"/>
        <v>4836499.6527553517</v>
      </c>
      <c r="CE614" s="7">
        <f t="shared" ca="1" si="485"/>
        <v>1186.6527553516914</v>
      </c>
      <c r="CF614" s="7">
        <f t="shared" ca="1" si="485"/>
        <v>3092.3218640586633</v>
      </c>
      <c r="CG614" s="7">
        <f t="shared" ca="1" si="485"/>
        <v>521815.57883757801</v>
      </c>
      <c r="CH614" s="7">
        <f t="shared" ca="1" si="485"/>
        <v>6171836.4211624218</v>
      </c>
      <c r="CI614" s="7">
        <f t="shared" ca="1" si="485"/>
        <v>333.42116242199643</v>
      </c>
      <c r="CJ614" s="7">
        <f t="shared" ca="1" si="485"/>
        <v>3946.0986409212787</v>
      </c>
      <c r="CK614" s="7">
        <f t="shared" ca="1" si="485"/>
        <v>281779.95286602771</v>
      </c>
      <c r="CL614" s="7">
        <f t="shared" ca="1" si="485"/>
        <v>6411872.0471339719</v>
      </c>
      <c r="CM614" s="7">
        <f t="shared" ca="1" si="485"/>
        <v>180.04713397230697</v>
      </c>
      <c r="CN614" s="7">
        <f t="shared" ca="1" si="485"/>
        <v>4099.5706697928126</v>
      </c>
      <c r="CO614" s="7">
        <f t="shared" ca="1" si="485"/>
        <v>118512.2749697705</v>
      </c>
      <c r="CP614" s="7">
        <f t="shared" ca="1" si="485"/>
        <v>6575139.7250302294</v>
      </c>
      <c r="CQ614" s="7">
        <f t="shared" ca="1" si="485"/>
        <v>75.725030229493328</v>
      </c>
      <c r="CR614" s="7">
        <f t="shared" ca="1" si="485"/>
        <v>4203.9594315629192</v>
      </c>
      <c r="CS614" s="7">
        <f t="shared" ca="1" si="485"/>
        <v>59966.68347186123</v>
      </c>
      <c r="CT614" s="7">
        <f t="shared" ca="1" si="485"/>
        <v>6633685.3165281387</v>
      </c>
      <c r="CU614" s="7">
        <f t="shared" ca="1" si="485"/>
        <v>38.316528138772448</v>
      </c>
      <c r="CV614" s="7">
        <f t="shared" ca="1" si="485"/>
        <v>4241.391836324924</v>
      </c>
    </row>
    <row r="616" spans="1:100">
      <c r="A616" s="18" t="s">
        <v>114</v>
      </c>
      <c r="B616" t="s">
        <v>119</v>
      </c>
      <c r="C616" t="s">
        <v>120</v>
      </c>
      <c r="D616" t="s">
        <v>121</v>
      </c>
      <c r="E616" t="s">
        <v>122</v>
      </c>
      <c r="F616" t="s">
        <v>123</v>
      </c>
      <c r="G616" t="s">
        <v>124</v>
      </c>
      <c r="H616" t="s">
        <v>125</v>
      </c>
      <c r="I616" t="s">
        <v>126</v>
      </c>
      <c r="J616" t="s">
        <v>127</v>
      </c>
      <c r="K616" t="s">
        <v>128</v>
      </c>
      <c r="L616" t="s">
        <v>129</v>
      </c>
      <c r="M616" t="s">
        <v>130</v>
      </c>
      <c r="N616" t="s">
        <v>131</v>
      </c>
      <c r="O616" t="s">
        <v>132</v>
      </c>
      <c r="P616" t="s">
        <v>133</v>
      </c>
      <c r="Q616" t="s">
        <v>134</v>
      </c>
      <c r="R616" t="s">
        <v>135</v>
      </c>
      <c r="S616" t="s">
        <v>136</v>
      </c>
      <c r="T616" t="s">
        <v>138</v>
      </c>
      <c r="U616" t="s">
        <v>139</v>
      </c>
      <c r="V616" t="s">
        <v>140</v>
      </c>
      <c r="W616" t="s">
        <v>141</v>
      </c>
      <c r="X616" t="s">
        <v>142</v>
      </c>
      <c r="Y616" t="s">
        <v>143</v>
      </c>
      <c r="Z616" t="s">
        <v>144</v>
      </c>
      <c r="AA616" t="s">
        <v>145</v>
      </c>
      <c r="AB616" t="s">
        <v>146</v>
      </c>
      <c r="AC616" t="s">
        <v>147</v>
      </c>
      <c r="AD616" t="s">
        <v>148</v>
      </c>
      <c r="AE616" t="s">
        <v>149</v>
      </c>
      <c r="AF616" t="s">
        <v>137</v>
      </c>
    </row>
    <row r="617" spans="1:100">
      <c r="A617" s="18" t="s">
        <v>150</v>
      </c>
      <c r="B617" s="10" t="e">
        <f ca="1">1-NORMSDIST(H617)</f>
        <v>#REF!</v>
      </c>
      <c r="C617" s="10">
        <f t="shared" ref="C617" ca="1" si="486">1-NORMSDIST(I617)</f>
        <v>1</v>
      </c>
      <c r="D617" s="10">
        <f t="shared" ref="D617" ca="1" si="487">1-NORMSDIST(J617)</f>
        <v>0.99960350413792287</v>
      </c>
      <c r="E617" s="10">
        <f t="shared" ref="E617" ca="1" si="488">1-NORMSDIST(K617)</f>
        <v>0.68900468497825718</v>
      </c>
      <c r="F617" s="10">
        <f t="shared" ref="F617" ca="1" si="489">1-NORMSDIST(L617)</f>
        <v>0.47856340359678562</v>
      </c>
      <c r="G617" s="10">
        <f t="shared" ref="G617" ca="1" si="490">1-NORMSDIST(M617)</f>
        <v>0.1041828827097111</v>
      </c>
      <c r="H617" t="e">
        <f ca="1">(E613/T617-E614/Z617)/(SQRT(N617*(1-N617)*(1/T617+1/Z617)))</f>
        <v>#REF!</v>
      </c>
      <c r="I617">
        <f t="shared" ref="I617" ca="1" si="491">(F613/U617-F614/AA617)/(SQRT(O617*(1-O617)*(1/U617+1/AA617)))</f>
        <v>-9.2794063334189598</v>
      </c>
      <c r="J617">
        <f t="shared" ref="J617" ca="1" si="492">(G613/V617-G614/AB617)/(SQRT(P617*(1-P617)*(1/V617+1/AB617)))</f>
        <v>-3.3552294814746215</v>
      </c>
      <c r="K617">
        <f t="shared" ref="K617" ca="1" si="493">(H613/W617-H614/AC617)/(SQRT(Q617*(1-Q617)*(1/W617+1/AC617)))</f>
        <v>-0.4930310756033231</v>
      </c>
      <c r="L617">
        <f t="shared" ref="L617" ca="1" si="494">(I613/X617-I614/AD617)/(SQRT(R617*(1-R617)*(1/X617+1/AD617)))</f>
        <v>5.3759462290157829E-2</v>
      </c>
      <c r="M617">
        <f t="shared" ref="M617" ca="1" si="495">(J613/Y617-J614/AE617)/(SQRT(S617*(1-S617)*(1/Y617+1/AE617)))</f>
        <v>1.2580718702422884</v>
      </c>
      <c r="N617" t="e">
        <f ca="1">(E613+E614)/(T617+Z617)</f>
        <v>#REF!</v>
      </c>
      <c r="O617">
        <f t="shared" ref="O617" ca="1" si="496">(F613+F614)/(U617+AA617)</f>
        <v>4.6977796854879615E-3</v>
      </c>
      <c r="P617">
        <f t="shared" ref="P617" ca="1" si="497">(G613+G614)/(V617+AB617)</f>
        <v>4.6532953525578492E-3</v>
      </c>
      <c r="Q617">
        <f t="shared" ref="Q617" ca="1" si="498">(H613+H614)/(W617+AC617)</f>
        <v>4.7371912436102552E-3</v>
      </c>
      <c r="R617">
        <f t="shared" ref="R617" ca="1" si="499">(I613+I614)/(X617+AD617)</f>
        <v>4.8776680844421902E-3</v>
      </c>
      <c r="S617">
        <f t="shared" ref="S617" ca="1" si="500">(J613+J614)/(Y617+AE617)</f>
        <v>5.0922854801576465E-3</v>
      </c>
      <c r="T617" t="e">
        <f ca="1">_xlfn.FLOOR.MATH(($F$1-1)*$D613)</f>
        <v>#REF!</v>
      </c>
      <c r="U617">
        <f ca="1">2*50*$D613</f>
        <v>2135000</v>
      </c>
      <c r="V617">
        <f ca="1">2*10*$D613</f>
        <v>427000</v>
      </c>
      <c r="W617">
        <f ca="1">2*5*$D613</f>
        <v>213500</v>
      </c>
      <c r="X617">
        <f ca="1">2*2*$D613</f>
        <v>85400</v>
      </c>
      <c r="Y617">
        <f ca="1">2*1*$D613</f>
        <v>42700</v>
      </c>
      <c r="Z617" t="e">
        <f ca="1">_xlfn.FLOOR.MATH(($F$1-1)*$D614)</f>
        <v>#REF!</v>
      </c>
      <c r="AA617">
        <f ca="1">2*50*$D614</f>
        <v>427700</v>
      </c>
      <c r="AB617">
        <f ca="1">2*10*$D614</f>
        <v>85540</v>
      </c>
      <c r="AC617">
        <f ca="1">2*5*$D614</f>
        <v>42770</v>
      </c>
      <c r="AD617">
        <f ca="1">2*2*$D614</f>
        <v>17108</v>
      </c>
      <c r="AE617">
        <f ca="1">2*1*$D614</f>
        <v>8554</v>
      </c>
    </row>
    <row r="619" spans="1:100">
      <c r="A619" s="18" t="s">
        <v>151</v>
      </c>
      <c r="B619" t="s">
        <v>152</v>
      </c>
      <c r="C619" t="s">
        <v>153</v>
      </c>
      <c r="D619" t="s">
        <v>154</v>
      </c>
      <c r="E619">
        <v>50</v>
      </c>
      <c r="F619" t="s">
        <v>153</v>
      </c>
      <c r="G619" t="s">
        <v>154</v>
      </c>
      <c r="H619">
        <v>10</v>
      </c>
      <c r="I619" t="s">
        <v>153</v>
      </c>
      <c r="J619" t="s">
        <v>154</v>
      </c>
      <c r="K619">
        <v>5</v>
      </c>
      <c r="L619" t="s">
        <v>153</v>
      </c>
      <c r="M619" t="s">
        <v>154</v>
      </c>
      <c r="N619">
        <v>2</v>
      </c>
      <c r="O619" t="s">
        <v>153</v>
      </c>
      <c r="P619" t="s">
        <v>154</v>
      </c>
      <c r="Q619">
        <v>1</v>
      </c>
      <c r="R619" t="s">
        <v>153</v>
      </c>
      <c r="S619" t="s">
        <v>154</v>
      </c>
    </row>
    <row r="620" spans="1:100">
      <c r="A620" s="18" t="s">
        <v>159</v>
      </c>
      <c r="B620" t="s">
        <v>116</v>
      </c>
      <c r="C620">
        <f ca="1">BC613</f>
        <v>2291</v>
      </c>
      <c r="D620">
        <f ca="1">BD613</f>
        <v>19059</v>
      </c>
      <c r="E620" t="s">
        <v>116</v>
      </c>
      <c r="F620">
        <f ca="1">BG613</f>
        <v>5956</v>
      </c>
      <c r="G620">
        <f ca="1">BH613</f>
        <v>15394</v>
      </c>
      <c r="H620" t="s">
        <v>116</v>
      </c>
      <c r="I620">
        <f ca="1">BK613</f>
        <v>1643</v>
      </c>
      <c r="J620">
        <f ca="1">BL613</f>
        <v>19707</v>
      </c>
      <c r="K620" t="s">
        <v>116</v>
      </c>
      <c r="L620">
        <f ca="1">BO613</f>
        <v>923</v>
      </c>
      <c r="M620">
        <f ca="1">BP613</f>
        <v>20427</v>
      </c>
      <c r="N620" t="s">
        <v>116</v>
      </c>
      <c r="O620">
        <f ca="1">BS613</f>
        <v>405</v>
      </c>
      <c r="P620">
        <f ca="1">BT613</f>
        <v>20945</v>
      </c>
      <c r="Q620" t="s">
        <v>116</v>
      </c>
      <c r="R620">
        <f ca="1">BW613</f>
        <v>222</v>
      </c>
      <c r="S620">
        <f ca="1">BX613</f>
        <v>21128</v>
      </c>
    </row>
    <row r="621" spans="1:100">
      <c r="A621" s="18"/>
      <c r="B621" t="s">
        <v>117</v>
      </c>
      <c r="C621">
        <f ca="1">BC614</f>
        <v>425</v>
      </c>
      <c r="D621">
        <f ca="1">BD614</f>
        <v>3852</v>
      </c>
      <c r="E621" t="s">
        <v>117</v>
      </c>
      <c r="F621">
        <f ca="1">BG614</f>
        <v>1523</v>
      </c>
      <c r="G621">
        <f ca="1">BH614</f>
        <v>2754</v>
      </c>
      <c r="H621" t="s">
        <v>117</v>
      </c>
      <c r="I621">
        <f ca="1">BK614</f>
        <v>398</v>
      </c>
      <c r="J621">
        <f ca="1">BL614</f>
        <v>3879</v>
      </c>
      <c r="K621" t="s">
        <v>117</v>
      </c>
      <c r="L621">
        <f ca="1">BO614</f>
        <v>197</v>
      </c>
      <c r="M621">
        <f ca="1">BP614</f>
        <v>4080</v>
      </c>
      <c r="N621" t="s">
        <v>117</v>
      </c>
      <c r="O621">
        <f ca="1">BS614</f>
        <v>81</v>
      </c>
      <c r="P621">
        <f ca="1">BT614</f>
        <v>4196</v>
      </c>
      <c r="Q621" t="s">
        <v>117</v>
      </c>
      <c r="R621">
        <f ca="1">BW614</f>
        <v>36</v>
      </c>
      <c r="S621">
        <f ca="1">BX614</f>
        <v>4241</v>
      </c>
    </row>
    <row r="622" spans="1:100">
      <c r="A622" s="18" t="s">
        <v>155</v>
      </c>
      <c r="C622">
        <f ca="1">(C620+C621)*(C620+D620)/SUM(C620:D621)</f>
        <v>2262.7151051625237</v>
      </c>
      <c r="D622">
        <f ca="1">(C620+D620)*(D620+D621)/SUM(C620:D621)</f>
        <v>19087.284894837478</v>
      </c>
      <c r="F622">
        <f ca="1">(F620+F621)*(F620+G620)/SUM(F620:G621)</f>
        <v>6230.7975962851679</v>
      </c>
      <c r="G622">
        <f ca="1">(F620+G620)*(G620+G621)/SUM(F620:G621)</f>
        <v>15119.202403714831</v>
      </c>
      <c r="I622">
        <f ca="1">(I620+I621)*(I620+J620)/SUM(I620:J621)</f>
        <v>1700.3687517071837</v>
      </c>
      <c r="J622">
        <f ca="1">(I620+J620)*(J620+J621)/SUM(I620:J621)</f>
        <v>19649.631248292815</v>
      </c>
      <c r="L622">
        <f ca="1">(L620+L621)*(L620+M620)/SUM(L620:M621)</f>
        <v>933.07839388145317</v>
      </c>
      <c r="M622">
        <f ca="1">(L620+M620)*(M620+M621)/SUM(L620:M621)</f>
        <v>20416.921606118547</v>
      </c>
      <c r="O622">
        <f ca="1">(O620+O621)*(O620+P620)/SUM(O620:P621)</f>
        <v>404.88937448784486</v>
      </c>
      <c r="P622">
        <f ca="1">(O620+P620)*(P620+P621)/SUM(O620:P621)</f>
        <v>20945.110625512156</v>
      </c>
      <c r="R622">
        <f ca="1">(R620+R621)*(R620+S620)/SUM(R620:S621)</f>
        <v>214.94127287626333</v>
      </c>
      <c r="S622">
        <f ca="1">(R620+S620)*(S620+S621)/SUM(R620:S621)</f>
        <v>21135.058727123738</v>
      </c>
    </row>
    <row r="623" spans="1:100">
      <c r="C623">
        <f ca="1">(C620+C621)*(C621+D621)/SUM(C620:D621)</f>
        <v>453.28489483747609</v>
      </c>
      <c r="D623">
        <f ca="1">(C621+D621)*(D620+D621)/SUM(C620:D621)</f>
        <v>3823.7151051625237</v>
      </c>
      <c r="F623">
        <f ca="1">(F620+F621)*(F621+G621)/SUM(F620:G621)</f>
        <v>1248.2024037148319</v>
      </c>
      <c r="G623">
        <f ca="1">(F621+G621)*(G620+G621)/SUM(F620:G621)</f>
        <v>3028.7975962851679</v>
      </c>
      <c r="I623">
        <f ca="1">(I620+I621)*(I621+J621)/SUM(I620:J621)</f>
        <v>340.63124829281617</v>
      </c>
      <c r="J623">
        <f ca="1">(I621+J621)*(J620+J621)/SUM(I620:J621)</f>
        <v>3936.3687517071839</v>
      </c>
      <c r="L623">
        <f ca="1">(L620+L621)*(L621+M621)/SUM(L620:M621)</f>
        <v>186.92160611854683</v>
      </c>
      <c r="M623">
        <f ca="1">(L621+M621)*(M620+M621)/SUM(L620:M621)</f>
        <v>4090.0783938814529</v>
      </c>
      <c r="O623">
        <f ca="1">(O620+O621)*(O621+P621)/SUM(O620:P621)</f>
        <v>81.110625512155153</v>
      </c>
      <c r="P623">
        <f ca="1">(O621+P621)*(P620+P621)/SUM(O620:P621)</f>
        <v>4195.8893744878451</v>
      </c>
      <c r="R623">
        <f ca="1">(R620+R621)*(R621+S621)/SUM(R620:S621)</f>
        <v>43.058727123736681</v>
      </c>
      <c r="S623">
        <f ca="1">(R621+S621)*(S620+S621)/SUM(R620:S621)</f>
        <v>4233.9412728762636</v>
      </c>
    </row>
    <row r="625" spans="1:100">
      <c r="A625" s="18" t="s">
        <v>151</v>
      </c>
      <c r="B625" s="18" t="s">
        <v>0</v>
      </c>
      <c r="C625" s="18">
        <v>50</v>
      </c>
      <c r="D625" s="18">
        <v>10</v>
      </c>
      <c r="E625" s="18">
        <v>5</v>
      </c>
      <c r="F625" s="18">
        <v>2</v>
      </c>
      <c r="G625" s="18">
        <v>1</v>
      </c>
    </row>
    <row r="626" spans="1:100">
      <c r="A626" s="18" t="s">
        <v>118</v>
      </c>
      <c r="B626" s="10">
        <f ca="1">_xlfn.CHISQ.TEST(C620:D621,C622:D623)</f>
        <v>0.12371163013678964</v>
      </c>
      <c r="C626" s="10">
        <f ca="1">_xlfn.CHISQ.TEST(F620:G621,F622:G623)</f>
        <v>4.2191860545280835E-24</v>
      </c>
      <c r="D626" s="10">
        <f ca="1">_xlfn.CHISQ.TEST(I620:J621,I622:J623)</f>
        <v>3.8551250083719677E-4</v>
      </c>
      <c r="E626" s="10">
        <f ca="1">_xlfn.CHISQ.TEST(L620:M621,L622:M623)</f>
        <v>0.40887391462068529</v>
      </c>
      <c r="F626" s="10">
        <f ca="1">_xlfn.CHISQ.TEST(O620:P621,O622:P623)</f>
        <v>0.98915946605783933</v>
      </c>
      <c r="G626" s="10">
        <f ca="1">_xlfn.CHISQ.TEST(R620:S621,R622:S623)</f>
        <v>0.23620668345529874</v>
      </c>
    </row>
    <row r="627" spans="1:100">
      <c r="A627" s="18" t="s">
        <v>156</v>
      </c>
      <c r="B627">
        <f ca="1">(C620*D621)/(D620*C621)</f>
        <v>1.0894876899287969</v>
      </c>
      <c r="C627">
        <f ca="1">(F620*G621)/(G620*F621)</f>
        <v>0.69962809226096312</v>
      </c>
      <c r="D627">
        <f ca="1">(I620*J621)/(J620*I621)</f>
        <v>0.81255684725958921</v>
      </c>
      <c r="E627">
        <f ca="1">(L620*M621)/(M620*L621)</f>
        <v>0.93581725590122955</v>
      </c>
      <c r="F627">
        <f ca="1">(O620*P621)/(P620*O621)</f>
        <v>1.0016710432084031</v>
      </c>
      <c r="G627">
        <f ca="1">(R620*S621)/(S620*R621)</f>
        <v>1.2378281585258109</v>
      </c>
    </row>
    <row r="630" spans="1:100">
      <c r="A630">
        <v>1</v>
      </c>
      <c r="B630">
        <v>5</v>
      </c>
      <c r="C630">
        <v>4</v>
      </c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</row>
    <row r="631" spans="1:100" ht="18.75">
      <c r="A631" s="19" t="str">
        <f ca="1">INDIRECT("R5C"&amp;A630,FALSE)</f>
        <v>reduced_gods</v>
      </c>
      <c r="B631" s="19" t="str">
        <f ca="1">INDIRECT("R5C"&amp;B630,FALSE)</f>
        <v>emperor_names</v>
      </c>
      <c r="C631" s="19" t="str">
        <f ca="1">INDIRECT("R3C"&amp;C630,FALSE)</f>
        <v>reward</v>
      </c>
      <c r="D631" s="20"/>
    </row>
    <row r="632" spans="1:100" ht="18.75">
      <c r="A632" s="19">
        <f ca="1">INDIRECT("R6C"&amp;A630,FALSE)</f>
        <v>201</v>
      </c>
      <c r="B632" s="19">
        <f ca="1">INDIRECT("R6C"&amp;B630,FALSE)</f>
        <v>227</v>
      </c>
      <c r="C632" s="19">
        <f ca="1">INDIRECT("R4C"&amp;C630,FALSE)</f>
        <v>10</v>
      </c>
    </row>
    <row r="633" spans="1:100">
      <c r="A633" s="18"/>
    </row>
    <row r="634" spans="1:100">
      <c r="A634" s="18" t="s">
        <v>115</v>
      </c>
    </row>
    <row r="635" spans="1:100" ht="15.75">
      <c r="C635" t="s">
        <v>36</v>
      </c>
      <c r="D635" t="s">
        <v>37</v>
      </c>
      <c r="E635" s="2" t="s">
        <v>43</v>
      </c>
      <c r="F635" s="2" t="s">
        <v>38</v>
      </c>
      <c r="G635" s="2" t="s">
        <v>39</v>
      </c>
      <c r="H635" s="2" t="s">
        <v>40</v>
      </c>
      <c r="I635" s="2" t="s">
        <v>41</v>
      </c>
      <c r="J635" s="2" t="s">
        <v>42</v>
      </c>
      <c r="K635" s="3" t="s">
        <v>44</v>
      </c>
      <c r="L635" s="3" t="s">
        <v>45</v>
      </c>
      <c r="M635" s="3" t="s">
        <v>46</v>
      </c>
      <c r="N635" s="3" t="s">
        <v>47</v>
      </c>
      <c r="O635" s="3" t="s">
        <v>48</v>
      </c>
      <c r="P635" s="3" t="s">
        <v>49</v>
      </c>
      <c r="Q635" s="3" t="s">
        <v>108</v>
      </c>
      <c r="R635" s="3" t="s">
        <v>109</v>
      </c>
      <c r="S635" s="3" t="s">
        <v>110</v>
      </c>
      <c r="T635" s="3" t="s">
        <v>111</v>
      </c>
      <c r="U635" s="3" t="s">
        <v>112</v>
      </c>
      <c r="V635" s="3" t="s">
        <v>113</v>
      </c>
      <c r="W635" s="3" t="s">
        <v>81</v>
      </c>
      <c r="X635" s="3" t="s">
        <v>82</v>
      </c>
      <c r="Y635" s="3" t="s">
        <v>83</v>
      </c>
      <c r="Z635" s="3" t="s">
        <v>84</v>
      </c>
      <c r="AA635" s="3" t="s">
        <v>85</v>
      </c>
      <c r="AB635" s="3" t="s">
        <v>86</v>
      </c>
      <c r="AC635" s="13" t="s">
        <v>96</v>
      </c>
      <c r="AD635" s="13" t="s">
        <v>97</v>
      </c>
      <c r="AE635" s="13" t="s">
        <v>98</v>
      </c>
      <c r="AF635" s="13" t="s">
        <v>99</v>
      </c>
      <c r="AG635" s="13" t="s">
        <v>100</v>
      </c>
      <c r="AH635" s="13" t="s">
        <v>101</v>
      </c>
      <c r="AI635" s="13" t="s">
        <v>102</v>
      </c>
      <c r="AJ635" s="13" t="s">
        <v>103</v>
      </c>
      <c r="AK635" s="13" t="s">
        <v>104</v>
      </c>
      <c r="AL635" s="13" t="s">
        <v>105</v>
      </c>
      <c r="AM635" s="13" t="s">
        <v>106</v>
      </c>
      <c r="AN635" s="13" t="s">
        <v>107</v>
      </c>
      <c r="AO635" s="13" t="s">
        <v>96</v>
      </c>
      <c r="AP635" s="13" t="s">
        <v>97</v>
      </c>
      <c r="AQ635" s="13" t="s">
        <v>98</v>
      </c>
      <c r="AR635" s="13" t="s">
        <v>99</v>
      </c>
      <c r="AS635" s="13" t="s">
        <v>100</v>
      </c>
      <c r="AT635" s="13" t="s">
        <v>101</v>
      </c>
      <c r="AU635" s="13" t="s">
        <v>102</v>
      </c>
      <c r="AV635" s="13" t="s">
        <v>103</v>
      </c>
      <c r="AW635" s="13" t="s">
        <v>104</v>
      </c>
      <c r="AX635" s="13" t="s">
        <v>105</v>
      </c>
      <c r="AY635" s="13" t="s">
        <v>106</v>
      </c>
      <c r="AZ635" s="13" t="s">
        <v>107</v>
      </c>
      <c r="BA635" t="s">
        <v>1</v>
      </c>
      <c r="BB635" t="s">
        <v>2</v>
      </c>
      <c r="BC635" t="s">
        <v>3</v>
      </c>
      <c r="BD635" t="s">
        <v>4</v>
      </c>
      <c r="BE635" t="s">
        <v>5</v>
      </c>
      <c r="BF635" t="s">
        <v>6</v>
      </c>
      <c r="BG635" t="s">
        <v>7</v>
      </c>
      <c r="BH635" t="s">
        <v>8</v>
      </c>
      <c r="BI635" t="s">
        <v>9</v>
      </c>
      <c r="BJ635" t="s">
        <v>10</v>
      </c>
      <c r="BK635" t="s">
        <v>11</v>
      </c>
      <c r="BL635" t="s">
        <v>12</v>
      </c>
      <c r="BM635" t="s">
        <v>13</v>
      </c>
      <c r="BN635" t="s">
        <v>14</v>
      </c>
      <c r="BO635" t="s">
        <v>15</v>
      </c>
      <c r="BP635" t="s">
        <v>16</v>
      </c>
      <c r="BQ635" t="s">
        <v>17</v>
      </c>
      <c r="BR635" t="s">
        <v>18</v>
      </c>
      <c r="BS635" t="s">
        <v>19</v>
      </c>
      <c r="BT635" t="s">
        <v>20</v>
      </c>
      <c r="BU635" t="s">
        <v>21</v>
      </c>
      <c r="BV635" t="s">
        <v>22</v>
      </c>
      <c r="BW635" t="s">
        <v>23</v>
      </c>
      <c r="BX635" t="s">
        <v>24</v>
      </c>
      <c r="BY635" t="s">
        <v>1</v>
      </c>
      <c r="BZ635" t="s">
        <v>2</v>
      </c>
      <c r="CA635" t="s">
        <v>3</v>
      </c>
      <c r="CB635" t="s">
        <v>4</v>
      </c>
      <c r="CC635" t="s">
        <v>5</v>
      </c>
      <c r="CD635" t="s">
        <v>6</v>
      </c>
      <c r="CE635" t="s">
        <v>7</v>
      </c>
      <c r="CF635" t="s">
        <v>8</v>
      </c>
      <c r="CG635" t="s">
        <v>9</v>
      </c>
      <c r="CH635" t="s">
        <v>10</v>
      </c>
      <c r="CI635" t="s">
        <v>11</v>
      </c>
      <c r="CJ635" t="s">
        <v>12</v>
      </c>
      <c r="CK635" t="s">
        <v>13</v>
      </c>
      <c r="CL635" t="s">
        <v>14</v>
      </c>
      <c r="CM635" t="s">
        <v>15</v>
      </c>
      <c r="CN635" t="s">
        <v>16</v>
      </c>
      <c r="CO635" t="s">
        <v>17</v>
      </c>
      <c r="CP635" t="s">
        <v>18</v>
      </c>
      <c r="CQ635" t="s">
        <v>19</v>
      </c>
      <c r="CR635" t="s">
        <v>20</v>
      </c>
      <c r="CS635" t="s">
        <v>21</v>
      </c>
      <c r="CT635" t="s">
        <v>22</v>
      </c>
      <c r="CU635" t="s">
        <v>23</v>
      </c>
      <c r="CV635" t="s">
        <v>24</v>
      </c>
    </row>
    <row r="636" spans="1:100">
      <c r="A636" s="18" t="str">
        <f ca="1">INDIRECT("CORPUS_TOTALS!R"&amp;$A632&amp;"C"&amp;COLUMN(),FALSE)</f>
        <v>Reduced Gods</v>
      </c>
      <c r="B636" s="7" t="str">
        <f ca="1">INDIRECT("CORPUS_TOTALS!R"&amp;($A632+$C632)&amp;"C"&amp;(COLUMN()-1),FALSE)</f>
        <v>Reward</v>
      </c>
      <c r="C636" s="7">
        <f ca="1">INDIRECT("CORPUS_TOTALS!R"&amp;($A632+$C632)&amp;"C"&amp;(COLUMN()-1),FALSE)</f>
        <v>8807</v>
      </c>
      <c r="D636" s="7">
        <f t="shared" ref="D636:BO636" ca="1" si="501">INDIRECT("CORPUS_TOTALS!R"&amp;($A632+$C632)&amp;"C"&amp;(COLUMN()-1),FALSE)</f>
        <v>21350</v>
      </c>
      <c r="E636" s="7">
        <f t="shared" ca="1" si="501"/>
        <v>972</v>
      </c>
      <c r="F636" s="7">
        <f t="shared" ca="1" si="501"/>
        <v>2641</v>
      </c>
      <c r="G636" s="7">
        <f t="shared" ca="1" si="501"/>
        <v>488</v>
      </c>
      <c r="H636" s="7">
        <f t="shared" ca="1" si="501"/>
        <v>257</v>
      </c>
      <c r="I636" s="7">
        <f t="shared" ca="1" si="501"/>
        <v>96</v>
      </c>
      <c r="J636" s="7">
        <f t="shared" ca="1" si="501"/>
        <v>47</v>
      </c>
      <c r="K636" s="7">
        <f t="shared" ca="1" si="501"/>
        <v>-0.13226874614451872</v>
      </c>
      <c r="L636" s="7">
        <f t="shared" ca="1" si="501"/>
        <v>-0.4211650524347697</v>
      </c>
      <c r="M636" s="7">
        <f t="shared" ca="1" si="501"/>
        <v>-1.0136302916718376</v>
      </c>
      <c r="N636" s="7">
        <f t="shared" ca="1" si="501"/>
        <v>-0.62500763253616631</v>
      </c>
      <c r="O636" s="7">
        <f t="shared" ca="1" si="501"/>
        <v>-1.1375123593866303</v>
      </c>
      <c r="P636" s="7">
        <f t="shared" ca="1" si="501"/>
        <v>-1.2954148539311257</v>
      </c>
      <c r="Q636" s="7">
        <f t="shared" ca="1" si="501"/>
        <v>1</v>
      </c>
      <c r="R636" s="7">
        <f t="shared" ca="1" si="501"/>
        <v>1</v>
      </c>
      <c r="S636" s="7">
        <f t="shared" ca="1" si="501"/>
        <v>1</v>
      </c>
      <c r="T636" s="7">
        <f t="shared" ca="1" si="501"/>
        <v>1</v>
      </c>
      <c r="U636" s="7">
        <f t="shared" ca="1" si="501"/>
        <v>1</v>
      </c>
      <c r="V636" s="7">
        <f t="shared" ca="1" si="501"/>
        <v>1</v>
      </c>
      <c r="W636" s="7">
        <f t="shared" ca="1" si="501"/>
        <v>0.15295647216707506</v>
      </c>
      <c r="X636" s="7">
        <f t="shared" ca="1" si="501"/>
        <v>0.54273882746151003</v>
      </c>
      <c r="Y636" s="7">
        <f t="shared" ca="1" si="501"/>
        <v>0.19482780477193551</v>
      </c>
      <c r="Z636" s="7">
        <f t="shared" ca="1" si="501"/>
        <v>0.92187636554458074</v>
      </c>
      <c r="AA636" s="7">
        <f t="shared" ca="1" si="501"/>
        <v>0.81552363102113823</v>
      </c>
      <c r="AB636" s="7">
        <f t="shared" ca="1" si="501"/>
        <v>0.85658392877884837</v>
      </c>
      <c r="AC636" s="7">
        <f t="shared" ca="1" si="501"/>
        <v>2.4100166668398052E-3</v>
      </c>
      <c r="AD636" s="7">
        <f t="shared" ca="1" si="501"/>
        <v>2.7329219677754636E-3</v>
      </c>
      <c r="AE636" s="7">
        <f t="shared" ca="1" si="501"/>
        <v>2.379764852688343E-3</v>
      </c>
      <c r="AF636" s="7">
        <f t="shared" ca="1" si="501"/>
        <v>2.5682445149931557E-3</v>
      </c>
      <c r="AG636" s="7">
        <f t="shared" ca="1" si="501"/>
        <v>2.0831461186813535E-3</v>
      </c>
      <c r="AH636" s="7">
        <f t="shared" ca="1" si="501"/>
        <v>2.4882824527472183E-3</v>
      </c>
      <c r="AI636" s="7">
        <f t="shared" ca="1" si="501"/>
        <v>2.1135049710160475E-3</v>
      </c>
      <c r="AJ636" s="7">
        <f t="shared" ca="1" si="501"/>
        <v>2.7014833193820791E-3</v>
      </c>
      <c r="AK636" s="7">
        <f t="shared" ca="1" si="501"/>
        <v>1.7990070303980257E-3</v>
      </c>
      <c r="AL636" s="7">
        <f t="shared" ca="1" si="501"/>
        <v>2.6974800890399134E-3</v>
      </c>
      <c r="AM636" s="7">
        <f t="shared" ca="1" si="501"/>
        <v>1.5727267149368155E-3</v>
      </c>
      <c r="AN636" s="7">
        <f t="shared" ca="1" si="501"/>
        <v>2.8300835895128332E-3</v>
      </c>
      <c r="AO636" s="7">
        <f t="shared" ca="1" si="501"/>
        <v>3.4153166777296941E-2</v>
      </c>
      <c r="AP636" s="7">
        <f t="shared" ca="1" si="501"/>
        <v>3.9195779358534445E-2</v>
      </c>
      <c r="AQ636" s="7">
        <f t="shared" ca="1" si="501"/>
        <v>8.8803131680232045E-2</v>
      </c>
      <c r="AR636" s="7">
        <f t="shared" ca="1" si="501"/>
        <v>9.6583285181594647E-2</v>
      </c>
      <c r="AS636" s="7">
        <f t="shared" ca="1" si="501"/>
        <v>1.8971519961289103E-2</v>
      </c>
      <c r="AT636" s="7">
        <f t="shared" ca="1" si="501"/>
        <v>2.2808339523488416E-2</v>
      </c>
      <c r="AU636" s="7">
        <f t="shared" ca="1" si="501"/>
        <v>1.0178626791071449E-2</v>
      </c>
      <c r="AV636" s="7">
        <f t="shared" ca="1" si="501"/>
        <v>1.3053223326024569E-2</v>
      </c>
      <c r="AW636" s="7">
        <f t="shared" ca="1" si="501"/>
        <v>3.5990269006392576E-3</v>
      </c>
      <c r="AX636" s="7">
        <f t="shared" ca="1" si="501"/>
        <v>5.3939473382366206E-3</v>
      </c>
      <c r="AY636" s="7">
        <f t="shared" ca="1" si="501"/>
        <v>1.5727267149368155E-3</v>
      </c>
      <c r="AZ636" s="7">
        <f t="shared" ca="1" si="501"/>
        <v>2.8300835895128332E-3</v>
      </c>
      <c r="BA636" s="7">
        <f t="shared" ca="1" si="501"/>
        <v>266735</v>
      </c>
      <c r="BB636" s="7">
        <f t="shared" ca="1" si="501"/>
        <v>6432756</v>
      </c>
      <c r="BC636" s="7">
        <f t="shared" ca="1" si="501"/>
        <v>783</v>
      </c>
      <c r="BD636" s="7">
        <f t="shared" ca="1" si="501"/>
        <v>20567</v>
      </c>
      <c r="BE636" s="7">
        <f t="shared" ca="1" si="501"/>
        <v>641808</v>
      </c>
      <c r="BF636" s="7">
        <f t="shared" ca="1" si="501"/>
        <v>6057683</v>
      </c>
      <c r="BG636" s="7">
        <f t="shared" ca="1" si="501"/>
        <v>1979</v>
      </c>
      <c r="BH636" s="7">
        <f t="shared" ca="1" si="501"/>
        <v>19371</v>
      </c>
      <c r="BI636" s="7">
        <f t="shared" ca="1" si="501"/>
        <v>155076</v>
      </c>
      <c r="BJ636" s="7">
        <f t="shared" ca="1" si="501"/>
        <v>6544415</v>
      </c>
      <c r="BK636" s="7">
        <f t="shared" ca="1" si="501"/>
        <v>446</v>
      </c>
      <c r="BL636" s="7">
        <f t="shared" ca="1" si="501"/>
        <v>20904</v>
      </c>
      <c r="BM636" s="7">
        <f t="shared" ca="1" si="501"/>
        <v>80703</v>
      </c>
      <c r="BN636" s="7">
        <f t="shared" ca="1" si="501"/>
        <v>6618788</v>
      </c>
      <c r="BO636" s="7">
        <f t="shared" ca="1" si="501"/>
        <v>248</v>
      </c>
      <c r="BP636" s="7">
        <f t="shared" ref="BP636:CV636" ca="1" si="502">INDIRECT("CORPUS_TOTALS!R"&amp;($A632+$C632)&amp;"C"&amp;(COLUMN()-1),FALSE)</f>
        <v>21102</v>
      </c>
      <c r="BQ636" s="7">
        <f t="shared" ca="1" si="502"/>
        <v>32968</v>
      </c>
      <c r="BR636" s="7">
        <f t="shared" ca="1" si="502"/>
        <v>6666523</v>
      </c>
      <c r="BS636" s="7">
        <f t="shared" ca="1" si="502"/>
        <v>96</v>
      </c>
      <c r="BT636" s="7">
        <f t="shared" ca="1" si="502"/>
        <v>21254</v>
      </c>
      <c r="BU636" s="7">
        <f t="shared" ca="1" si="502"/>
        <v>16496</v>
      </c>
      <c r="BV636" s="7">
        <f t="shared" ca="1" si="502"/>
        <v>6682995</v>
      </c>
      <c r="BW636" s="7">
        <f t="shared" ca="1" si="502"/>
        <v>47</v>
      </c>
      <c r="BX636" s="7">
        <f t="shared" ca="1" si="502"/>
        <v>21303</v>
      </c>
      <c r="BY636" s="7">
        <f t="shared" ca="1" si="502"/>
        <v>266668.17937487288</v>
      </c>
      <c r="BZ636" s="7">
        <f t="shared" ca="1" si="502"/>
        <v>6432822.8206251273</v>
      </c>
      <c r="CA636" s="7">
        <f t="shared" ca="1" si="502"/>
        <v>849.82062512712321</v>
      </c>
      <c r="CB636" s="7">
        <f t="shared" ca="1" si="502"/>
        <v>20565.509536470756</v>
      </c>
      <c r="CC636" s="7">
        <f t="shared" ca="1" si="502"/>
        <v>641741.89099504065</v>
      </c>
      <c r="CD636" s="7">
        <f t="shared" ca="1" si="502"/>
        <v>6057749.1090049595</v>
      </c>
      <c r="CE636" s="7">
        <f t="shared" ca="1" si="502"/>
        <v>2045.1090049593495</v>
      </c>
      <c r="CF636" s="7">
        <f t="shared" ca="1" si="502"/>
        <v>19366.412000553475</v>
      </c>
      <c r="CG636" s="7">
        <f t="shared" ca="1" si="502"/>
        <v>155027.95547491749</v>
      </c>
      <c r="CH636" s="7">
        <f t="shared" ca="1" si="502"/>
        <v>6544463.0445250822</v>
      </c>
      <c r="CI636" s="7">
        <f t="shared" ca="1" si="502"/>
        <v>494.04452508250085</v>
      </c>
      <c r="CJ636" s="7">
        <f t="shared" ca="1" si="502"/>
        <v>20922.419427087818</v>
      </c>
      <c r="CK636" s="7">
        <f t="shared" ca="1" si="502"/>
        <v>80693.844109836849</v>
      </c>
      <c r="CL636" s="7">
        <f t="shared" ca="1" si="502"/>
        <v>6618797.155890163</v>
      </c>
      <c r="CM636" s="7">
        <f t="shared" ca="1" si="502"/>
        <v>257.15589016315073</v>
      </c>
      <c r="CN636" s="7">
        <f t="shared" ca="1" si="502"/>
        <v>21160.062980904073</v>
      </c>
      <c r="CO636" s="7">
        <f t="shared" ca="1" si="502"/>
        <v>32958.966061539024</v>
      </c>
      <c r="CP636" s="7">
        <f t="shared" ca="1" si="502"/>
        <v>6666532.033938461</v>
      </c>
      <c r="CQ636" s="7">
        <f t="shared" ca="1" si="502"/>
        <v>105.03393846097535</v>
      </c>
      <c r="CR636" s="7">
        <f t="shared" ca="1" si="502"/>
        <v>21312.669716251577</v>
      </c>
      <c r="CS636" s="7">
        <f t="shared" ca="1" si="502"/>
        <v>16490.448087225988</v>
      </c>
      <c r="CT636" s="7">
        <f t="shared" ca="1" si="502"/>
        <v>6683000.5519127743</v>
      </c>
      <c r="CU636" s="7">
        <f t="shared" ca="1" si="502"/>
        <v>52.55191277401147</v>
      </c>
      <c r="CV636" s="7">
        <f t="shared" ca="1" si="502"/>
        <v>21365.31899214433</v>
      </c>
    </row>
    <row r="637" spans="1:100">
      <c r="A637" s="18" t="s">
        <v>117</v>
      </c>
      <c r="B637" s="7" t="str">
        <f ca="1">INDIRECT("CORPUS_TOTALS!R"&amp;($B632+$C632)&amp;"C"&amp;(COLUMN()-1),FALSE)</f>
        <v>Reward</v>
      </c>
      <c r="C637" s="7">
        <f ca="1">INDIRECT("CORPUS_TOTALS!R"&amp;($B632+$C632)&amp;"C"&amp;(COLUMN()-1),FALSE)</f>
        <v>8807</v>
      </c>
      <c r="D637" s="7">
        <f t="shared" ref="D637:BO637" ca="1" si="503">INDIRECT("CORPUS_TOTALS!R"&amp;($B632+$C632)&amp;"C"&amp;(COLUMN()-1),FALSE)</f>
        <v>4277</v>
      </c>
      <c r="E637" s="7">
        <f t="shared" ca="1" si="503"/>
        <v>185</v>
      </c>
      <c r="F637" s="7">
        <f t="shared" ca="1" si="503"/>
        <v>724</v>
      </c>
      <c r="G637" s="7">
        <f t="shared" ca="1" si="503"/>
        <v>134</v>
      </c>
      <c r="H637" s="7">
        <f t="shared" ca="1" si="503"/>
        <v>51</v>
      </c>
      <c r="I637" s="7">
        <f t="shared" ca="1" si="503"/>
        <v>14</v>
      </c>
      <c r="J637" s="7">
        <f t="shared" ca="1" si="503"/>
        <v>1</v>
      </c>
      <c r="K637" s="7">
        <f t="shared" ca="1" si="503"/>
        <v>-0.23055182871968516</v>
      </c>
      <c r="L637" s="7">
        <f t="shared" ca="1" si="503"/>
        <v>0.863408924347983</v>
      </c>
      <c r="M637" s="7">
        <f t="shared" ca="1" si="503"/>
        <v>0.60249532826492924</v>
      </c>
      <c r="N637" s="7">
        <f t="shared" ca="1" si="503"/>
        <v>-0.31139158573063419</v>
      </c>
      <c r="O637" s="7">
        <f t="shared" ca="1" si="503"/>
        <v>-1.5853738615118986</v>
      </c>
      <c r="P637" s="7">
        <f t="shared" ca="1" si="503"/>
        <v>0</v>
      </c>
      <c r="Q637" s="7">
        <f t="shared" ca="1" si="503"/>
        <v>1</v>
      </c>
      <c r="R637" s="7">
        <f t="shared" ca="1" si="503"/>
        <v>1.4353120040946266</v>
      </c>
      <c r="S637" s="7">
        <f t="shared" ca="1" si="503"/>
        <v>1</v>
      </c>
      <c r="T637" s="7">
        <f t="shared" ca="1" si="503"/>
        <v>1</v>
      </c>
      <c r="U637" s="7">
        <f t="shared" ca="1" si="503"/>
        <v>1</v>
      </c>
      <c r="V637" s="7">
        <f t="shared" ca="1" si="503"/>
        <v>0.14206199214664861</v>
      </c>
      <c r="W637" s="7">
        <f t="shared" ca="1" si="503"/>
        <v>0.95746043880561271</v>
      </c>
      <c r="X637" s="7">
        <f t="shared" ca="1" si="503"/>
        <v>6.3825463093298952E-14</v>
      </c>
      <c r="Y637" s="7">
        <f t="shared" ca="1" si="503"/>
        <v>0.5013940813843456</v>
      </c>
      <c r="Z637" s="7">
        <f t="shared" ca="1" si="503"/>
        <v>0.77643870517721914</v>
      </c>
      <c r="AA637" s="7">
        <f t="shared" ca="1" si="503"/>
        <v>0.50071275309945507</v>
      </c>
      <c r="AB637" s="7">
        <f t="shared" ca="1" si="503"/>
        <v>3.4496781101629959E-2</v>
      </c>
      <c r="AC637" s="7">
        <f t="shared" ca="1" si="503"/>
        <v>2.091494768717856E-3</v>
      </c>
      <c r="AD637" s="7">
        <f t="shared" ca="1" si="503"/>
        <v>2.7947524354567507E-3</v>
      </c>
      <c r="AE637" s="7">
        <f t="shared" ca="1" si="503"/>
        <v>3.1393553582298424E-3</v>
      </c>
      <c r="AF637" s="7">
        <f t="shared" ca="1" si="503"/>
        <v>3.6317458809565035E-3</v>
      </c>
      <c r="AG637" s="7">
        <f t="shared" ca="1" si="503"/>
        <v>2.603388583815171E-3</v>
      </c>
      <c r="AH637" s="7">
        <f t="shared" ca="1" si="503"/>
        <v>3.6626857673655627E-3</v>
      </c>
      <c r="AI637" s="7">
        <f t="shared" ca="1" si="503"/>
        <v>1.7310966026801277E-3</v>
      </c>
      <c r="AJ637" s="7">
        <f t="shared" ca="1" si="503"/>
        <v>3.0386017840395357E-3</v>
      </c>
      <c r="AK637" s="7">
        <f t="shared" ca="1" si="503"/>
        <v>7.800275109280364E-4</v>
      </c>
      <c r="AL637" s="7">
        <f t="shared" ca="1" si="503"/>
        <v>2.4932949113305562E-3</v>
      </c>
      <c r="AM637" s="7">
        <f t="shared" ca="1" si="503"/>
        <v>-2.244028183389236E-4</v>
      </c>
      <c r="AN637" s="7">
        <f t="shared" ca="1" si="503"/>
        <v>6.9202030723300824E-4</v>
      </c>
      <c r="AO637" s="7">
        <f t="shared" ca="1" si="503"/>
        <v>3.2372658895497321E-2</v>
      </c>
      <c r="AP637" s="7">
        <f t="shared" ca="1" si="503"/>
        <v>4.3848991794238477E-2</v>
      </c>
      <c r="AQ637" s="7">
        <f t="shared" ca="1" si="503"/>
        <v>0.12172786878689358</v>
      </c>
      <c r="AR637" s="7">
        <f t="shared" ca="1" si="503"/>
        <v>0.14200839494937018</v>
      </c>
      <c r="AS637" s="7">
        <f t="shared" ca="1" si="503"/>
        <v>2.1826913122733726E-2</v>
      </c>
      <c r="AT637" s="7">
        <f t="shared" ca="1" si="503"/>
        <v>3.148148061119193E-2</v>
      </c>
      <c r="AU637" s="7">
        <f t="shared" ca="1" si="503"/>
        <v>7.2634741696374827E-3</v>
      </c>
      <c r="AV637" s="7">
        <f t="shared" ca="1" si="503"/>
        <v>1.3311695341702241E-2</v>
      </c>
      <c r="AW637" s="7">
        <f t="shared" ca="1" si="503"/>
        <v>1.5614599154096004E-3</v>
      </c>
      <c r="AX637" s="7">
        <f t="shared" ca="1" si="503"/>
        <v>4.9851849291075844E-3</v>
      </c>
      <c r="AY637" s="7">
        <f t="shared" ca="1" si="503"/>
        <v>-2.244028183389236E-4</v>
      </c>
      <c r="AZ637" s="7">
        <f t="shared" ca="1" si="503"/>
        <v>6.9202030723300824E-4</v>
      </c>
      <c r="BA637" s="7">
        <f t="shared" ca="1" si="503"/>
        <v>267355</v>
      </c>
      <c r="BB637" s="7">
        <f t="shared" ca="1" si="503"/>
        <v>6449209</v>
      </c>
      <c r="BC637" s="7">
        <f t="shared" ca="1" si="503"/>
        <v>163</v>
      </c>
      <c r="BD637" s="7">
        <f t="shared" ca="1" si="503"/>
        <v>4114</v>
      </c>
      <c r="BE637" s="7">
        <f t="shared" ca="1" si="503"/>
        <v>643223</v>
      </c>
      <c r="BF637" s="7">
        <f t="shared" ca="1" si="503"/>
        <v>6073341</v>
      </c>
      <c r="BG637" s="7">
        <f t="shared" ca="1" si="503"/>
        <v>564</v>
      </c>
      <c r="BH637" s="7">
        <f t="shared" ca="1" si="503"/>
        <v>3713</v>
      </c>
      <c r="BI637" s="7">
        <f t="shared" ca="1" si="503"/>
        <v>155408</v>
      </c>
      <c r="BJ637" s="7">
        <f t="shared" ca="1" si="503"/>
        <v>6561156</v>
      </c>
      <c r="BK637" s="7">
        <f t="shared" ca="1" si="503"/>
        <v>114</v>
      </c>
      <c r="BL637" s="7">
        <f t="shared" ca="1" si="503"/>
        <v>4163</v>
      </c>
      <c r="BM637" s="7">
        <f t="shared" ca="1" si="503"/>
        <v>80907</v>
      </c>
      <c r="BN637" s="7">
        <f t="shared" ca="1" si="503"/>
        <v>6635657</v>
      </c>
      <c r="BO637" s="7">
        <f t="shared" ca="1" si="503"/>
        <v>44</v>
      </c>
      <c r="BP637" s="7">
        <f t="shared" ref="BP637:CV637" ca="1" si="504">INDIRECT("CORPUS_TOTALS!R"&amp;($B632+$C632)&amp;"C"&amp;(COLUMN()-1),FALSE)</f>
        <v>4233</v>
      </c>
      <c r="BQ637" s="7">
        <f t="shared" ca="1" si="504"/>
        <v>33050</v>
      </c>
      <c r="BR637" s="7">
        <f t="shared" ca="1" si="504"/>
        <v>6683514</v>
      </c>
      <c r="BS637" s="7">
        <f t="shared" ca="1" si="504"/>
        <v>14</v>
      </c>
      <c r="BT637" s="7">
        <f t="shared" ca="1" si="504"/>
        <v>4263</v>
      </c>
      <c r="BU637" s="7">
        <f t="shared" ca="1" si="504"/>
        <v>16542</v>
      </c>
      <c r="BV637" s="7">
        <f t="shared" ca="1" si="504"/>
        <v>6700022</v>
      </c>
      <c r="BW637" s="7">
        <f t="shared" ca="1" si="504"/>
        <v>1</v>
      </c>
      <c r="BX637" s="7">
        <f t="shared" ca="1" si="504"/>
        <v>4276</v>
      </c>
      <c r="BY637" s="7">
        <f t="shared" ca="1" si="504"/>
        <v>267347.7572452614</v>
      </c>
      <c r="BZ637" s="7">
        <f t="shared" ca="1" si="504"/>
        <v>6449216.2427547388</v>
      </c>
      <c r="CA637" s="7">
        <f t="shared" ca="1" si="504"/>
        <v>170.24275473858108</v>
      </c>
      <c r="CB637" s="7">
        <f t="shared" ca="1" si="504"/>
        <v>4109.3723622673733</v>
      </c>
      <c r="CC637" s="7">
        <f t="shared" ca="1" si="504"/>
        <v>643377.30767146556</v>
      </c>
      <c r="CD637" s="7">
        <f t="shared" ca="1" si="504"/>
        <v>6073186.6923285341</v>
      </c>
      <c r="CE637" s="7">
        <f t="shared" ca="1" si="504"/>
        <v>409.69232853447954</v>
      </c>
      <c r="CF637" s="7">
        <f t="shared" ca="1" si="504"/>
        <v>3869.77031083155</v>
      </c>
      <c r="CG637" s="7">
        <f t="shared" ca="1" si="504"/>
        <v>155423.029113172</v>
      </c>
      <c r="CH637" s="7">
        <f t="shared" ca="1" si="504"/>
        <v>6561140.9708868284</v>
      </c>
      <c r="CI637" s="7">
        <f t="shared" ca="1" si="504"/>
        <v>98.970886828002619</v>
      </c>
      <c r="CJ637" s="7">
        <f t="shared" ca="1" si="504"/>
        <v>4180.6896149578861</v>
      </c>
      <c r="CK637" s="7">
        <f t="shared" ca="1" si="504"/>
        <v>80899.484508560752</v>
      </c>
      <c r="CL637" s="7">
        <f t="shared" ca="1" si="504"/>
        <v>6635664.515491439</v>
      </c>
      <c r="CM637" s="7">
        <f t="shared" ca="1" si="504"/>
        <v>51.515491439241011</v>
      </c>
      <c r="CN637" s="7">
        <f t="shared" ca="1" si="504"/>
        <v>4228.175229179682</v>
      </c>
      <c r="CO637" s="7">
        <f t="shared" ca="1" si="504"/>
        <v>33042.95877495093</v>
      </c>
      <c r="CP637" s="7">
        <f t="shared" ca="1" si="504"/>
        <v>6683521.0412250487</v>
      </c>
      <c r="CQ637" s="7">
        <f t="shared" ca="1" si="504"/>
        <v>21.041225049067521</v>
      </c>
      <c r="CR637" s="7">
        <f t="shared" ca="1" si="504"/>
        <v>4258.6689010928803</v>
      </c>
      <c r="CS637" s="7">
        <f t="shared" ca="1" si="504"/>
        <v>16532.472387309863</v>
      </c>
      <c r="CT637" s="7">
        <f t="shared" ca="1" si="504"/>
        <v>6700031.5276126899</v>
      </c>
      <c r="CU637" s="7">
        <f t="shared" ca="1" si="504"/>
        <v>10.527612690138035</v>
      </c>
      <c r="CV637" s="7">
        <f t="shared" ca="1" si="504"/>
        <v>4269.1892083511748</v>
      </c>
    </row>
    <row r="639" spans="1:100">
      <c r="A639" s="18" t="s">
        <v>114</v>
      </c>
      <c r="B639" t="s">
        <v>119</v>
      </c>
      <c r="C639" t="s">
        <v>120</v>
      </c>
      <c r="D639" t="s">
        <v>121</v>
      </c>
      <c r="E639" t="s">
        <v>122</v>
      </c>
      <c r="F639" t="s">
        <v>123</v>
      </c>
      <c r="G639" t="s">
        <v>124</v>
      </c>
      <c r="H639" t="s">
        <v>125</v>
      </c>
      <c r="I639" t="s">
        <v>126</v>
      </c>
      <c r="J639" t="s">
        <v>127</v>
      </c>
      <c r="K639" t="s">
        <v>128</v>
      </c>
      <c r="L639" t="s">
        <v>129</v>
      </c>
      <c r="M639" t="s">
        <v>130</v>
      </c>
      <c r="N639" t="s">
        <v>131</v>
      </c>
      <c r="O639" t="s">
        <v>132</v>
      </c>
      <c r="P639" t="s">
        <v>133</v>
      </c>
      <c r="Q639" t="s">
        <v>134</v>
      </c>
      <c r="R639" t="s">
        <v>135</v>
      </c>
      <c r="S639" t="s">
        <v>136</v>
      </c>
      <c r="T639" t="s">
        <v>138</v>
      </c>
      <c r="U639" t="s">
        <v>139</v>
      </c>
      <c r="V639" t="s">
        <v>140</v>
      </c>
      <c r="W639" t="s">
        <v>141</v>
      </c>
      <c r="X639" t="s">
        <v>142</v>
      </c>
      <c r="Y639" t="s">
        <v>143</v>
      </c>
      <c r="Z639" t="s">
        <v>144</v>
      </c>
      <c r="AA639" t="s">
        <v>145</v>
      </c>
      <c r="AB639" t="s">
        <v>146</v>
      </c>
      <c r="AC639" t="s">
        <v>147</v>
      </c>
      <c r="AD639" t="s">
        <v>148</v>
      </c>
      <c r="AE639" t="s">
        <v>149</v>
      </c>
      <c r="AF639" t="s">
        <v>137</v>
      </c>
    </row>
    <row r="640" spans="1:100">
      <c r="A640" s="18" t="s">
        <v>150</v>
      </c>
      <c r="B640" s="10" t="e">
        <f ca="1">1-NORMSDIST(H640)</f>
        <v>#REF!</v>
      </c>
      <c r="C640" s="10">
        <f t="shared" ref="C640" ca="1" si="505">1-NORMSDIST(I640)</f>
        <v>0.99999999999997113</v>
      </c>
      <c r="D640" s="10">
        <f t="shared" ref="D640" ca="1" si="506">1-NORMSDIST(J640)</f>
        <v>0.99941997157156515</v>
      </c>
      <c r="E640" s="10">
        <f t="shared" ref="E640" ca="1" si="507">1-NORMSDIST(K640)</f>
        <v>0.47540592763910072</v>
      </c>
      <c r="F640" s="10">
        <f t="shared" ref="F640" ca="1" si="508">1-NORMSDIST(L640)</f>
        <v>0.1324167197038183</v>
      </c>
      <c r="G640" s="10">
        <f t="shared" ref="G640" ca="1" si="509">1-NORMSDIST(M640)</f>
        <v>3.3126883707150778E-3</v>
      </c>
      <c r="H640" t="e">
        <f ca="1">(E636/T640-E637/Z640)/(SQRT(N640*(1-N640)*(1/T640+1/Z640)))</f>
        <v>#REF!</v>
      </c>
      <c r="I640">
        <f t="shared" ref="I640" ca="1" si="510">(F636/U640-F637/AA640)/(SQRT(O640*(1-O640)*(1/U640+1/AA640)))</f>
        <v>-7.5129398259638789</v>
      </c>
      <c r="J640">
        <f t="shared" ref="J640" ca="1" si="511">(G636/V640-G637/AB640)/(SQRT(P640*(1-P640)*(1/V640+1/AB640)))</f>
        <v>-3.2485233537902158</v>
      </c>
      <c r="K640">
        <f t="shared" ref="K640" ca="1" si="512">(H636/W640-H637/AC640)/(SQRT(Q640*(1-Q640)*(1/W640+1/AC640)))</f>
        <v>6.168729819333936E-2</v>
      </c>
      <c r="L640">
        <f t="shared" ref="L640" ca="1" si="513">(I636/X640-I637/AD640)/(SQRT(R640*(1-R640)*(1/X640+1/AD640)))</f>
        <v>1.115039630485626</v>
      </c>
      <c r="M640">
        <f t="shared" ref="M640" ca="1" si="514">(J636/Y640-J637/AE640)/(SQRT(S640*(1-S640)*(1/Y640+1/AE640)))</f>
        <v>2.7151099635465692</v>
      </c>
      <c r="N640" t="e">
        <f ca="1">(E636+E637)/(T640+Z640)</f>
        <v>#REF!</v>
      </c>
      <c r="O640">
        <f t="shared" ref="O640" ca="1" si="515">(F636+F637)/(U640+AA640)</f>
        <v>1.3130682483318374E-3</v>
      </c>
      <c r="P640">
        <f t="shared" ref="P640" ca="1" si="516">(G636+G637)/(V640+AB640)</f>
        <v>1.2135638194092169E-3</v>
      </c>
      <c r="Q640">
        <f t="shared" ref="Q640" ca="1" si="517">(H636+H637)/(W640+AC640)</f>
        <v>1.2018574160065556E-3</v>
      </c>
      <c r="R640">
        <f t="shared" ref="R640" ca="1" si="518">(I636+I637)/(X640+AD640)</f>
        <v>1.0730869785772817E-3</v>
      </c>
      <c r="S640">
        <f t="shared" ref="S640" ca="1" si="519">(J636+J637)/(Y640+AE640)</f>
        <v>9.3651227221290046E-4</v>
      </c>
      <c r="T640" t="e">
        <f ca="1">_xlfn.FLOOR.MATH(($F$1-1)*$D636)</f>
        <v>#REF!</v>
      </c>
      <c r="U640">
        <f ca="1">2*50*$D636</f>
        <v>2135000</v>
      </c>
      <c r="V640">
        <f ca="1">2*10*$D636</f>
        <v>427000</v>
      </c>
      <c r="W640">
        <f ca="1">2*5*$D636</f>
        <v>213500</v>
      </c>
      <c r="X640">
        <f ca="1">2*2*$D636</f>
        <v>85400</v>
      </c>
      <c r="Y640">
        <f ca="1">2*1*$D636</f>
        <v>42700</v>
      </c>
      <c r="Z640" t="e">
        <f ca="1">_xlfn.FLOOR.MATH(($F$1-1)*$D637)</f>
        <v>#REF!</v>
      </c>
      <c r="AA640">
        <f ca="1">2*50*$D637</f>
        <v>427700</v>
      </c>
      <c r="AB640">
        <f ca="1">2*10*$D637</f>
        <v>85540</v>
      </c>
      <c r="AC640">
        <f ca="1">2*5*$D637</f>
        <v>42770</v>
      </c>
      <c r="AD640">
        <f ca="1">2*2*$D637</f>
        <v>17108</v>
      </c>
      <c r="AE640">
        <f ca="1">2*1*$D637</f>
        <v>8554</v>
      </c>
    </row>
    <row r="642" spans="1:51">
      <c r="A642" s="18" t="s">
        <v>151</v>
      </c>
      <c r="B642" t="s">
        <v>152</v>
      </c>
      <c r="C642" t="s">
        <v>153</v>
      </c>
      <c r="D642" t="s">
        <v>154</v>
      </c>
      <c r="E642">
        <v>50</v>
      </c>
      <c r="F642" t="s">
        <v>153</v>
      </c>
      <c r="G642" t="s">
        <v>154</v>
      </c>
      <c r="H642">
        <v>10</v>
      </c>
      <c r="I642" t="s">
        <v>153</v>
      </c>
      <c r="J642" t="s">
        <v>154</v>
      </c>
      <c r="K642">
        <v>5</v>
      </c>
      <c r="L642" t="s">
        <v>153</v>
      </c>
      <c r="M642" t="s">
        <v>154</v>
      </c>
      <c r="N642">
        <v>2</v>
      </c>
      <c r="O642" t="s">
        <v>153</v>
      </c>
      <c r="P642" t="s">
        <v>154</v>
      </c>
      <c r="Q642">
        <v>1</v>
      </c>
      <c r="R642" t="s">
        <v>153</v>
      </c>
      <c r="S642" t="s">
        <v>154</v>
      </c>
    </row>
    <row r="643" spans="1:51">
      <c r="A643" s="18" t="s">
        <v>159</v>
      </c>
      <c r="B643" t="s">
        <v>116</v>
      </c>
      <c r="C643">
        <f ca="1">BC636</f>
        <v>783</v>
      </c>
      <c r="D643">
        <f ca="1">BD636</f>
        <v>20567</v>
      </c>
      <c r="E643" t="s">
        <v>116</v>
      </c>
      <c r="F643">
        <f ca="1">BG636</f>
        <v>1979</v>
      </c>
      <c r="G643">
        <f ca="1">BH636</f>
        <v>19371</v>
      </c>
      <c r="H643" t="s">
        <v>116</v>
      </c>
      <c r="I643">
        <f ca="1">BK636</f>
        <v>446</v>
      </c>
      <c r="J643">
        <f ca="1">BL636</f>
        <v>20904</v>
      </c>
      <c r="K643" t="s">
        <v>116</v>
      </c>
      <c r="L643">
        <f ca="1">BO636</f>
        <v>248</v>
      </c>
      <c r="M643">
        <f ca="1">BP636</f>
        <v>21102</v>
      </c>
      <c r="N643" t="s">
        <v>116</v>
      </c>
      <c r="O643">
        <f ca="1">BS636</f>
        <v>96</v>
      </c>
      <c r="P643">
        <f ca="1">BT636</f>
        <v>21254</v>
      </c>
      <c r="Q643" t="s">
        <v>116</v>
      </c>
      <c r="R643">
        <f ca="1">BW636</f>
        <v>47</v>
      </c>
      <c r="S643">
        <f ca="1">BX636</f>
        <v>21303</v>
      </c>
    </row>
    <row r="644" spans="1:51">
      <c r="A644" s="18"/>
      <c r="B644" t="s">
        <v>117</v>
      </c>
      <c r="C644">
        <f ca="1">BC637</f>
        <v>163</v>
      </c>
      <c r="D644">
        <f ca="1">BD637</f>
        <v>4114</v>
      </c>
      <c r="E644" t="s">
        <v>117</v>
      </c>
      <c r="F644">
        <f ca="1">BG637</f>
        <v>564</v>
      </c>
      <c r="G644">
        <f ca="1">BH637</f>
        <v>3713</v>
      </c>
      <c r="H644" t="s">
        <v>117</v>
      </c>
      <c r="I644">
        <f ca="1">BK637</f>
        <v>114</v>
      </c>
      <c r="J644">
        <f ca="1">BL637</f>
        <v>4163</v>
      </c>
      <c r="K644" t="s">
        <v>117</v>
      </c>
      <c r="L644">
        <f ca="1">BO637</f>
        <v>44</v>
      </c>
      <c r="M644">
        <f ca="1">BP637</f>
        <v>4233</v>
      </c>
      <c r="N644" t="s">
        <v>117</v>
      </c>
      <c r="O644">
        <f ca="1">BS637</f>
        <v>14</v>
      </c>
      <c r="P644">
        <f ca="1">BT637</f>
        <v>4263</v>
      </c>
      <c r="Q644" t="s">
        <v>117</v>
      </c>
      <c r="R644">
        <f ca="1">BW637</f>
        <v>1</v>
      </c>
      <c r="S644">
        <f ca="1">BX637</f>
        <v>4276</v>
      </c>
    </row>
    <row r="645" spans="1:51">
      <c r="A645" s="18" t="s">
        <v>155</v>
      </c>
      <c r="C645">
        <f ca="1">(C643+C644)*(C643+D643)/SUM(C643:D644)</f>
        <v>788.11800054629884</v>
      </c>
      <c r="D645">
        <f ca="1">(C643+D643)*(D643+D644)/SUM(C643:D644)</f>
        <v>20561.881999453701</v>
      </c>
      <c r="F645">
        <f ca="1">(F643+F644)*(F643+G643)/SUM(F643:G644)</f>
        <v>2118.5878175361922</v>
      </c>
      <c r="G645">
        <f ca="1">(F643+G643)*(G643+G644)/SUM(F643:G644)</f>
        <v>19231.412182463806</v>
      </c>
      <c r="I645">
        <f ca="1">(I643+I644)*(I643+J643)/SUM(I643:J644)</f>
        <v>466.53919694072658</v>
      </c>
      <c r="J645">
        <f ca="1">(I643+J643)*(J643+J644)/SUM(I643:J644)</f>
        <v>20883.460803059272</v>
      </c>
      <c r="L645">
        <f ca="1">(L643+L644)*(L643+M643)/SUM(L643:M644)</f>
        <v>243.266866976236</v>
      </c>
      <c r="M645">
        <f ca="1">(L643+M643)*(M643+M644)/SUM(L643:M644)</f>
        <v>21106.733133023765</v>
      </c>
      <c r="O645">
        <f ca="1">(O643+O644)*(O643+P643)/SUM(O643:P644)</f>
        <v>91.641627970499869</v>
      </c>
      <c r="P645">
        <f ca="1">(O643+P643)*(P643+P644)/SUM(O643:P644)</f>
        <v>21258.358372029499</v>
      </c>
      <c r="R645">
        <f ca="1">(R643+R644)*(R643+S643)/SUM(R643:S644)</f>
        <v>39.989074023490851</v>
      </c>
      <c r="S645">
        <f ca="1">(R643+S643)*(S643+S644)/SUM(R643:S644)</f>
        <v>21310.010925976509</v>
      </c>
    </row>
    <row r="646" spans="1:51">
      <c r="C646">
        <f ca="1">(C643+C644)*(C644+D644)/SUM(C643:D644)</f>
        <v>157.88199945370118</v>
      </c>
      <c r="D646">
        <f ca="1">(C644+D644)*(D643+D644)/SUM(C643:D644)</f>
        <v>4119.1180005462984</v>
      </c>
      <c r="F646">
        <f ca="1">(F643+F644)*(F644+G644)/SUM(F643:G644)</f>
        <v>424.41218246380771</v>
      </c>
      <c r="G646">
        <f ca="1">(F644+G644)*(G643+G644)/SUM(F643:G644)</f>
        <v>3852.5878175361922</v>
      </c>
      <c r="I646">
        <f ca="1">(I643+I644)*(I644+J644)/SUM(I643:J644)</f>
        <v>93.460803059273417</v>
      </c>
      <c r="J646">
        <f ca="1">(I644+J644)*(J643+J644)/SUM(I643:J644)</f>
        <v>4183.5391969407265</v>
      </c>
      <c r="L646">
        <f ca="1">(L643+L644)*(L644+M644)/SUM(L643:M644)</f>
        <v>48.733133023763997</v>
      </c>
      <c r="M646">
        <f ca="1">(L644+M644)*(M643+M644)/SUM(L643:M644)</f>
        <v>4228.2668669762361</v>
      </c>
      <c r="O646">
        <f ca="1">(O643+O644)*(O644+P644)/SUM(O643:P644)</f>
        <v>18.358372029500135</v>
      </c>
      <c r="P646">
        <f ca="1">(O644+P644)*(P643+P644)/SUM(O643:P644)</f>
        <v>4258.6416279704999</v>
      </c>
      <c r="R646">
        <f ca="1">(R643+R644)*(R644+S644)/SUM(R643:S644)</f>
        <v>8.0109259765091512</v>
      </c>
      <c r="S646">
        <f ca="1">(R644+S644)*(S643+S644)/SUM(R643:S644)</f>
        <v>4268.9890740234905</v>
      </c>
    </row>
    <row r="648" spans="1:51">
      <c r="A648" s="18" t="s">
        <v>151</v>
      </c>
      <c r="B648" s="18" t="s">
        <v>0</v>
      </c>
      <c r="C648" s="18">
        <v>50</v>
      </c>
      <c r="D648" s="18">
        <v>10</v>
      </c>
      <c r="E648" s="18">
        <v>5</v>
      </c>
      <c r="F648" s="18">
        <v>2</v>
      </c>
      <c r="G648" s="18">
        <v>1</v>
      </c>
    </row>
    <row r="649" spans="1:51">
      <c r="A649" s="18" t="s">
        <v>118</v>
      </c>
      <c r="B649" s="10">
        <f ca="1">_xlfn.CHISQ.TEST(C643:D644,C645:D646)</f>
        <v>0.64930510358156734</v>
      </c>
      <c r="C649" s="10">
        <f ca="1">_xlfn.CHISQ.TEST(F643:G644,F645:G646)</f>
        <v>5.2146483198297551E-15</v>
      </c>
      <c r="D649" s="10">
        <f ca="1">_xlfn.CHISQ.TEST(I643:J644,I645:J646)</f>
        <v>1.8597024769281163E-2</v>
      </c>
      <c r="E649" s="10">
        <f ca="1">_xlfn.CHISQ.TEST(L643:M644,L645:M646)</f>
        <v>0.4550071640083414</v>
      </c>
      <c r="F649" s="10">
        <f ca="1">_xlfn.CHISQ.TEST(O643:P644,O645:P646)</f>
        <v>0.26406243693392278</v>
      </c>
      <c r="G649" s="10">
        <f ca="1">_xlfn.CHISQ.TEST(R643:S644,R645:S646)</f>
        <v>6.5999434950492408E-3</v>
      </c>
    </row>
    <row r="650" spans="1:51">
      <c r="A650" s="18" t="s">
        <v>156</v>
      </c>
      <c r="B650">
        <f ca="1">(C643*D644)/(D643*C644)</f>
        <v>0.96087633384947768</v>
      </c>
      <c r="C650">
        <f ca="1">(F643*G644)/(G643*F644)</f>
        <v>0.67257326243697624</v>
      </c>
      <c r="D650">
        <f ca="1">(I643*J644)/(J643*I644)</f>
        <v>0.77912478766759996</v>
      </c>
      <c r="E650">
        <f ca="1">(L643*M644)/(M643*L644)</f>
        <v>1.1306381988781762</v>
      </c>
      <c r="F650">
        <f ca="1">(O643*P644)/(P643*O644)</f>
        <v>1.3753646372447539</v>
      </c>
      <c r="G650">
        <f ca="1">(R643*S644)/(S643*R644)</f>
        <v>9.4339764352438618</v>
      </c>
    </row>
    <row r="651" spans="1:51"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</row>
    <row r="652" spans="1:51"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</row>
    <row r="653" spans="1:51">
      <c r="A653">
        <v>1</v>
      </c>
      <c r="B653">
        <v>5</v>
      </c>
      <c r="C653">
        <v>5</v>
      </c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</row>
    <row r="654" spans="1:51" ht="18.75">
      <c r="A654" s="19" t="str">
        <f ca="1">INDIRECT("R5C"&amp;A653,FALSE)</f>
        <v>reduced_gods</v>
      </c>
      <c r="B654" s="19" t="str">
        <f ca="1">INDIRECT("R5C"&amp;B653,FALSE)</f>
        <v>emperor_names</v>
      </c>
      <c r="C654" s="19" t="str">
        <f ca="1">INDIRECT("R3C"&amp;C653,FALSE)</f>
        <v>ubc_morality</v>
      </c>
      <c r="D654" s="20"/>
    </row>
    <row r="655" spans="1:51" ht="18.75">
      <c r="A655" s="19">
        <f ca="1">INDIRECT("R6C"&amp;A653,FALSE)</f>
        <v>201</v>
      </c>
      <c r="B655" s="19">
        <f ca="1">INDIRECT("R6C"&amp;B653,FALSE)</f>
        <v>227</v>
      </c>
      <c r="C655" s="19">
        <f ca="1">INDIRECT("R4C"&amp;C653,FALSE)</f>
        <v>3</v>
      </c>
    </row>
    <row r="656" spans="1:51">
      <c r="A656" s="18"/>
    </row>
    <row r="657" spans="1:100">
      <c r="A657" s="18" t="s">
        <v>115</v>
      </c>
    </row>
    <row r="658" spans="1:100" ht="15.75">
      <c r="C658" t="s">
        <v>36</v>
      </c>
      <c r="D658" t="s">
        <v>37</v>
      </c>
      <c r="E658" s="2" t="s">
        <v>43</v>
      </c>
      <c r="F658" s="2" t="s">
        <v>38</v>
      </c>
      <c r="G658" s="2" t="s">
        <v>39</v>
      </c>
      <c r="H658" s="2" t="s">
        <v>40</v>
      </c>
      <c r="I658" s="2" t="s">
        <v>41</v>
      </c>
      <c r="J658" s="2" t="s">
        <v>42</v>
      </c>
      <c r="K658" s="3" t="s">
        <v>44</v>
      </c>
      <c r="L658" s="3" t="s">
        <v>45</v>
      </c>
      <c r="M658" s="3" t="s">
        <v>46</v>
      </c>
      <c r="N658" s="3" t="s">
        <v>47</v>
      </c>
      <c r="O658" s="3" t="s">
        <v>48</v>
      </c>
      <c r="P658" s="3" t="s">
        <v>49</v>
      </c>
      <c r="Q658" s="3" t="s">
        <v>108</v>
      </c>
      <c r="R658" s="3" t="s">
        <v>109</v>
      </c>
      <c r="S658" s="3" t="s">
        <v>110</v>
      </c>
      <c r="T658" s="3" t="s">
        <v>111</v>
      </c>
      <c r="U658" s="3" t="s">
        <v>112</v>
      </c>
      <c r="V658" s="3" t="s">
        <v>113</v>
      </c>
      <c r="W658" s="3" t="s">
        <v>81</v>
      </c>
      <c r="X658" s="3" t="s">
        <v>82</v>
      </c>
      <c r="Y658" s="3" t="s">
        <v>83</v>
      </c>
      <c r="Z658" s="3" t="s">
        <v>84</v>
      </c>
      <c r="AA658" s="3" t="s">
        <v>85</v>
      </c>
      <c r="AB658" s="3" t="s">
        <v>86</v>
      </c>
      <c r="AC658" s="13" t="s">
        <v>96</v>
      </c>
      <c r="AD658" s="13" t="s">
        <v>97</v>
      </c>
      <c r="AE658" s="13" t="s">
        <v>98</v>
      </c>
      <c r="AF658" s="13" t="s">
        <v>99</v>
      </c>
      <c r="AG658" s="13" t="s">
        <v>100</v>
      </c>
      <c r="AH658" s="13" t="s">
        <v>101</v>
      </c>
      <c r="AI658" s="13" t="s">
        <v>102</v>
      </c>
      <c r="AJ658" s="13" t="s">
        <v>103</v>
      </c>
      <c r="AK658" s="13" t="s">
        <v>104</v>
      </c>
      <c r="AL658" s="13" t="s">
        <v>105</v>
      </c>
      <c r="AM658" s="13" t="s">
        <v>106</v>
      </c>
      <c r="AN658" s="13" t="s">
        <v>107</v>
      </c>
      <c r="AO658" s="13" t="s">
        <v>96</v>
      </c>
      <c r="AP658" s="13" t="s">
        <v>97</v>
      </c>
      <c r="AQ658" s="13" t="s">
        <v>98</v>
      </c>
      <c r="AR658" s="13" t="s">
        <v>99</v>
      </c>
      <c r="AS658" s="13" t="s">
        <v>100</v>
      </c>
      <c r="AT658" s="13" t="s">
        <v>101</v>
      </c>
      <c r="AU658" s="13" t="s">
        <v>102</v>
      </c>
      <c r="AV658" s="13" t="s">
        <v>103</v>
      </c>
      <c r="AW658" s="13" t="s">
        <v>104</v>
      </c>
      <c r="AX658" s="13" t="s">
        <v>105</v>
      </c>
      <c r="AY658" s="13" t="s">
        <v>106</v>
      </c>
      <c r="AZ658" s="13" t="s">
        <v>107</v>
      </c>
      <c r="BA658" t="s">
        <v>1</v>
      </c>
      <c r="BB658" t="s">
        <v>2</v>
      </c>
      <c r="BC658" t="s">
        <v>3</v>
      </c>
      <c r="BD658" t="s">
        <v>4</v>
      </c>
      <c r="BE658" t="s">
        <v>5</v>
      </c>
      <c r="BF658" t="s">
        <v>6</v>
      </c>
      <c r="BG658" t="s">
        <v>7</v>
      </c>
      <c r="BH658" t="s">
        <v>8</v>
      </c>
      <c r="BI658" t="s">
        <v>9</v>
      </c>
      <c r="BJ658" t="s">
        <v>10</v>
      </c>
      <c r="BK658" t="s">
        <v>11</v>
      </c>
      <c r="BL658" t="s">
        <v>12</v>
      </c>
      <c r="BM658" t="s">
        <v>13</v>
      </c>
      <c r="BN658" t="s">
        <v>14</v>
      </c>
      <c r="BO658" t="s">
        <v>15</v>
      </c>
      <c r="BP658" t="s">
        <v>16</v>
      </c>
      <c r="BQ658" t="s">
        <v>17</v>
      </c>
      <c r="BR658" t="s">
        <v>18</v>
      </c>
      <c r="BS658" t="s">
        <v>19</v>
      </c>
      <c r="BT658" t="s">
        <v>20</v>
      </c>
      <c r="BU658" t="s">
        <v>21</v>
      </c>
      <c r="BV658" t="s">
        <v>22</v>
      </c>
      <c r="BW658" t="s">
        <v>23</v>
      </c>
      <c r="BX658" t="s">
        <v>24</v>
      </c>
      <c r="BY658" t="s">
        <v>1</v>
      </c>
      <c r="BZ658" t="s">
        <v>2</v>
      </c>
      <c r="CA658" t="s">
        <v>3</v>
      </c>
      <c r="CB658" t="s">
        <v>4</v>
      </c>
      <c r="CC658" t="s">
        <v>5</v>
      </c>
      <c r="CD658" t="s">
        <v>6</v>
      </c>
      <c r="CE658" t="s">
        <v>7</v>
      </c>
      <c r="CF658" t="s">
        <v>8</v>
      </c>
      <c r="CG658" t="s">
        <v>9</v>
      </c>
      <c r="CH658" t="s">
        <v>10</v>
      </c>
      <c r="CI658" t="s">
        <v>11</v>
      </c>
      <c r="CJ658" t="s">
        <v>12</v>
      </c>
      <c r="CK658" t="s">
        <v>13</v>
      </c>
      <c r="CL658" t="s">
        <v>14</v>
      </c>
      <c r="CM658" t="s">
        <v>15</v>
      </c>
      <c r="CN658" t="s">
        <v>16</v>
      </c>
      <c r="CO658" t="s">
        <v>17</v>
      </c>
      <c r="CP658" t="s">
        <v>18</v>
      </c>
      <c r="CQ658" t="s">
        <v>19</v>
      </c>
      <c r="CR658" t="s">
        <v>20</v>
      </c>
      <c r="CS658" t="s">
        <v>21</v>
      </c>
      <c r="CT658" t="s">
        <v>22</v>
      </c>
      <c r="CU658" t="s">
        <v>23</v>
      </c>
      <c r="CV658" t="s">
        <v>24</v>
      </c>
    </row>
    <row r="659" spans="1:100">
      <c r="A659" s="18" t="str">
        <f ca="1">INDIRECT("CORPUS_TOTALS!R"&amp;$A655&amp;"C"&amp;COLUMN(),FALSE)</f>
        <v>Reduced Gods</v>
      </c>
      <c r="B659" s="7" t="str">
        <f ca="1">INDIRECT("CORPUS_TOTALS!R"&amp;($A655+$C655)&amp;"C"&amp;(COLUMN()-1),FALSE)</f>
        <v>Morality</v>
      </c>
      <c r="C659" s="7">
        <f ca="1">INDIRECT("CORPUS_TOTALS!R"&amp;($A655+$C655)&amp;"C"&amp;(COLUMN()-1),FALSE)</f>
        <v>146092</v>
      </c>
      <c r="D659" s="7">
        <f t="shared" ref="D659:BO659" ca="1" si="520">INDIRECT("CORPUS_TOTALS!R"&amp;($A655+$C655)&amp;"C"&amp;(COLUMN()-1),FALSE)</f>
        <v>21350</v>
      </c>
      <c r="E659" s="7">
        <f t="shared" ca="1" si="520"/>
        <v>17613</v>
      </c>
      <c r="F659" s="7">
        <f t="shared" ca="1" si="520"/>
        <v>49135</v>
      </c>
      <c r="G659" s="7">
        <f t="shared" ca="1" si="520"/>
        <v>10259</v>
      </c>
      <c r="H659" s="7">
        <f t="shared" ca="1" si="520"/>
        <v>5210</v>
      </c>
      <c r="I659" s="7">
        <f t="shared" ca="1" si="520"/>
        <v>1635</v>
      </c>
      <c r="J659" s="7">
        <f t="shared" ca="1" si="520"/>
        <v>604</v>
      </c>
      <c r="K659" s="7">
        <f t="shared" ca="1" si="520"/>
        <v>2.1515612600345144</v>
      </c>
      <c r="L659" s="7">
        <f t="shared" ca="1" si="520"/>
        <v>1.7780354051769724</v>
      </c>
      <c r="M659" s="7">
        <f t="shared" ca="1" si="520"/>
        <v>3.0889461069375939</v>
      </c>
      <c r="N659" s="7">
        <f t="shared" ca="1" si="520"/>
        <v>3.5637499284390195</v>
      </c>
      <c r="O659" s="7">
        <f t="shared" ca="1" si="520"/>
        <v>-3.8284215498031164</v>
      </c>
      <c r="P659" s="7">
        <f t="shared" ca="1" si="520"/>
        <v>-13.141140014761396</v>
      </c>
      <c r="Q659" s="7">
        <f t="shared" ca="1" si="520"/>
        <v>1.0609947570587941</v>
      </c>
      <c r="R659" s="7">
        <f t="shared" ca="1" si="520"/>
        <v>1.1766956682798262</v>
      </c>
      <c r="S659" s="7">
        <f t="shared" ca="1" si="520"/>
        <v>1.1729260142743103</v>
      </c>
      <c r="T659" s="7">
        <f t="shared" ca="1" si="520"/>
        <v>1.2073291561198725</v>
      </c>
      <c r="U659" s="7">
        <f t="shared" ca="1" si="520"/>
        <v>0.92551202008222344</v>
      </c>
      <c r="V659" s="7">
        <f t="shared" ca="1" si="520"/>
        <v>0.67735476730388577</v>
      </c>
      <c r="W659" s="7">
        <f t="shared" ca="1" si="520"/>
        <v>1.7211230023404784E-4</v>
      </c>
      <c r="X659" s="7">
        <f t="shared" ca="1" si="520"/>
        <v>8.7894509834721679E-22</v>
      </c>
      <c r="Y659" s="7">
        <f t="shared" ca="1" si="520"/>
        <v>2.7692414933056958E-27</v>
      </c>
      <c r="Z659" s="7">
        <f t="shared" ca="1" si="520"/>
        <v>1.2679121478922837E-27</v>
      </c>
      <c r="AA659" s="7">
        <f t="shared" ca="1" si="520"/>
        <v>4.1443852644697111E-2</v>
      </c>
      <c r="AB659" s="7">
        <f t="shared" ca="1" si="520"/>
        <v>4.2803319881757958E-19</v>
      </c>
      <c r="AC659" s="7">
        <f t="shared" ca="1" si="520"/>
        <v>4.5924042899330997E-2</v>
      </c>
      <c r="AD659" s="7">
        <f t="shared" ca="1" si="520"/>
        <v>4.7267909951984571E-2</v>
      </c>
      <c r="AE659" s="7">
        <f t="shared" ca="1" si="520"/>
        <v>4.563058993259056E-2</v>
      </c>
      <c r="AF659" s="7">
        <f t="shared" ca="1" si="520"/>
        <v>4.6425616156402408E-2</v>
      </c>
      <c r="AG659" s="7">
        <f t="shared" ca="1" si="520"/>
        <v>4.7144292194210791E-2</v>
      </c>
      <c r="AH659" s="7">
        <f t="shared" ca="1" si="520"/>
        <v>4.8958752302276323E-2</v>
      </c>
      <c r="AI659" s="7">
        <f t="shared" ca="1" si="520"/>
        <v>4.7513087469017175E-2</v>
      </c>
      <c r="AJ659" s="7">
        <f t="shared" ca="1" si="520"/>
        <v>5.0098153748781425E-2</v>
      </c>
      <c r="AK659" s="7">
        <f t="shared" ca="1" si="520"/>
        <v>3.6470240285463883E-2</v>
      </c>
      <c r="AL659" s="7">
        <f t="shared" ca="1" si="520"/>
        <v>4.0110555967463511E-2</v>
      </c>
      <c r="AM659" s="7">
        <f t="shared" ca="1" si="520"/>
        <v>2.6066346273712088E-2</v>
      </c>
      <c r="AN659" s="7">
        <f t="shared" ca="1" si="520"/>
        <v>3.0514449979215316E-2</v>
      </c>
      <c r="AO659" s="7">
        <f t="shared" ca="1" si="520"/>
        <v>0.39403576397460927</v>
      </c>
      <c r="AP659" s="7">
        <f t="shared" ca="1" si="520"/>
        <v>0.4071820346202385</v>
      </c>
      <c r="AQ659" s="7">
        <f t="shared" ca="1" si="520"/>
        <v>0.77354533510883094</v>
      </c>
      <c r="AR659" s="7">
        <f t="shared" ca="1" si="520"/>
        <v>0.78467480540639156</v>
      </c>
      <c r="AS659" s="7">
        <f t="shared" ca="1" si="520"/>
        <v>0.33471810847762806</v>
      </c>
      <c r="AT659" s="7">
        <f t="shared" ca="1" si="520"/>
        <v>0.34743645826710257</v>
      </c>
      <c r="AU659" s="7">
        <f t="shared" ca="1" si="520"/>
        <v>0.20140523413657593</v>
      </c>
      <c r="AV659" s="7">
        <f t="shared" ca="1" si="520"/>
        <v>0.21227158085171446</v>
      </c>
      <c r="AW659" s="7">
        <f t="shared" ca="1" si="520"/>
        <v>7.0264121516159392E-2</v>
      </c>
      <c r="AX659" s="7">
        <f t="shared" ca="1" si="520"/>
        <v>7.7276862090397982E-2</v>
      </c>
      <c r="AY659" s="7">
        <f t="shared" ca="1" si="520"/>
        <v>2.6021296174514704E-2</v>
      </c>
      <c r="AZ659" s="7">
        <f t="shared" ca="1" si="520"/>
        <v>3.0465823263424407E-2</v>
      </c>
      <c r="BA659" s="7">
        <f t="shared" ca="1" si="520"/>
        <v>2536187</v>
      </c>
      <c r="BB659" s="7">
        <f t="shared" ca="1" si="520"/>
        <v>4026019</v>
      </c>
      <c r="BC659" s="7">
        <f t="shared" ca="1" si="520"/>
        <v>8553</v>
      </c>
      <c r="BD659" s="7">
        <f t="shared" ca="1" si="520"/>
        <v>12797</v>
      </c>
      <c r="BE659" s="7">
        <f t="shared" ca="1" si="520"/>
        <v>4920534</v>
      </c>
      <c r="BF659" s="7">
        <f t="shared" ca="1" si="520"/>
        <v>1641672</v>
      </c>
      <c r="BG659" s="7">
        <f t="shared" ca="1" si="520"/>
        <v>16634</v>
      </c>
      <c r="BH659" s="7">
        <f t="shared" ca="1" si="520"/>
        <v>4716</v>
      </c>
      <c r="BI659" s="7">
        <f t="shared" ca="1" si="520"/>
        <v>2009319</v>
      </c>
      <c r="BJ659" s="7">
        <f t="shared" ca="1" si="520"/>
        <v>4552887</v>
      </c>
      <c r="BK659" s="7">
        <f t="shared" ca="1" si="520"/>
        <v>7282</v>
      </c>
      <c r="BL659" s="7">
        <f t="shared" ca="1" si="520"/>
        <v>14068</v>
      </c>
      <c r="BM659" s="7">
        <f t="shared" ca="1" si="520"/>
        <v>1165713</v>
      </c>
      <c r="BN659" s="7">
        <f t="shared" ca="1" si="520"/>
        <v>5396493</v>
      </c>
      <c r="BO659" s="7">
        <f t="shared" ca="1" si="520"/>
        <v>4416</v>
      </c>
      <c r="BP659" s="7">
        <f t="shared" ref="BP659:CV659" ca="1" si="521">INDIRECT("CORPUS_TOTALS!R"&amp;($A655+$C655)&amp;"C"&amp;(COLUMN()-1),FALSE)</f>
        <v>16934</v>
      </c>
      <c r="BQ659" s="7">
        <f t="shared" ca="1" si="521"/>
        <v>520111</v>
      </c>
      <c r="BR659" s="7">
        <f t="shared" ca="1" si="521"/>
        <v>6042095</v>
      </c>
      <c r="BS659" s="7">
        <f t="shared" ca="1" si="521"/>
        <v>1575</v>
      </c>
      <c r="BT659" s="7">
        <f t="shared" ca="1" si="521"/>
        <v>19775</v>
      </c>
      <c r="BU659" s="7">
        <f t="shared" ca="1" si="521"/>
        <v>270199</v>
      </c>
      <c r="BV659" s="7">
        <f t="shared" ca="1" si="521"/>
        <v>6292007</v>
      </c>
      <c r="BW659" s="7">
        <f t="shared" ca="1" si="521"/>
        <v>603</v>
      </c>
      <c r="BX659" s="7">
        <f t="shared" ca="1" si="521"/>
        <v>20747</v>
      </c>
      <c r="BY659" s="7">
        <f t="shared" ca="1" si="521"/>
        <v>2536487.5906637688</v>
      </c>
      <c r="BZ659" s="7">
        <f t="shared" ca="1" si="521"/>
        <v>4025718.4093362312</v>
      </c>
      <c r="CA659" s="7">
        <f t="shared" ca="1" si="521"/>
        <v>8252.4093362310578</v>
      </c>
      <c r="CB659" s="7">
        <f t="shared" ca="1" si="521"/>
        <v>13140.203401112371</v>
      </c>
      <c r="CC659" s="7">
        <f t="shared" ca="1" si="521"/>
        <v>4921157.1182212168</v>
      </c>
      <c r="CD659" s="7">
        <f t="shared" ca="1" si="521"/>
        <v>1641048.8817787834</v>
      </c>
      <c r="CE659" s="7">
        <f t="shared" ca="1" si="521"/>
        <v>16010.881778783381</v>
      </c>
      <c r="CF659" s="7">
        <f t="shared" ca="1" si="521"/>
        <v>5356.4889307040958</v>
      </c>
      <c r="CG659" s="7">
        <f t="shared" ca="1" si="521"/>
        <v>2010061.3075678251</v>
      </c>
      <c r="CH659" s="7">
        <f t="shared" ca="1" si="521"/>
        <v>4552144.6924321754</v>
      </c>
      <c r="CI659" s="7">
        <f t="shared" ca="1" si="521"/>
        <v>6539.692432174952</v>
      </c>
      <c r="CJ659" s="7">
        <f t="shared" ca="1" si="521"/>
        <v>14858.492593801535</v>
      </c>
      <c r="CK659" s="7">
        <f t="shared" ca="1" si="521"/>
        <v>1166334.3555631638</v>
      </c>
      <c r="CL659" s="7">
        <f t="shared" ca="1" si="521"/>
        <v>5395871.6444368362</v>
      </c>
      <c r="CM659" s="7">
        <f t="shared" ca="1" si="521"/>
        <v>3794.6444368362631</v>
      </c>
      <c r="CN659" s="7">
        <f t="shared" ca="1" si="521"/>
        <v>17612.471545391902</v>
      </c>
      <c r="CO659" s="7">
        <f t="shared" ca="1" si="521"/>
        <v>519994.20971219806</v>
      </c>
      <c r="CP659" s="7">
        <f t="shared" ca="1" si="521"/>
        <v>6042211.790287802</v>
      </c>
      <c r="CQ659" s="7">
        <f t="shared" ca="1" si="521"/>
        <v>1691.7902878019113</v>
      </c>
      <c r="CR659" s="7">
        <f t="shared" ca="1" si="521"/>
        <v>19722.167286427764</v>
      </c>
      <c r="CS659" s="7">
        <f t="shared" ca="1" si="521"/>
        <v>269923.80853326077</v>
      </c>
      <c r="CT659" s="7">
        <f t="shared" ca="1" si="521"/>
        <v>6292282.1914667394</v>
      </c>
      <c r="CU659" s="7">
        <f t="shared" ca="1" si="521"/>
        <v>878.19146673925161</v>
      </c>
      <c r="CV659" s="7">
        <f t="shared" ca="1" si="521"/>
        <v>20538.413134241746</v>
      </c>
    </row>
    <row r="660" spans="1:100">
      <c r="A660" s="18" t="s">
        <v>117</v>
      </c>
      <c r="B660" s="7" t="str">
        <f ca="1">INDIRECT("CORPUS_TOTALS!R"&amp;($B655+$C655)&amp;"C"&amp;(COLUMN()-1),FALSE)</f>
        <v>Morality</v>
      </c>
      <c r="C660" s="7">
        <f ca="1">INDIRECT("CORPUS_TOTALS!R"&amp;($B655+$C655)&amp;"C"&amp;(COLUMN()-1),FALSE)</f>
        <v>146234</v>
      </c>
      <c r="D660" s="7">
        <f t="shared" ref="D660:BO660" ca="1" si="522">INDIRECT("CORPUS_TOTALS!R"&amp;($B655+$C655)&amp;"C"&amp;(COLUMN()-1),FALSE)</f>
        <v>4277</v>
      </c>
      <c r="E660" s="7">
        <f t="shared" ca="1" si="522"/>
        <v>3630</v>
      </c>
      <c r="F660" s="7">
        <f t="shared" ca="1" si="522"/>
        <v>11287</v>
      </c>
      <c r="G660" s="7">
        <f t="shared" ca="1" si="522"/>
        <v>2751</v>
      </c>
      <c r="H660" s="7">
        <f t="shared" ca="1" si="522"/>
        <v>1575</v>
      </c>
      <c r="I660" s="7">
        <f t="shared" ca="1" si="522"/>
        <v>889</v>
      </c>
      <c r="J660" s="7">
        <f t="shared" ca="1" si="522"/>
        <v>746</v>
      </c>
      <c r="K660" s="7">
        <f t="shared" ca="1" si="522"/>
        <v>1.3376859056285768</v>
      </c>
      <c r="L660" s="7">
        <f t="shared" ca="1" si="522"/>
        <v>2.6531852448529203</v>
      </c>
      <c r="M660" s="7">
        <f t="shared" ca="1" si="522"/>
        <v>5.3793816216047574</v>
      </c>
      <c r="N660" s="7">
        <f t="shared" ca="1" si="522"/>
        <v>7.2752664444833561</v>
      </c>
      <c r="O660" s="7">
        <f t="shared" ca="1" si="522"/>
        <v>12.266807450737209</v>
      </c>
      <c r="P660" s="7">
        <f t="shared" ca="1" si="522"/>
        <v>20.50756630720408</v>
      </c>
      <c r="Q660" s="7">
        <f t="shared" ca="1" si="522"/>
        <v>1.4000684528503733</v>
      </c>
      <c r="R660" s="7">
        <f t="shared" ca="1" si="522"/>
        <v>1.9868207969419291</v>
      </c>
      <c r="S660" s="7">
        <f t="shared" ca="1" si="522"/>
        <v>1.7573349709779202</v>
      </c>
      <c r="T660" s="7">
        <f t="shared" ca="1" si="522"/>
        <v>1.9783464166652447</v>
      </c>
      <c r="U660" s="7">
        <f t="shared" ca="1" si="522"/>
        <v>2.9442007025080037</v>
      </c>
      <c r="V660" s="7">
        <f t="shared" ca="1" si="522"/>
        <v>4.8952973415931647</v>
      </c>
      <c r="W660" s="7">
        <f t="shared" ca="1" si="522"/>
        <v>2.7511241831293859E-26</v>
      </c>
      <c r="X660" s="7">
        <f t="shared" ca="1" si="522"/>
        <v>8.9602683791195014E-56</v>
      </c>
      <c r="Y660" s="7">
        <f t="shared" ca="1" si="522"/>
        <v>3.3726346813516439E-74</v>
      </c>
      <c r="Z660" s="7">
        <f t="shared" ca="1" si="522"/>
        <v>9.3342465338958723E-94</v>
      </c>
      <c r="AA660" s="7">
        <f t="shared" ca="1" si="522"/>
        <v>3.1232830289849461E-191</v>
      </c>
      <c r="AB660" s="7">
        <f t="shared" ca="1" si="522"/>
        <v>0</v>
      </c>
      <c r="AC660" s="7">
        <f t="shared" ca="1" si="522"/>
        <v>4.6416393638673843E-2</v>
      </c>
      <c r="AD660" s="7">
        <f t="shared" ca="1" si="522"/>
        <v>4.9459700151346812E-2</v>
      </c>
      <c r="AE660" s="7">
        <f t="shared" ca="1" si="522"/>
        <v>5.1832306414704515E-2</v>
      </c>
      <c r="AF660" s="7">
        <f t="shared" ca="1" si="522"/>
        <v>5.3727665528246149E-2</v>
      </c>
      <c r="AG660" s="7">
        <f t="shared" ca="1" si="522"/>
        <v>6.1995771410244462E-2</v>
      </c>
      <c r="AH660" s="7">
        <f t="shared" ca="1" si="522"/>
        <v>6.6645799784518234E-2</v>
      </c>
      <c r="AI660" s="7">
        <f t="shared" ca="1" si="522"/>
        <v>7.014889480150388E-2</v>
      </c>
      <c r="AJ660" s="7">
        <f t="shared" ca="1" si="522"/>
        <v>7.7150614200132778E-2</v>
      </c>
      <c r="AK660" s="7">
        <f t="shared" ca="1" si="522"/>
        <v>9.7460893069925905E-2</v>
      </c>
      <c r="AL660" s="7">
        <f t="shared" ca="1" si="522"/>
        <v>0.1103950807434947</v>
      </c>
      <c r="AM660" s="7">
        <f t="shared" ca="1" si="522"/>
        <v>0.1630485739843994</v>
      </c>
      <c r="AN660" s="7">
        <f t="shared" ca="1" si="522"/>
        <v>0.18579407273058776</v>
      </c>
      <c r="AO660" s="7">
        <f t="shared" ca="1" si="522"/>
        <v>0.45383077052609744</v>
      </c>
      <c r="AP660" s="7">
        <f t="shared" ca="1" si="522"/>
        <v>0.48374229470654229</v>
      </c>
      <c r="AQ660" s="7">
        <f t="shared" ca="1" si="522"/>
        <v>0.84593271041930762</v>
      </c>
      <c r="AR660" s="7">
        <f t="shared" ca="1" si="522"/>
        <v>0.86695015139972431</v>
      </c>
      <c r="AS660" s="7">
        <f t="shared" ca="1" si="522"/>
        <v>0.42212302397375484</v>
      </c>
      <c r="AT660" s="7">
        <f t="shared" ca="1" si="522"/>
        <v>0.45185406276928936</v>
      </c>
      <c r="AU660" s="7">
        <f t="shared" ca="1" si="522"/>
        <v>0.28578146329597154</v>
      </c>
      <c r="AV660" s="7">
        <f t="shared" ca="1" si="522"/>
        <v>0.3132365399773509</v>
      </c>
      <c r="AW660" s="7">
        <f t="shared" ca="1" si="522"/>
        <v>0.18997780245233079</v>
      </c>
      <c r="AX660" s="7">
        <f t="shared" ca="1" si="522"/>
        <v>0.21404370795215835</v>
      </c>
      <c r="AY660" s="7">
        <f t="shared" ca="1" si="522"/>
        <v>0.16190968456366925</v>
      </c>
      <c r="AZ660" s="7">
        <f t="shared" ca="1" si="522"/>
        <v>0.18459487470684746</v>
      </c>
      <c r="BA660" s="7">
        <f t="shared" ca="1" si="522"/>
        <v>2543679</v>
      </c>
      <c r="BB660" s="7">
        <f t="shared" ca="1" si="522"/>
        <v>4035458</v>
      </c>
      <c r="BC660" s="7">
        <f t="shared" ca="1" si="522"/>
        <v>2005</v>
      </c>
      <c r="BD660" s="7">
        <f t="shared" ca="1" si="522"/>
        <v>2272</v>
      </c>
      <c r="BE660" s="7">
        <f t="shared" ca="1" si="522"/>
        <v>4934621</v>
      </c>
      <c r="BF660" s="7">
        <f t="shared" ca="1" si="522"/>
        <v>1644516</v>
      </c>
      <c r="BG660" s="7">
        <f t="shared" ca="1" si="522"/>
        <v>3663</v>
      </c>
      <c r="BH660" s="7">
        <f t="shared" ca="1" si="522"/>
        <v>614</v>
      </c>
      <c r="BI660" s="7">
        <f t="shared" ca="1" si="522"/>
        <v>2015669</v>
      </c>
      <c r="BJ660" s="7">
        <f t="shared" ca="1" si="522"/>
        <v>4563468</v>
      </c>
      <c r="BK660" s="7">
        <f t="shared" ca="1" si="522"/>
        <v>1869</v>
      </c>
      <c r="BL660" s="7">
        <f t="shared" ca="1" si="522"/>
        <v>2408</v>
      </c>
      <c r="BM660" s="7">
        <f t="shared" ca="1" si="522"/>
        <v>1169433</v>
      </c>
      <c r="BN660" s="7">
        <f t="shared" ca="1" si="522"/>
        <v>5409704</v>
      </c>
      <c r="BO660" s="7">
        <f t="shared" ca="1" si="522"/>
        <v>1281</v>
      </c>
      <c r="BP660" s="7">
        <f t="shared" ref="BP660:CV660" ca="1" si="523">INDIRECT("CORPUS_TOTALS!R"&amp;($B655+$C655)&amp;"C"&amp;(COLUMN()-1),FALSE)</f>
        <v>2996</v>
      </c>
      <c r="BQ660" s="7">
        <f t="shared" ca="1" si="523"/>
        <v>521109</v>
      </c>
      <c r="BR660" s="7">
        <f t="shared" ca="1" si="523"/>
        <v>6058028</v>
      </c>
      <c r="BS660" s="7">
        <f t="shared" ca="1" si="523"/>
        <v>864</v>
      </c>
      <c r="BT660" s="7">
        <f t="shared" ca="1" si="523"/>
        <v>3413</v>
      </c>
      <c r="BU660" s="7">
        <f t="shared" ca="1" si="523"/>
        <v>270217</v>
      </c>
      <c r="BV660" s="7">
        <f t="shared" ca="1" si="523"/>
        <v>6308920</v>
      </c>
      <c r="BW660" s="7">
        <f t="shared" ca="1" si="523"/>
        <v>741</v>
      </c>
      <c r="BX660" s="7">
        <f t="shared" ca="1" si="523"/>
        <v>3536</v>
      </c>
      <c r="BY660" s="7">
        <f t="shared" ca="1" si="523"/>
        <v>2544030.1634847815</v>
      </c>
      <c r="BZ660" s="7">
        <f t="shared" ca="1" si="523"/>
        <v>4035106.8365152185</v>
      </c>
      <c r="CA660" s="7">
        <f t="shared" ca="1" si="523"/>
        <v>1653.8365152183958</v>
      </c>
      <c r="CB660" s="7">
        <f t="shared" ca="1" si="523"/>
        <v>2624.8687647027264</v>
      </c>
      <c r="CC660" s="7">
        <f t="shared" ca="1" si="523"/>
        <v>4935075.7799688736</v>
      </c>
      <c r="CD660" s="7">
        <f t="shared" ca="1" si="523"/>
        <v>1644061.2200311266</v>
      </c>
      <c r="CE660" s="7">
        <f t="shared" ca="1" si="523"/>
        <v>3208.220031126707</v>
      </c>
      <c r="CF660" s="7">
        <f t="shared" ca="1" si="523"/>
        <v>1069.4747669793167</v>
      </c>
      <c r="CG660" s="7">
        <f t="shared" ca="1" si="523"/>
        <v>2016227.2803603115</v>
      </c>
      <c r="CH660" s="7">
        <f t="shared" ca="1" si="523"/>
        <v>4562909.7196396887</v>
      </c>
      <c r="CI660" s="7">
        <f t="shared" ca="1" si="523"/>
        <v>1310.7196396884656</v>
      </c>
      <c r="CJ660" s="7">
        <f t="shared" ca="1" si="523"/>
        <v>2968.2086954565621</v>
      </c>
      <c r="CK660" s="7">
        <f t="shared" ca="1" si="523"/>
        <v>1169953.4305176616</v>
      </c>
      <c r="CL660" s="7">
        <f t="shared" ca="1" si="523"/>
        <v>5409183.5694823386</v>
      </c>
      <c r="CM660" s="7">
        <f t="shared" ca="1" si="523"/>
        <v>760.56948233849494</v>
      </c>
      <c r="CN660" s="7">
        <f t="shared" ca="1" si="523"/>
        <v>3518.7164973156814</v>
      </c>
      <c r="CO660" s="7">
        <f t="shared" ca="1" si="523"/>
        <v>521633.89349371009</v>
      </c>
      <c r="CP660" s="7">
        <f t="shared" ca="1" si="523"/>
        <v>6057503.1065062899</v>
      </c>
      <c r="CQ660" s="7">
        <f t="shared" ca="1" si="523"/>
        <v>339.1065062898976</v>
      </c>
      <c r="CR660" s="7">
        <f t="shared" ca="1" si="523"/>
        <v>3940.453460233462</v>
      </c>
      <c r="CS660" s="7">
        <f t="shared" ca="1" si="523"/>
        <v>270781.96863299195</v>
      </c>
      <c r="CT660" s="7">
        <f t="shared" ca="1" si="523"/>
        <v>6308355.0313670076</v>
      </c>
      <c r="CU660" s="7">
        <f t="shared" ca="1" si="523"/>
        <v>176.03136700805996</v>
      </c>
      <c r="CV660" s="7">
        <f t="shared" ca="1" si="523"/>
        <v>4103.6346122599361</v>
      </c>
    </row>
    <row r="662" spans="1:100">
      <c r="A662" s="18" t="s">
        <v>114</v>
      </c>
      <c r="B662" t="s">
        <v>119</v>
      </c>
      <c r="C662" t="s">
        <v>120</v>
      </c>
      <c r="D662" t="s">
        <v>121</v>
      </c>
      <c r="E662" t="s">
        <v>122</v>
      </c>
      <c r="F662" t="s">
        <v>123</v>
      </c>
      <c r="G662" t="s">
        <v>124</v>
      </c>
      <c r="H662" t="s">
        <v>125</v>
      </c>
      <c r="I662" t="s">
        <v>126</v>
      </c>
      <c r="J662" t="s">
        <v>127</v>
      </c>
      <c r="K662" t="s">
        <v>128</v>
      </c>
      <c r="L662" t="s">
        <v>129</v>
      </c>
      <c r="M662" t="s">
        <v>130</v>
      </c>
      <c r="N662" t="s">
        <v>131</v>
      </c>
      <c r="O662" t="s">
        <v>132</v>
      </c>
      <c r="P662" t="s">
        <v>133</v>
      </c>
      <c r="Q662" t="s">
        <v>134</v>
      </c>
      <c r="R662" t="s">
        <v>135</v>
      </c>
      <c r="S662" t="s">
        <v>136</v>
      </c>
      <c r="T662" t="s">
        <v>138</v>
      </c>
      <c r="U662" t="s">
        <v>139</v>
      </c>
      <c r="V662" t="s">
        <v>140</v>
      </c>
      <c r="W662" t="s">
        <v>141</v>
      </c>
      <c r="X662" t="s">
        <v>142</v>
      </c>
      <c r="Y662" t="s">
        <v>143</v>
      </c>
      <c r="Z662" t="s">
        <v>144</v>
      </c>
      <c r="AA662" t="s">
        <v>145</v>
      </c>
      <c r="AB662" t="s">
        <v>146</v>
      </c>
      <c r="AC662" t="s">
        <v>147</v>
      </c>
      <c r="AD662" t="s">
        <v>148</v>
      </c>
      <c r="AE662" t="s">
        <v>149</v>
      </c>
      <c r="AF662" t="s">
        <v>137</v>
      </c>
    </row>
    <row r="663" spans="1:100">
      <c r="A663" s="18" t="s">
        <v>150</v>
      </c>
      <c r="B663" s="10" t="e">
        <f ca="1">1-NORMSDIST(H663)</f>
        <v>#REF!</v>
      </c>
      <c r="C663" s="10">
        <f t="shared" ref="C663" ca="1" si="524">1-NORMSDIST(I663)</f>
        <v>1</v>
      </c>
      <c r="D663" s="10">
        <f t="shared" ref="D663" ca="1" si="525">1-NORMSDIST(J663)</f>
        <v>1</v>
      </c>
      <c r="E663" s="10">
        <f t="shared" ref="E663" ca="1" si="526">1-NORMSDIST(K663)</f>
        <v>1</v>
      </c>
      <c r="F663" s="10">
        <f t="shared" ref="F663" ca="1" si="527">1-NORMSDIST(L663)</f>
        <v>1</v>
      </c>
      <c r="G663" s="10">
        <f t="shared" ref="G663" ca="1" si="528">1-NORMSDIST(M663)</f>
        <v>1</v>
      </c>
      <c r="H663" t="e">
        <f ca="1">(E659/T663-E660/Z663)/(SQRT(N663*(1-N663)*(1/T663+1/Z663)))</f>
        <v>#REF!</v>
      </c>
      <c r="I663">
        <f t="shared" ref="I663" ca="1" si="529">(F659/U663-F660/AA663)/(SQRT(O663*(1-O663)*(1/U663+1/AA663)))</f>
        <v>-13.281497040098596</v>
      </c>
      <c r="J663">
        <f t="shared" ref="J663" ca="1" si="530">(G659/V663-G660/AB663)/(SQRT(P663*(1-P663)*(1/V663+1/AB663)))</f>
        <v>-13.806414257876201</v>
      </c>
      <c r="K663">
        <f t="shared" ref="K663" ca="1" si="531">(H659/W663-H660/AC663)/(SQRT(Q663*(1-Q663)*(1/W663+1/AC663)))</f>
        <v>-14.605423995584637</v>
      </c>
      <c r="L663">
        <f t="shared" ref="L663" ca="1" si="532">(I659/X663-I660/AD663)/(SQRT(R663*(1-R663)*(1/X663+1/AD663)))</f>
        <v>-25.282506662078102</v>
      </c>
      <c r="M663">
        <f t="shared" ref="M663" ca="1" si="533">(J659/Y663-J660/AE663)/(SQRT(S663*(1-S663)*(1/Y663+1/AE663)))</f>
        <v>-38.515897136882892</v>
      </c>
      <c r="N663" t="e">
        <f ca="1">(E659+E660)/(T663+Z663)</f>
        <v>#REF!</v>
      </c>
      <c r="O663">
        <f t="shared" ref="O663" ca="1" si="534">(F659+F660)/(U663+AA663)</f>
        <v>2.3577476879853281E-2</v>
      </c>
      <c r="P663">
        <f t="shared" ref="P663" ca="1" si="535">(G659+G660)/(V663+AB663)</f>
        <v>2.5383384711437158E-2</v>
      </c>
      <c r="Q663">
        <f t="shared" ref="Q663" ca="1" si="536">(H659+H660)/(W663+AC663)</f>
        <v>2.6475982362352206E-2</v>
      </c>
      <c r="R663">
        <f t="shared" ref="R663" ca="1" si="537">(I659+I660)/(X663+AD663)</f>
        <v>2.4622468490264175E-2</v>
      </c>
      <c r="S663">
        <f t="shared" ref="S663" ca="1" si="538">(J659+J660)/(Y663+AE663)</f>
        <v>2.6339407655987825E-2</v>
      </c>
      <c r="T663" t="e">
        <f ca="1">_xlfn.FLOOR.MATH(($F$1-1)*$D659)</f>
        <v>#REF!</v>
      </c>
      <c r="U663">
        <f ca="1">2*50*$D659</f>
        <v>2135000</v>
      </c>
      <c r="V663">
        <f ca="1">2*10*$D659</f>
        <v>427000</v>
      </c>
      <c r="W663">
        <f ca="1">2*5*$D659</f>
        <v>213500</v>
      </c>
      <c r="X663">
        <f ca="1">2*2*$D659</f>
        <v>85400</v>
      </c>
      <c r="Y663">
        <f ca="1">2*1*$D659</f>
        <v>42700</v>
      </c>
      <c r="Z663" t="e">
        <f ca="1">_xlfn.FLOOR.MATH(($F$1-1)*$D660)</f>
        <v>#REF!</v>
      </c>
      <c r="AA663">
        <f ca="1">2*50*$D660</f>
        <v>427700</v>
      </c>
      <c r="AB663">
        <f ca="1">2*10*$D660</f>
        <v>85540</v>
      </c>
      <c r="AC663">
        <f ca="1">2*5*$D660</f>
        <v>42770</v>
      </c>
      <c r="AD663">
        <f ca="1">2*2*$D660</f>
        <v>17108</v>
      </c>
      <c r="AE663">
        <f ca="1">2*1*$D660</f>
        <v>8554</v>
      </c>
    </row>
    <row r="665" spans="1:100">
      <c r="A665" s="18" t="s">
        <v>151</v>
      </c>
      <c r="B665" t="s">
        <v>152</v>
      </c>
      <c r="C665" t="s">
        <v>153</v>
      </c>
      <c r="D665" t="s">
        <v>154</v>
      </c>
      <c r="E665">
        <v>50</v>
      </c>
      <c r="F665" t="s">
        <v>153</v>
      </c>
      <c r="G665" t="s">
        <v>154</v>
      </c>
      <c r="H665">
        <v>10</v>
      </c>
      <c r="I665" t="s">
        <v>153</v>
      </c>
      <c r="J665" t="s">
        <v>154</v>
      </c>
      <c r="K665">
        <v>5</v>
      </c>
      <c r="L665" t="s">
        <v>153</v>
      </c>
      <c r="M665" t="s">
        <v>154</v>
      </c>
      <c r="N665">
        <v>2</v>
      </c>
      <c r="O665" t="s">
        <v>153</v>
      </c>
      <c r="P665" t="s">
        <v>154</v>
      </c>
      <c r="Q665">
        <v>1</v>
      </c>
      <c r="R665" t="s">
        <v>153</v>
      </c>
      <c r="S665" t="s">
        <v>154</v>
      </c>
    </row>
    <row r="666" spans="1:100">
      <c r="A666" s="18" t="s">
        <v>159</v>
      </c>
      <c r="B666" t="s">
        <v>116</v>
      </c>
      <c r="C666">
        <f ca="1">BC659</f>
        <v>8553</v>
      </c>
      <c r="D666">
        <f ca="1">BD659</f>
        <v>12797</v>
      </c>
      <c r="E666" t="s">
        <v>116</v>
      </c>
      <c r="F666">
        <f ca="1">BG659</f>
        <v>16634</v>
      </c>
      <c r="G666">
        <f ca="1">BH659</f>
        <v>4716</v>
      </c>
      <c r="H666" t="s">
        <v>116</v>
      </c>
      <c r="I666">
        <f ca="1">BK659</f>
        <v>7282</v>
      </c>
      <c r="J666">
        <f ca="1">BL659</f>
        <v>14068</v>
      </c>
      <c r="K666" t="s">
        <v>116</v>
      </c>
      <c r="L666">
        <f ca="1">BO659</f>
        <v>4416</v>
      </c>
      <c r="M666">
        <f ca="1">BP659</f>
        <v>16934</v>
      </c>
      <c r="N666" t="s">
        <v>116</v>
      </c>
      <c r="O666">
        <f ca="1">BS659</f>
        <v>1575</v>
      </c>
      <c r="P666">
        <f ca="1">BT659</f>
        <v>19775</v>
      </c>
      <c r="Q666" t="s">
        <v>116</v>
      </c>
      <c r="R666">
        <f ca="1">BW659</f>
        <v>603</v>
      </c>
      <c r="S666">
        <f ca="1">BX659</f>
        <v>20747</v>
      </c>
    </row>
    <row r="667" spans="1:100">
      <c r="A667" s="18"/>
      <c r="B667" t="s">
        <v>117</v>
      </c>
      <c r="C667">
        <f ca="1">BC660</f>
        <v>2005</v>
      </c>
      <c r="D667">
        <f ca="1">BD660</f>
        <v>2272</v>
      </c>
      <c r="E667" t="s">
        <v>117</v>
      </c>
      <c r="F667">
        <f ca="1">BG660</f>
        <v>3663</v>
      </c>
      <c r="G667">
        <f ca="1">BH660</f>
        <v>614</v>
      </c>
      <c r="H667" t="s">
        <v>117</v>
      </c>
      <c r="I667">
        <f ca="1">BK660</f>
        <v>1869</v>
      </c>
      <c r="J667">
        <f ca="1">BL660</f>
        <v>2408</v>
      </c>
      <c r="K667" t="s">
        <v>117</v>
      </c>
      <c r="L667">
        <f ca="1">BO660</f>
        <v>1281</v>
      </c>
      <c r="M667">
        <f ca="1">BP660</f>
        <v>2996</v>
      </c>
      <c r="N667" t="s">
        <v>117</v>
      </c>
      <c r="O667">
        <f ca="1">BS660</f>
        <v>864</v>
      </c>
      <c r="P667">
        <f ca="1">BT660</f>
        <v>3413</v>
      </c>
      <c r="Q667" t="s">
        <v>117</v>
      </c>
      <c r="R667">
        <f ca="1">BW660</f>
        <v>741</v>
      </c>
      <c r="S667">
        <f ca="1">BX660</f>
        <v>3536</v>
      </c>
    </row>
    <row r="668" spans="1:100">
      <c r="A668" s="18" t="s">
        <v>155</v>
      </c>
      <c r="C668">
        <f ca="1">(C666+C667)*(C666+D666)/SUM(C666:D667)</f>
        <v>8795.9300737503418</v>
      </c>
      <c r="D668">
        <f ca="1">(C666+D666)*(D666+D667)/SUM(C666:D667)</f>
        <v>12554.069926249658</v>
      </c>
      <c r="F668">
        <f ca="1">(F666+F667)*(F666+G666)/SUM(F666:G667)</f>
        <v>16909.546571974872</v>
      </c>
      <c r="G668">
        <f ca="1">(F666+G666)*(G666+G667)/SUM(F666:G667)</f>
        <v>4440.4534280251301</v>
      </c>
      <c r="I668">
        <f ca="1">(I666+I667)*(I666+J666)/SUM(I666:J667)</f>
        <v>7623.7503414367657</v>
      </c>
      <c r="J668">
        <f ca="1">(I666+J666)*(J666+J667)/SUM(I666:J667)</f>
        <v>13726.249658563234</v>
      </c>
      <c r="L668">
        <f ca="1">(L666+L667)*(L666+M666)/SUM(L666:M667)</f>
        <v>4746.2032231630701</v>
      </c>
      <c r="M668">
        <f ca="1">(L666+M666)*(M666+M667)/SUM(L666:M667)</f>
        <v>16603.796776836931</v>
      </c>
      <c r="O668">
        <f ca="1">(O666+O667)*(O666+P666)/SUM(O666:P667)</f>
        <v>2031.9448238186287</v>
      </c>
      <c r="P668">
        <f ca="1">(O666+P666)*(P666+P667)/SUM(O666:P667)</f>
        <v>19318.055176181369</v>
      </c>
      <c r="R668">
        <f ca="1">(R666+R667)*(R666+S666)/SUM(R666:S667)</f>
        <v>1119.6940726577438</v>
      </c>
      <c r="S668">
        <f ca="1">(R666+S666)*(S666+S667)/SUM(R666:S667)</f>
        <v>20230.305927342255</v>
      </c>
    </row>
    <row r="669" spans="1:100">
      <c r="C669">
        <f ca="1">(C666+C667)*(C667+D667)/SUM(C666:D667)</f>
        <v>1762.0699262496585</v>
      </c>
      <c r="D669">
        <f ca="1">(C667+D667)*(D666+D667)/SUM(C666:D667)</f>
        <v>2514.9300737503413</v>
      </c>
      <c r="F669">
        <f ca="1">(F666+F667)*(F667+G667)/SUM(F666:G667)</f>
        <v>3387.4534280251296</v>
      </c>
      <c r="G669">
        <f ca="1">(F667+G667)*(G666+G667)/SUM(F666:G667)</f>
        <v>889.54657197487029</v>
      </c>
      <c r="I669">
        <f ca="1">(I666+I667)*(I667+J667)/SUM(I666:J667)</f>
        <v>1527.2496585632341</v>
      </c>
      <c r="J669">
        <f ca="1">(I667+J667)*(J666+J667)/SUM(I666:J667)</f>
        <v>2749.7503414367661</v>
      </c>
      <c r="L669">
        <f ca="1">(L666+L667)*(L667+M667)/SUM(L666:M667)</f>
        <v>950.79677683692978</v>
      </c>
      <c r="M669">
        <f ca="1">(L667+M667)*(M666+M667)/SUM(L666:M667)</f>
        <v>3326.2032231630701</v>
      </c>
      <c r="O669">
        <f ca="1">(O666+O667)*(O667+P667)/SUM(O666:P667)</f>
        <v>407.05517618137122</v>
      </c>
      <c r="P669">
        <f ca="1">(O667+P667)*(P666+P667)/SUM(O666:P667)</f>
        <v>3869.9448238186287</v>
      </c>
      <c r="R669">
        <f ca="1">(R666+R667)*(R667+S667)/SUM(R666:S667)</f>
        <v>224.30592734225621</v>
      </c>
      <c r="S669">
        <f ca="1">(R667+S667)*(S666+S667)/SUM(R666:S667)</f>
        <v>4052.6940726577436</v>
      </c>
    </row>
    <row r="671" spans="1:100">
      <c r="A671" s="18" t="s">
        <v>151</v>
      </c>
      <c r="B671" s="18" t="s">
        <v>0</v>
      </c>
      <c r="C671" s="18">
        <v>50</v>
      </c>
      <c r="D671" s="18">
        <v>10</v>
      </c>
      <c r="E671" s="18">
        <v>5</v>
      </c>
      <c r="F671" s="18">
        <v>2</v>
      </c>
      <c r="G671" s="18">
        <v>1</v>
      </c>
    </row>
    <row r="672" spans="1:100">
      <c r="A672" s="18" t="s">
        <v>118</v>
      </c>
      <c r="B672" s="10">
        <f ca="1">_xlfn.CHISQ.TEST(C666:D667,C668:D669)</f>
        <v>1.3566368769118142E-16</v>
      </c>
      <c r="C672" s="10">
        <f ca="1">_xlfn.CHISQ.TEST(F666:G667,F668:G669)</f>
        <v>5.6678288857294927E-30</v>
      </c>
      <c r="D672" s="10">
        <f ca="1">_xlfn.CHISQ.TEST(I666:J667,I668:J669)</f>
        <v>6.5813122821223228E-33</v>
      </c>
      <c r="E672" s="10">
        <f ca="1">_xlfn.CHISQ.TEST(L666:M667,L668:M669)</f>
        <v>2.193729249371109E-40</v>
      </c>
      <c r="F672" s="10">
        <f ca="1">_xlfn.CHISQ.TEST(O666:P667,O668:P669)</f>
        <v>5.2825549650252178E-150</v>
      </c>
      <c r="G672" s="10">
        <f ca="1">_xlfn.CHISQ.TEST(R666:S667,R668:S669)</f>
        <v>0</v>
      </c>
    </row>
    <row r="673" spans="1:100">
      <c r="A673" s="18" t="s">
        <v>156</v>
      </c>
      <c r="B673">
        <f ca="1">(C666*D667)/(D666*C667)</f>
        <v>0.75736329255785284</v>
      </c>
      <c r="C673">
        <f ca="1">(F666*G667)/(G666*F667)</f>
        <v>0.59122712812280243</v>
      </c>
      <c r="D673">
        <f ca="1">(I666*J667)/(J666*I667)</f>
        <v>0.66690733824686732</v>
      </c>
      <c r="E673">
        <f ca="1">(L666*M667)/(M666*L667)</f>
        <v>0.609904992768453</v>
      </c>
      <c r="F673">
        <f ca="1">(O666*P667)/(P666*O667)</f>
        <v>0.31462020648967554</v>
      </c>
      <c r="G673">
        <f ca="1">(R666*S667)/(S666*R667)</f>
        <v>0.13869348263414114</v>
      </c>
    </row>
    <row r="676" spans="1:100">
      <c r="A676">
        <v>1</v>
      </c>
      <c r="B676">
        <v>5</v>
      </c>
      <c r="C676">
        <v>6</v>
      </c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</row>
    <row r="677" spans="1:100" ht="18.75">
      <c r="A677" s="19" t="str">
        <f ca="1">INDIRECT("R5C"&amp;A676,FALSE)</f>
        <v>reduced_gods</v>
      </c>
      <c r="B677" s="19" t="str">
        <f ca="1">INDIRECT("R5C"&amp;B676,FALSE)</f>
        <v>emperor_names</v>
      </c>
      <c r="C677" s="19" t="str">
        <f ca="1">INDIRECT("R3C"&amp;C676,FALSE)</f>
        <v>ubc_cognition</v>
      </c>
      <c r="D677" s="20"/>
    </row>
    <row r="678" spans="1:100" ht="18.75">
      <c r="A678" s="19">
        <f ca="1">INDIRECT("R6C"&amp;A676,FALSE)</f>
        <v>201</v>
      </c>
      <c r="B678" s="19">
        <f ca="1">INDIRECT("R6C"&amp;B676,FALSE)</f>
        <v>227</v>
      </c>
      <c r="C678" s="19">
        <f ca="1">INDIRECT("R4C"&amp;C676,FALSE)</f>
        <v>1</v>
      </c>
    </row>
    <row r="679" spans="1:100">
      <c r="A679" s="18"/>
    </row>
    <row r="680" spans="1:100">
      <c r="A680" s="18" t="s">
        <v>115</v>
      </c>
    </row>
    <row r="681" spans="1:100" ht="15.75">
      <c r="C681" t="s">
        <v>36</v>
      </c>
      <c r="D681" t="s">
        <v>37</v>
      </c>
      <c r="E681" s="2" t="s">
        <v>43</v>
      </c>
      <c r="F681" s="2" t="s">
        <v>38</v>
      </c>
      <c r="G681" s="2" t="s">
        <v>39</v>
      </c>
      <c r="H681" s="2" t="s">
        <v>40</v>
      </c>
      <c r="I681" s="2" t="s">
        <v>41</v>
      </c>
      <c r="J681" s="2" t="s">
        <v>42</v>
      </c>
      <c r="K681" s="3" t="s">
        <v>44</v>
      </c>
      <c r="L681" s="3" t="s">
        <v>45</v>
      </c>
      <c r="M681" s="3" t="s">
        <v>46</v>
      </c>
      <c r="N681" s="3" t="s">
        <v>47</v>
      </c>
      <c r="O681" s="3" t="s">
        <v>48</v>
      </c>
      <c r="P681" s="3" t="s">
        <v>49</v>
      </c>
      <c r="Q681" s="3" t="s">
        <v>108</v>
      </c>
      <c r="R681" s="3" t="s">
        <v>109</v>
      </c>
      <c r="S681" s="3" t="s">
        <v>110</v>
      </c>
      <c r="T681" s="3" t="s">
        <v>111</v>
      </c>
      <c r="U681" s="3" t="s">
        <v>112</v>
      </c>
      <c r="V681" s="3" t="s">
        <v>113</v>
      </c>
      <c r="W681" s="3" t="s">
        <v>81</v>
      </c>
      <c r="X681" s="3" t="s">
        <v>82</v>
      </c>
      <c r="Y681" s="3" t="s">
        <v>83</v>
      </c>
      <c r="Z681" s="3" t="s">
        <v>84</v>
      </c>
      <c r="AA681" s="3" t="s">
        <v>85</v>
      </c>
      <c r="AB681" s="3" t="s">
        <v>86</v>
      </c>
      <c r="AC681" s="13" t="s">
        <v>96</v>
      </c>
      <c r="AD681" s="13" t="s">
        <v>97</v>
      </c>
      <c r="AE681" s="13" t="s">
        <v>98</v>
      </c>
      <c r="AF681" s="13" t="s">
        <v>99</v>
      </c>
      <c r="AG681" s="13" t="s">
        <v>100</v>
      </c>
      <c r="AH681" s="13" t="s">
        <v>101</v>
      </c>
      <c r="AI681" s="13" t="s">
        <v>102</v>
      </c>
      <c r="AJ681" s="13" t="s">
        <v>103</v>
      </c>
      <c r="AK681" s="13" t="s">
        <v>104</v>
      </c>
      <c r="AL681" s="13" t="s">
        <v>105</v>
      </c>
      <c r="AM681" s="13" t="s">
        <v>106</v>
      </c>
      <c r="AN681" s="13" t="s">
        <v>107</v>
      </c>
      <c r="AO681" s="13" t="s">
        <v>96</v>
      </c>
      <c r="AP681" s="13" t="s">
        <v>97</v>
      </c>
      <c r="AQ681" s="13" t="s">
        <v>98</v>
      </c>
      <c r="AR681" s="13" t="s">
        <v>99</v>
      </c>
      <c r="AS681" s="13" t="s">
        <v>100</v>
      </c>
      <c r="AT681" s="13" t="s">
        <v>101</v>
      </c>
      <c r="AU681" s="13" t="s">
        <v>102</v>
      </c>
      <c r="AV681" s="13" t="s">
        <v>103</v>
      </c>
      <c r="AW681" s="13" t="s">
        <v>104</v>
      </c>
      <c r="AX681" s="13" t="s">
        <v>105</v>
      </c>
      <c r="AY681" s="13" t="s">
        <v>106</v>
      </c>
      <c r="AZ681" s="13" t="s">
        <v>107</v>
      </c>
      <c r="BA681" t="s">
        <v>1</v>
      </c>
      <c r="BB681" t="s">
        <v>2</v>
      </c>
      <c r="BC681" t="s">
        <v>3</v>
      </c>
      <c r="BD681" t="s">
        <v>4</v>
      </c>
      <c r="BE681" t="s">
        <v>5</v>
      </c>
      <c r="BF681" t="s">
        <v>6</v>
      </c>
      <c r="BG681" t="s">
        <v>7</v>
      </c>
      <c r="BH681" t="s">
        <v>8</v>
      </c>
      <c r="BI681" t="s">
        <v>9</v>
      </c>
      <c r="BJ681" t="s">
        <v>10</v>
      </c>
      <c r="BK681" t="s">
        <v>11</v>
      </c>
      <c r="BL681" t="s">
        <v>12</v>
      </c>
      <c r="BM681" t="s">
        <v>13</v>
      </c>
      <c r="BN681" t="s">
        <v>14</v>
      </c>
      <c r="BO681" t="s">
        <v>15</v>
      </c>
      <c r="BP681" t="s">
        <v>16</v>
      </c>
      <c r="BQ681" t="s">
        <v>17</v>
      </c>
      <c r="BR681" t="s">
        <v>18</v>
      </c>
      <c r="BS681" t="s">
        <v>19</v>
      </c>
      <c r="BT681" t="s">
        <v>20</v>
      </c>
      <c r="BU681" t="s">
        <v>21</v>
      </c>
      <c r="BV681" t="s">
        <v>22</v>
      </c>
      <c r="BW681" t="s">
        <v>23</v>
      </c>
      <c r="BX681" t="s">
        <v>24</v>
      </c>
      <c r="BY681" t="s">
        <v>1</v>
      </c>
      <c r="BZ681" t="s">
        <v>2</v>
      </c>
      <c r="CA681" t="s">
        <v>3</v>
      </c>
      <c r="CB681" t="s">
        <v>4</v>
      </c>
      <c r="CC681" t="s">
        <v>5</v>
      </c>
      <c r="CD681" t="s">
        <v>6</v>
      </c>
      <c r="CE681" t="s">
        <v>7</v>
      </c>
      <c r="CF681" t="s">
        <v>8</v>
      </c>
      <c r="CG681" t="s">
        <v>9</v>
      </c>
      <c r="CH681" t="s">
        <v>10</v>
      </c>
      <c r="CI681" t="s">
        <v>11</v>
      </c>
      <c r="CJ681" t="s">
        <v>12</v>
      </c>
      <c r="CK681" t="s">
        <v>13</v>
      </c>
      <c r="CL681" t="s">
        <v>14</v>
      </c>
      <c r="CM681" t="s">
        <v>15</v>
      </c>
      <c r="CN681" t="s">
        <v>16</v>
      </c>
      <c r="CO681" t="s">
        <v>17</v>
      </c>
      <c r="CP681" t="s">
        <v>18</v>
      </c>
      <c r="CQ681" t="s">
        <v>19</v>
      </c>
      <c r="CR681" t="s">
        <v>20</v>
      </c>
      <c r="CS681" t="s">
        <v>21</v>
      </c>
      <c r="CT681" t="s">
        <v>22</v>
      </c>
      <c r="CU681" t="s">
        <v>23</v>
      </c>
      <c r="CV681" t="s">
        <v>24</v>
      </c>
    </row>
    <row r="682" spans="1:100">
      <c r="A682" s="18" t="str">
        <f ca="1">INDIRECT("CORPUS_TOTALS!R"&amp;$A678&amp;"C"&amp;COLUMN(),FALSE)</f>
        <v>Reduced Gods</v>
      </c>
      <c r="B682" s="7" t="str">
        <f ca="1">INDIRECT("CORPUS_TOTALS!R"&amp;($A678+$C678)&amp;"C"&amp;(COLUMN()-1),FALSE)</f>
        <v>Cognition</v>
      </c>
      <c r="C682" s="7">
        <f ca="1">INDIRECT("CORPUS_TOTALS!R"&amp;($A678+$C678)&amp;"C"&amp;(COLUMN()-1),FALSE)</f>
        <v>67066</v>
      </c>
      <c r="D682" s="7">
        <f t="shared" ref="D682:BO682" ca="1" si="539">INDIRECT("CORPUS_TOTALS!R"&amp;($A678+$C678)&amp;"C"&amp;(COLUMN()-1),FALSE)</f>
        <v>21350</v>
      </c>
      <c r="E682" s="7">
        <f t="shared" ca="1" si="539"/>
        <v>7852</v>
      </c>
      <c r="F682" s="7">
        <f t="shared" ca="1" si="539"/>
        <v>21762</v>
      </c>
      <c r="G682" s="7">
        <f t="shared" ca="1" si="539"/>
        <v>4261</v>
      </c>
      <c r="H682" s="7">
        <f t="shared" ca="1" si="539"/>
        <v>2148</v>
      </c>
      <c r="I682" s="7">
        <f t="shared" ca="1" si="539"/>
        <v>948</v>
      </c>
      <c r="J682" s="7">
        <f t="shared" ca="1" si="539"/>
        <v>530</v>
      </c>
      <c r="K682" s="7">
        <f t="shared" ca="1" si="539"/>
        <v>0.85292090864132908</v>
      </c>
      <c r="L682" s="7">
        <f t="shared" ca="1" si="539"/>
        <v>0.4650666157633635</v>
      </c>
      <c r="M682" s="7">
        <f t="shared" ca="1" si="539"/>
        <v>2.7245594459790547E-2</v>
      </c>
      <c r="N682" s="7">
        <f t="shared" ca="1" si="539"/>
        <v>0.19599792822115822</v>
      </c>
      <c r="O682" s="7">
        <f t="shared" ca="1" si="539"/>
        <v>2.2259521549335299</v>
      </c>
      <c r="P682" s="7">
        <f t="shared" ca="1" si="539"/>
        <v>4.5375570765448971</v>
      </c>
      <c r="Q682" s="7">
        <f t="shared" ca="1" si="539"/>
        <v>0.94537020731165311</v>
      </c>
      <c r="R682" s="7">
        <f t="shared" ca="1" si="539"/>
        <v>1.0916620935662862</v>
      </c>
      <c r="S682" s="7">
        <f t="shared" ca="1" si="539"/>
        <v>1</v>
      </c>
      <c r="T682" s="7">
        <f t="shared" ca="1" si="539"/>
        <v>1</v>
      </c>
      <c r="U682" s="7">
        <f t="shared" ca="1" si="539"/>
        <v>1.1366015063464783</v>
      </c>
      <c r="V682" s="7">
        <f t="shared" ca="1" si="539"/>
        <v>1.2650563966425941</v>
      </c>
      <c r="W682" s="7">
        <f t="shared" ca="1" si="539"/>
        <v>1.5270035891677126E-2</v>
      </c>
      <c r="X682" s="7">
        <f t="shared" ca="1" si="539"/>
        <v>1.6844180044798285E-9</v>
      </c>
      <c r="Y682" s="7">
        <f t="shared" ca="1" si="539"/>
        <v>0.704745246843962</v>
      </c>
      <c r="Z682" s="7">
        <f t="shared" ca="1" si="539"/>
        <v>0.65258731220450195</v>
      </c>
      <c r="AA682" s="7">
        <f t="shared" ca="1" si="539"/>
        <v>1.6513029797170478E-3</v>
      </c>
      <c r="AB682" s="7">
        <f t="shared" ca="1" si="539"/>
        <v>2.2962549677381199E-6</v>
      </c>
      <c r="AC682" s="7">
        <f t="shared" ca="1" si="539"/>
        <v>2.0318138879943437E-2</v>
      </c>
      <c r="AD682" s="7">
        <f t="shared" ca="1" si="539"/>
        <v>2.122749297087867E-2</v>
      </c>
      <c r="AE682" s="7">
        <f t="shared" ca="1" si="539"/>
        <v>2.0117868058738074E-2</v>
      </c>
      <c r="AF682" s="7">
        <f t="shared" ca="1" si="539"/>
        <v>2.0654028896765438E-2</v>
      </c>
      <c r="AG682" s="7">
        <f t="shared" ca="1" si="539"/>
        <v>1.9364597358763277E-2</v>
      </c>
      <c r="AH682" s="7">
        <f t="shared" ca="1" si="539"/>
        <v>2.0551093507747264E-2</v>
      </c>
      <c r="AI682" s="7">
        <f t="shared" ca="1" si="539"/>
        <v>1.9279432190266458E-2</v>
      </c>
      <c r="AJ682" s="7">
        <f t="shared" ca="1" si="539"/>
        <v>2.0964127528703098E-2</v>
      </c>
      <c r="AK682" s="7">
        <f t="shared" ca="1" si="539"/>
        <v>2.0803888249162343E-2</v>
      </c>
      <c r="AL682" s="7">
        <f t="shared" ca="1" si="539"/>
        <v>2.3598922055287304E-2</v>
      </c>
      <c r="AM682" s="7">
        <f t="shared" ca="1" si="539"/>
        <v>2.273728340459788E-2</v>
      </c>
      <c r="AN682" s="7">
        <f t="shared" ca="1" si="539"/>
        <v>2.6911428539196029E-2</v>
      </c>
      <c r="AO682" s="7">
        <f t="shared" ca="1" si="539"/>
        <v>0.21569652343118081</v>
      </c>
      <c r="AP682" s="7">
        <f t="shared" ca="1" si="539"/>
        <v>0.22683275057350302</v>
      </c>
      <c r="AQ682" s="7">
        <f t="shared" ca="1" si="539"/>
        <v>0.52848528013474105</v>
      </c>
      <c r="AR682" s="7">
        <f t="shared" ca="1" si="539"/>
        <v>0.541866007921465</v>
      </c>
      <c r="AS682" s="7">
        <f t="shared" ca="1" si="539"/>
        <v>0.1591997035873767</v>
      </c>
      <c r="AT682" s="7">
        <f t="shared" ca="1" si="539"/>
        <v>0.16913753294658115</v>
      </c>
      <c r="AU682" s="7">
        <f t="shared" ca="1" si="539"/>
        <v>8.7286749885032433E-2</v>
      </c>
      <c r="AV682" s="7">
        <f t="shared" ca="1" si="539"/>
        <v>9.500833208218068E-2</v>
      </c>
      <c r="AW682" s="7">
        <f t="shared" ca="1" si="539"/>
        <v>4.0458309956085695E-2</v>
      </c>
      <c r="AX682" s="7">
        <f t="shared" ca="1" si="539"/>
        <v>4.5911713463118051E-2</v>
      </c>
      <c r="AY682" s="7">
        <f t="shared" ca="1" si="539"/>
        <v>2.2467801201028988E-2</v>
      </c>
      <c r="AZ682" s="7">
        <f t="shared" ca="1" si="539"/>
        <v>2.6618849852835184E-2</v>
      </c>
      <c r="BA682" s="7">
        <f t="shared" ca="1" si="539"/>
        <v>1534851</v>
      </c>
      <c r="BB682" s="7">
        <f t="shared" ca="1" si="539"/>
        <v>5106381</v>
      </c>
      <c r="BC682" s="7">
        <f t="shared" ca="1" si="539"/>
        <v>4724</v>
      </c>
      <c r="BD682" s="7">
        <f t="shared" ca="1" si="539"/>
        <v>16626</v>
      </c>
      <c r="BE682" s="7">
        <f t="shared" ca="1" si="539"/>
        <v>3408969</v>
      </c>
      <c r="BF682" s="7">
        <f t="shared" ca="1" si="539"/>
        <v>3232263</v>
      </c>
      <c r="BG682" s="7">
        <f t="shared" ca="1" si="539"/>
        <v>11426</v>
      </c>
      <c r="BH682" s="7">
        <f t="shared" ca="1" si="539"/>
        <v>9924</v>
      </c>
      <c r="BI682" s="7">
        <f t="shared" ca="1" si="539"/>
        <v>1074431</v>
      </c>
      <c r="BJ682" s="7">
        <f t="shared" ca="1" si="539"/>
        <v>5566801</v>
      </c>
      <c r="BK682" s="7">
        <f t="shared" ca="1" si="539"/>
        <v>3505</v>
      </c>
      <c r="BL682" s="7">
        <f t="shared" ca="1" si="539"/>
        <v>17845</v>
      </c>
      <c r="BM682" s="7">
        <f t="shared" ca="1" si="539"/>
        <v>591456</v>
      </c>
      <c r="BN682" s="7">
        <f t="shared" ca="1" si="539"/>
        <v>6049776</v>
      </c>
      <c r="BO682" s="7">
        <f t="shared" ca="1" si="539"/>
        <v>1946</v>
      </c>
      <c r="BP682" s="7">
        <f t="shared" ref="BP682:CV682" ca="1" si="540">INDIRECT("CORPUS_TOTALS!R"&amp;($A678+$C678)&amp;"C"&amp;(COLUMN()-1),FALSE)</f>
        <v>19404</v>
      </c>
      <c r="BQ682" s="7">
        <f t="shared" ca="1" si="540"/>
        <v>253775</v>
      </c>
      <c r="BR682" s="7">
        <f t="shared" ca="1" si="540"/>
        <v>6387457</v>
      </c>
      <c r="BS682" s="7">
        <f t="shared" ca="1" si="540"/>
        <v>922</v>
      </c>
      <c r="BT682" s="7">
        <f t="shared" ca="1" si="540"/>
        <v>20428</v>
      </c>
      <c r="BU682" s="7">
        <f t="shared" ca="1" si="540"/>
        <v>129630</v>
      </c>
      <c r="BV682" s="7">
        <f t="shared" ca="1" si="540"/>
        <v>6511602</v>
      </c>
      <c r="BW682" s="7">
        <f t="shared" ca="1" si="540"/>
        <v>524</v>
      </c>
      <c r="BX682" s="7">
        <f t="shared" ca="1" si="540"/>
        <v>20826</v>
      </c>
      <c r="BY682" s="7">
        <f t="shared" ca="1" si="540"/>
        <v>1534641.4882998813</v>
      </c>
      <c r="BZ682" s="7">
        <f t="shared" ca="1" si="540"/>
        <v>5106590.5117001189</v>
      </c>
      <c r="CA682" s="7">
        <f t="shared" ca="1" si="540"/>
        <v>4933.5117001186627</v>
      </c>
      <c r="CB682" s="7">
        <f t="shared" ca="1" si="540"/>
        <v>16469.263451419858</v>
      </c>
      <c r="CC682" s="7">
        <f t="shared" ca="1" si="540"/>
        <v>3409434.4694954599</v>
      </c>
      <c r="CD682" s="7">
        <f t="shared" ca="1" si="540"/>
        <v>3231797.5305045401</v>
      </c>
      <c r="CE682" s="7">
        <f t="shared" ca="1" si="540"/>
        <v>10960.530504540131</v>
      </c>
      <c r="CF682" s="7">
        <f t="shared" ca="1" si="540"/>
        <v>10422.869198064456</v>
      </c>
      <c r="CG682" s="7">
        <f t="shared" ca="1" si="540"/>
        <v>1074481.7935677189</v>
      </c>
      <c r="CH682" s="7">
        <f t="shared" ca="1" si="540"/>
        <v>5566750.2064322811</v>
      </c>
      <c r="CI682" s="7">
        <f t="shared" ca="1" si="540"/>
        <v>3454.2064322810588</v>
      </c>
      <c r="CJ682" s="7">
        <f t="shared" ca="1" si="540"/>
        <v>17953.324338014394</v>
      </c>
      <c r="CK682" s="7">
        <f t="shared" ca="1" si="540"/>
        <v>591500.46502452053</v>
      </c>
      <c r="CL682" s="7">
        <f t="shared" ca="1" si="540"/>
        <v>6049731.5349754794</v>
      </c>
      <c r="CM682" s="7">
        <f t="shared" ca="1" si="540"/>
        <v>1901.5349754794763</v>
      </c>
      <c r="CN682" s="7">
        <f t="shared" ca="1" si="540"/>
        <v>19510.987268627268</v>
      </c>
      <c r="CO682" s="7">
        <f t="shared" ca="1" si="540"/>
        <v>253880.83279185157</v>
      </c>
      <c r="CP682" s="7">
        <f t="shared" ca="1" si="540"/>
        <v>6387351.1672081482</v>
      </c>
      <c r="CQ682" s="7">
        <f t="shared" ca="1" si="540"/>
        <v>816.16720814843256</v>
      </c>
      <c r="CR682" s="7">
        <f t="shared" ca="1" si="540"/>
        <v>20599.844238237725</v>
      </c>
      <c r="CS682" s="7">
        <f t="shared" ca="1" si="540"/>
        <v>129736.92627392804</v>
      </c>
      <c r="CT682" s="7">
        <f t="shared" ca="1" si="540"/>
        <v>6511495.073726072</v>
      </c>
      <c r="CU682" s="7">
        <f t="shared" ca="1" si="540"/>
        <v>417.0737260719643</v>
      </c>
      <c r="CV682" s="7">
        <f t="shared" ca="1" si="540"/>
        <v>21000.220712060654</v>
      </c>
    </row>
    <row r="683" spans="1:100">
      <c r="A683" s="18" t="s">
        <v>117</v>
      </c>
      <c r="B683" s="7" t="str">
        <f ca="1">INDIRECT("CORPUS_TOTALS!R"&amp;($B678+$C678)&amp;"C"&amp;(COLUMN()-1),FALSE)</f>
        <v>Cognition</v>
      </c>
      <c r="C683" s="7">
        <f ca="1">INDIRECT("CORPUS_TOTALS!R"&amp;($B678+$C678)&amp;"C"&amp;(COLUMN()-1),FALSE)</f>
        <v>67073</v>
      </c>
      <c r="D683" s="7">
        <f t="shared" ref="D683:BO683" ca="1" si="541">INDIRECT("CORPUS_TOTALS!R"&amp;($B678+$C678)&amp;"C"&amp;(COLUMN()-1),FALSE)</f>
        <v>4277</v>
      </c>
      <c r="E683" s="7">
        <f t="shared" ca="1" si="541"/>
        <v>901</v>
      </c>
      <c r="F683" s="7">
        <f t="shared" ca="1" si="541"/>
        <v>3405</v>
      </c>
      <c r="G683" s="7">
        <f t="shared" ca="1" si="541"/>
        <v>628</v>
      </c>
      <c r="H683" s="7">
        <f t="shared" ca="1" si="541"/>
        <v>291</v>
      </c>
      <c r="I683" s="7">
        <f t="shared" ca="1" si="541"/>
        <v>99</v>
      </c>
      <c r="J683" s="7">
        <f t="shared" ca="1" si="541"/>
        <v>11</v>
      </c>
      <c r="K683" s="7">
        <f t="shared" ca="1" si="541"/>
        <v>-4.8172751841297821</v>
      </c>
      <c r="L683" s="7">
        <f t="shared" ca="1" si="541"/>
        <v>-2.0789348140913253</v>
      </c>
      <c r="M683" s="7">
        <f t="shared" ca="1" si="541"/>
        <v>-2.8336835438215164</v>
      </c>
      <c r="N683" s="7">
        <f t="shared" ca="1" si="541"/>
        <v>-3.5465090900126088</v>
      </c>
      <c r="O683" s="7">
        <f t="shared" ca="1" si="541"/>
        <v>-5.0821275054478114</v>
      </c>
      <c r="P683" s="7">
        <f t="shared" ca="1" si="541"/>
        <v>-22.389007232114359</v>
      </c>
      <c r="Q683" s="7">
        <f t="shared" ca="1" si="541"/>
        <v>0.65137600267701556</v>
      </c>
      <c r="R683" s="7">
        <f t="shared" ca="1" si="541"/>
        <v>0.91686942903970781</v>
      </c>
      <c r="S683" s="7">
        <f t="shared" ca="1" si="541"/>
        <v>0.74428078679066267</v>
      </c>
      <c r="T683" s="7">
        <f t="shared" ca="1" si="541"/>
        <v>0.67925932291514801</v>
      </c>
      <c r="U683" s="7">
        <f t="shared" ca="1" si="541"/>
        <v>0.58039107400765955</v>
      </c>
      <c r="V683" s="7">
        <f t="shared" ca="1" si="541"/>
        <v>0.13519164566173358</v>
      </c>
      <c r="W683" s="7">
        <f t="shared" ca="1" si="541"/>
        <v>1.721795793809818E-23</v>
      </c>
      <c r="X683" s="7">
        <f t="shared" ca="1" si="541"/>
        <v>4.7429412874997391E-2</v>
      </c>
      <c r="Y683" s="7">
        <f t="shared" ca="1" si="541"/>
        <v>5.7658452922644241E-9</v>
      </c>
      <c r="Z683" s="7">
        <f t="shared" ca="1" si="541"/>
        <v>2.8793534552023372E-8</v>
      </c>
      <c r="AA683" s="7">
        <f t="shared" ca="1" si="541"/>
        <v>2.3284760586177123E-6</v>
      </c>
      <c r="AB683" s="7">
        <f t="shared" ca="1" si="541"/>
        <v>7.3923767969089431E-14</v>
      </c>
      <c r="AC683" s="7">
        <f t="shared" ca="1" si="541"/>
        <v>1.1126360003446205E-2</v>
      </c>
      <c r="AD683" s="7">
        <f t="shared" ca="1" si="541"/>
        <v>1.2670984488236609E-2</v>
      </c>
      <c r="AE683" s="7">
        <f t="shared" ca="1" si="541"/>
        <v>1.5391833150848423E-2</v>
      </c>
      <c r="AF683" s="7">
        <f t="shared" ca="1" si="541"/>
        <v>1.6452917842838741E-2</v>
      </c>
      <c r="AG683" s="7">
        <f t="shared" ca="1" si="541"/>
        <v>1.3543242337008061E-2</v>
      </c>
      <c r="AH683" s="7">
        <f t="shared" ca="1" si="541"/>
        <v>1.5823135965540455E-2</v>
      </c>
      <c r="AI683" s="7">
        <f t="shared" ca="1" si="541"/>
        <v>1.2054859514702679E-2</v>
      </c>
      <c r="AJ683" s="7">
        <f t="shared" ca="1" si="541"/>
        <v>1.5160478338933048E-2</v>
      </c>
      <c r="AK683" s="7">
        <f t="shared" ca="1" si="541"/>
        <v>9.3069238665296223E-3</v>
      </c>
      <c r="AL683" s="7">
        <f t="shared" ca="1" si="541"/>
        <v>1.3840141833727568E-2</v>
      </c>
      <c r="AM683" s="7">
        <f t="shared" ca="1" si="541"/>
        <v>1.0539584304601532E-3</v>
      </c>
      <c r="AN683" s="7">
        <f t="shared" ca="1" si="541"/>
        <v>4.0898339473747778E-3</v>
      </c>
      <c r="AO683" s="7">
        <f t="shared" ca="1" si="541"/>
        <v>0.15257805808204025</v>
      </c>
      <c r="AP683" s="7">
        <f t="shared" ca="1" si="541"/>
        <v>0.17475418414381902</v>
      </c>
      <c r="AQ683" s="7">
        <f t="shared" ca="1" si="541"/>
        <v>0.47671686468898566</v>
      </c>
      <c r="AR683" s="7">
        <f t="shared" ca="1" si="541"/>
        <v>0.50668271445527435</v>
      </c>
      <c r="AS683" s="7">
        <f t="shared" ca="1" si="541"/>
        <v>0.11562481808101405</v>
      </c>
      <c r="AT683" s="7">
        <f t="shared" ca="1" si="541"/>
        <v>0.13548577345510943</v>
      </c>
      <c r="AU683" s="7">
        <f t="shared" ca="1" si="541"/>
        <v>5.4955196578459285E-2</v>
      </c>
      <c r="AV683" s="7">
        <f t="shared" ca="1" si="541"/>
        <v>6.9431055467367234E-2</v>
      </c>
      <c r="AW683" s="7">
        <f t="shared" ca="1" si="541"/>
        <v>1.8006253588096814E-2</v>
      </c>
      <c r="AX683" s="7">
        <f t="shared" ca="1" si="541"/>
        <v>2.6885025345735308E-2</v>
      </c>
      <c r="AY683" s="7">
        <f t="shared" ca="1" si="541"/>
        <v>1.0539584304601532E-3</v>
      </c>
      <c r="AZ683" s="7">
        <f t="shared" ca="1" si="541"/>
        <v>4.0898339473747778E-3</v>
      </c>
      <c r="BA683" s="7">
        <f t="shared" ca="1" si="541"/>
        <v>1538914</v>
      </c>
      <c r="BB683" s="7">
        <f t="shared" ca="1" si="541"/>
        <v>5119384</v>
      </c>
      <c r="BC683" s="7">
        <f t="shared" ca="1" si="541"/>
        <v>700</v>
      </c>
      <c r="BD683" s="7">
        <f t="shared" ca="1" si="541"/>
        <v>3577</v>
      </c>
      <c r="BE683" s="7">
        <f t="shared" ca="1" si="541"/>
        <v>3418339</v>
      </c>
      <c r="BF683" s="7">
        <f t="shared" ca="1" si="541"/>
        <v>3239959</v>
      </c>
      <c r="BG683" s="7">
        <f t="shared" ca="1" si="541"/>
        <v>2103</v>
      </c>
      <c r="BH683" s="7">
        <f t="shared" ca="1" si="541"/>
        <v>2174</v>
      </c>
      <c r="BI683" s="7">
        <f t="shared" ca="1" si="541"/>
        <v>1077481</v>
      </c>
      <c r="BJ683" s="7">
        <f t="shared" ca="1" si="541"/>
        <v>5580817</v>
      </c>
      <c r="BK683" s="7">
        <f t="shared" ca="1" si="541"/>
        <v>537</v>
      </c>
      <c r="BL683" s="7">
        <f t="shared" ca="1" si="541"/>
        <v>3740</v>
      </c>
      <c r="BM683" s="7">
        <f t="shared" ca="1" si="541"/>
        <v>593189</v>
      </c>
      <c r="BN683" s="7">
        <f t="shared" ca="1" si="541"/>
        <v>6065109</v>
      </c>
      <c r="BO683" s="7">
        <f t="shared" ca="1" si="541"/>
        <v>266</v>
      </c>
      <c r="BP683" s="7">
        <f t="shared" ref="BP683:CV683" ca="1" si="542">INDIRECT("CORPUS_TOTALS!R"&amp;($B678+$C678)&amp;"C"&amp;(COLUMN()-1),FALSE)</f>
        <v>4011</v>
      </c>
      <c r="BQ683" s="7">
        <f t="shared" ca="1" si="542"/>
        <v>254626</v>
      </c>
      <c r="BR683" s="7">
        <f t="shared" ca="1" si="542"/>
        <v>6403672</v>
      </c>
      <c r="BS683" s="7">
        <f t="shared" ca="1" si="542"/>
        <v>96</v>
      </c>
      <c r="BT683" s="7">
        <f t="shared" ca="1" si="542"/>
        <v>4181</v>
      </c>
      <c r="BU683" s="7">
        <f t="shared" ca="1" si="542"/>
        <v>130156</v>
      </c>
      <c r="BV683" s="7">
        <f t="shared" ca="1" si="542"/>
        <v>6528142</v>
      </c>
      <c r="BW683" s="7">
        <f t="shared" ca="1" si="542"/>
        <v>11</v>
      </c>
      <c r="BX683" s="7">
        <f t="shared" ca="1" si="542"/>
        <v>4266</v>
      </c>
      <c r="BY683" s="7">
        <f t="shared" ca="1" si="542"/>
        <v>1538625.6540409676</v>
      </c>
      <c r="BZ683" s="7">
        <f t="shared" ca="1" si="542"/>
        <v>5119672.345959032</v>
      </c>
      <c r="CA683" s="7">
        <f t="shared" ca="1" si="542"/>
        <v>988.34595903235606</v>
      </c>
      <c r="CB683" s="7">
        <f t="shared" ca="1" si="542"/>
        <v>3290.7665287735695</v>
      </c>
      <c r="CC683" s="7">
        <f t="shared" ca="1" si="542"/>
        <v>3418246.267804265</v>
      </c>
      <c r="CD683" s="7">
        <f t="shared" ca="1" si="542"/>
        <v>3240051.732195735</v>
      </c>
      <c r="CE683" s="7">
        <f t="shared" ca="1" si="542"/>
        <v>2195.7321957351323</v>
      </c>
      <c r="CF683" s="7">
        <f t="shared" ca="1" si="542"/>
        <v>2082.6047198548335</v>
      </c>
      <c r="CG683" s="7">
        <f t="shared" ca="1" si="542"/>
        <v>1077325.9728204184</v>
      </c>
      <c r="CH683" s="7">
        <f t="shared" ca="1" si="542"/>
        <v>5580972.0271795811</v>
      </c>
      <c r="CI683" s="7">
        <f t="shared" ca="1" si="542"/>
        <v>692.02717958146809</v>
      </c>
      <c r="CJ683" s="7">
        <f t="shared" ca="1" si="542"/>
        <v>3587.27565047404</v>
      </c>
      <c r="CK683" s="7">
        <f t="shared" ca="1" si="542"/>
        <v>593074.03512755956</v>
      </c>
      <c r="CL683" s="7">
        <f t="shared" ca="1" si="542"/>
        <v>6065223.9648724403</v>
      </c>
      <c r="CM683" s="7">
        <f t="shared" ca="1" si="542"/>
        <v>380.96487244046034</v>
      </c>
      <c r="CN683" s="7">
        <f t="shared" ca="1" si="542"/>
        <v>3898.5377704632624</v>
      </c>
      <c r="CO683" s="7">
        <f t="shared" ca="1" si="542"/>
        <v>254558.48274218303</v>
      </c>
      <c r="CP683" s="7">
        <f t="shared" ca="1" si="542"/>
        <v>6403739.5172578171</v>
      </c>
      <c r="CQ683" s="7">
        <f t="shared" ca="1" si="542"/>
        <v>163.51725781698516</v>
      </c>
      <c r="CR683" s="7">
        <f t="shared" ca="1" si="542"/>
        <v>4116.1250639427672</v>
      </c>
      <c r="CS683" s="7">
        <f t="shared" ca="1" si="542"/>
        <v>130083.4400762468</v>
      </c>
      <c r="CT683" s="7">
        <f t="shared" ca="1" si="542"/>
        <v>6528214.5599237531</v>
      </c>
      <c r="CU683" s="7">
        <f t="shared" ca="1" si="542"/>
        <v>83.559923753203535</v>
      </c>
      <c r="CV683" s="7">
        <f t="shared" ca="1" si="542"/>
        <v>4196.1337591078081</v>
      </c>
    </row>
    <row r="685" spans="1:100">
      <c r="A685" s="18" t="s">
        <v>114</v>
      </c>
      <c r="B685" t="s">
        <v>119</v>
      </c>
      <c r="C685" t="s">
        <v>120</v>
      </c>
      <c r="D685" t="s">
        <v>121</v>
      </c>
      <c r="E685" t="s">
        <v>122</v>
      </c>
      <c r="F685" t="s">
        <v>123</v>
      </c>
      <c r="G685" t="s">
        <v>124</v>
      </c>
      <c r="H685" t="s">
        <v>125</v>
      </c>
      <c r="I685" t="s">
        <v>126</v>
      </c>
      <c r="J685" t="s">
        <v>127</v>
      </c>
      <c r="K685" t="s">
        <v>128</v>
      </c>
      <c r="L685" t="s">
        <v>129</v>
      </c>
      <c r="M685" t="s">
        <v>130</v>
      </c>
      <c r="N685" t="s">
        <v>131</v>
      </c>
      <c r="O685" t="s">
        <v>132</v>
      </c>
      <c r="P685" t="s">
        <v>133</v>
      </c>
      <c r="Q685" t="s">
        <v>134</v>
      </c>
      <c r="R685" t="s">
        <v>135</v>
      </c>
      <c r="S685" t="s">
        <v>136</v>
      </c>
      <c r="T685" t="s">
        <v>138</v>
      </c>
      <c r="U685" t="s">
        <v>139</v>
      </c>
      <c r="V685" t="s">
        <v>140</v>
      </c>
      <c r="W685" t="s">
        <v>141</v>
      </c>
      <c r="X685" t="s">
        <v>142</v>
      </c>
      <c r="Y685" t="s">
        <v>143</v>
      </c>
      <c r="Z685" t="s">
        <v>144</v>
      </c>
      <c r="AA685" t="s">
        <v>145</v>
      </c>
      <c r="AB685" t="s">
        <v>146</v>
      </c>
      <c r="AC685" t="s">
        <v>147</v>
      </c>
      <c r="AD685" t="s">
        <v>148</v>
      </c>
      <c r="AE685" t="s">
        <v>149</v>
      </c>
      <c r="AF685" t="s">
        <v>137</v>
      </c>
    </row>
    <row r="686" spans="1:100">
      <c r="A686" s="18" t="s">
        <v>150</v>
      </c>
      <c r="B686" s="10" t="e">
        <f ca="1">1-NORMSDIST(H686)</f>
        <v>#REF!</v>
      </c>
      <c r="C686" s="10">
        <f t="shared" ref="C686" ca="1" si="543">1-NORMSDIST(I686)</f>
        <v>0</v>
      </c>
      <c r="D686" s="10">
        <f t="shared" ref="D686" ca="1" si="544">1-NORMSDIST(J686)</f>
        <v>2.1904700275854339E-13</v>
      </c>
      <c r="E686" s="10">
        <f t="shared" ref="E686" ca="1" si="545">1-NORMSDIST(K686)</f>
        <v>1.2073364530351682E-10</v>
      </c>
      <c r="F686" s="10">
        <f t="shared" ref="F686" ca="1" si="546">1-NORMSDIST(L686)</f>
        <v>1.3989154279414606E-10</v>
      </c>
      <c r="G686" s="10">
        <f t="shared" ref="G686" ca="1" si="547">1-NORMSDIST(M686)</f>
        <v>0</v>
      </c>
      <c r="H686" t="e">
        <f ca="1">(E682/T686-E683/Z686)/(SQRT(N686*(1-N686)*(1/T686+1/Z686)))</f>
        <v>#REF!</v>
      </c>
      <c r="I686">
        <f t="shared" ref="I686" ca="1" si="548">(F682/U686-F683/AA686)/(SQRT(O686*(1-O686)*(1/U686+1/AA686)))</f>
        <v>13.509787553654261</v>
      </c>
      <c r="J686">
        <f t="shared" ref="J686" ca="1" si="549">(G682/V686-G683/AB686)/(SQRT(P686*(1-P686)*(1/V686+1/AB686)))</f>
        <v>7.2432582533839485</v>
      </c>
      <c r="K686">
        <f t="shared" ref="K686" ca="1" si="550">(H682/W686-H683/AC686)/(SQRT(Q686*(1-Q686)*(1/W686+1/AC686)))</f>
        <v>6.3323421578100447</v>
      </c>
      <c r="L686">
        <f t="shared" ref="L686" ca="1" si="551">(I682/X686-I683/AD686)/(SQRT(R686*(1-R686)*(1/X686+1/AD686)))</f>
        <v>6.3095859115346373</v>
      </c>
      <c r="M686">
        <f t="shared" ref="M686" ca="1" si="552">(J682/Y686-J683/AE686)/(SQRT(S686*(1-S686)*(1/Y686+1/AE686)))</f>
        <v>9.1907761383663473</v>
      </c>
      <c r="N686" t="e">
        <f ca="1">(E682+E683)/(T686+Z686)</f>
        <v>#REF!</v>
      </c>
      <c r="O686">
        <f t="shared" ref="O686" ca="1" si="553">(F682+F683)/(U686+AA686)</f>
        <v>9.8205018144925278E-3</v>
      </c>
      <c r="P686">
        <f t="shared" ref="P686" ca="1" si="554">(G682+G683)/(V686+AB686)</f>
        <v>9.5387677059351472E-3</v>
      </c>
      <c r="Q686">
        <f t="shared" ref="Q686" ca="1" si="555">(H682+H683)/(W686+AC686)</f>
        <v>9.5173059663636005E-3</v>
      </c>
      <c r="R686">
        <f t="shared" ref="R686" ca="1" si="556">(I682+I683)/(X686+AD686)</f>
        <v>1.0213836968821945E-2</v>
      </c>
      <c r="S686">
        <f t="shared" ref="S686" ca="1" si="557">(J682+J683)/(Y686+AE686)</f>
        <v>1.0555273734732898E-2</v>
      </c>
      <c r="T686" t="e">
        <f ca="1">_xlfn.FLOOR.MATH(($F$1-1)*$D682)</f>
        <v>#REF!</v>
      </c>
      <c r="U686">
        <f ca="1">2*50*$D682</f>
        <v>2135000</v>
      </c>
      <c r="V686">
        <f ca="1">2*10*$D682</f>
        <v>427000</v>
      </c>
      <c r="W686">
        <f ca="1">2*5*$D682</f>
        <v>213500</v>
      </c>
      <c r="X686">
        <f ca="1">2*2*$D682</f>
        <v>85400</v>
      </c>
      <c r="Y686">
        <f ca="1">2*1*$D682</f>
        <v>42700</v>
      </c>
      <c r="Z686" t="e">
        <f ca="1">_xlfn.FLOOR.MATH(($F$1-1)*$D683)</f>
        <v>#REF!</v>
      </c>
      <c r="AA686">
        <f ca="1">2*50*$D683</f>
        <v>427700</v>
      </c>
      <c r="AB686">
        <f ca="1">2*10*$D683</f>
        <v>85540</v>
      </c>
      <c r="AC686">
        <f ca="1">2*5*$D683</f>
        <v>42770</v>
      </c>
      <c r="AD686">
        <f ca="1">2*2*$D683</f>
        <v>17108</v>
      </c>
      <c r="AE686">
        <f ca="1">2*1*$D683</f>
        <v>8554</v>
      </c>
    </row>
    <row r="688" spans="1:100">
      <c r="A688" s="18" t="s">
        <v>151</v>
      </c>
      <c r="B688" t="s">
        <v>152</v>
      </c>
      <c r="C688" t="s">
        <v>153</v>
      </c>
      <c r="D688" t="s">
        <v>154</v>
      </c>
      <c r="E688">
        <v>50</v>
      </c>
      <c r="F688" t="s">
        <v>153</v>
      </c>
      <c r="G688" t="s">
        <v>154</v>
      </c>
      <c r="H688">
        <v>10</v>
      </c>
      <c r="I688" t="s">
        <v>153</v>
      </c>
      <c r="J688" t="s">
        <v>154</v>
      </c>
      <c r="K688">
        <v>5</v>
      </c>
      <c r="L688" t="s">
        <v>153</v>
      </c>
      <c r="M688" t="s">
        <v>154</v>
      </c>
      <c r="N688">
        <v>2</v>
      </c>
      <c r="O688" t="s">
        <v>153</v>
      </c>
      <c r="P688" t="s">
        <v>154</v>
      </c>
      <c r="Q688">
        <v>1</v>
      </c>
      <c r="R688" t="s">
        <v>153</v>
      </c>
      <c r="S688" t="s">
        <v>154</v>
      </c>
    </row>
    <row r="689" spans="1:100">
      <c r="A689" s="18" t="s">
        <v>159</v>
      </c>
      <c r="B689" t="s">
        <v>116</v>
      </c>
      <c r="C689">
        <f ca="1">BC682</f>
        <v>4724</v>
      </c>
      <c r="D689">
        <f ca="1">BD682</f>
        <v>16626</v>
      </c>
      <c r="E689" t="s">
        <v>116</v>
      </c>
      <c r="F689">
        <f ca="1">BG682</f>
        <v>11426</v>
      </c>
      <c r="G689">
        <f ca="1">BH682</f>
        <v>9924</v>
      </c>
      <c r="H689" t="s">
        <v>116</v>
      </c>
      <c r="I689">
        <f ca="1">BK682</f>
        <v>3505</v>
      </c>
      <c r="J689">
        <f ca="1">BL682</f>
        <v>17845</v>
      </c>
      <c r="K689" t="s">
        <v>116</v>
      </c>
      <c r="L689">
        <f ca="1">BO682</f>
        <v>1946</v>
      </c>
      <c r="M689">
        <f ca="1">BP682</f>
        <v>19404</v>
      </c>
      <c r="N689" t="s">
        <v>116</v>
      </c>
      <c r="O689">
        <f ca="1">BS682</f>
        <v>922</v>
      </c>
      <c r="P689">
        <f ca="1">BT682</f>
        <v>20428</v>
      </c>
      <c r="Q689" t="s">
        <v>116</v>
      </c>
      <c r="R689">
        <f ca="1">BW682</f>
        <v>524</v>
      </c>
      <c r="S689">
        <f ca="1">BX682</f>
        <v>20826</v>
      </c>
    </row>
    <row r="690" spans="1:100">
      <c r="A690" s="18"/>
      <c r="B690" t="s">
        <v>117</v>
      </c>
      <c r="C690">
        <f ca="1">BC683</f>
        <v>700</v>
      </c>
      <c r="D690">
        <f ca="1">BD683</f>
        <v>3577</v>
      </c>
      <c r="E690" t="s">
        <v>117</v>
      </c>
      <c r="F690">
        <f ca="1">BG683</f>
        <v>2103</v>
      </c>
      <c r="G690">
        <f ca="1">BH683</f>
        <v>2174</v>
      </c>
      <c r="H690" t="s">
        <v>117</v>
      </c>
      <c r="I690">
        <f ca="1">BK683</f>
        <v>537</v>
      </c>
      <c r="J690">
        <f ca="1">BL683</f>
        <v>3740</v>
      </c>
      <c r="K690" t="s">
        <v>117</v>
      </c>
      <c r="L690">
        <f ca="1">BO683</f>
        <v>266</v>
      </c>
      <c r="M690">
        <f ca="1">BP683</f>
        <v>4011</v>
      </c>
      <c r="N690" t="s">
        <v>117</v>
      </c>
      <c r="O690">
        <f ca="1">BS683</f>
        <v>96</v>
      </c>
      <c r="P690">
        <f ca="1">BT683</f>
        <v>4181</v>
      </c>
      <c r="Q690" t="s">
        <v>117</v>
      </c>
      <c r="R690">
        <f ca="1">BW683</f>
        <v>11</v>
      </c>
      <c r="S690">
        <f ca="1">BX683</f>
        <v>4266</v>
      </c>
    </row>
    <row r="691" spans="1:100">
      <c r="A691" s="18" t="s">
        <v>155</v>
      </c>
      <c r="C691">
        <f ca="1">(C689+C690)*(C689+D689)/SUM(C689:D690)</f>
        <v>4518.7653646544659</v>
      </c>
      <c r="D691">
        <f ca="1">(C689+D689)*(D689+D690)/SUM(C689:D690)</f>
        <v>16831.234635345532</v>
      </c>
      <c r="F691">
        <f ca="1">(F689+F690)*(F689+G689)/SUM(F689:G690)</f>
        <v>11271.087134662661</v>
      </c>
      <c r="G691">
        <f ca="1">(F689+G689)*(G689+G690)/SUM(F689:G690)</f>
        <v>10078.912865337339</v>
      </c>
      <c r="I691">
        <f ca="1">(I689+I690)*(I689+J689)/SUM(I689:J690)</f>
        <v>3367.4132750614585</v>
      </c>
      <c r="J691">
        <f ca="1">(I689+J689)*(J689+J690)/SUM(I689:J690)</f>
        <v>17982.586724938541</v>
      </c>
      <c r="L691">
        <f ca="1">(L689+L690)*(L689+M689)/SUM(L689:M690)</f>
        <v>1842.8298279158701</v>
      </c>
      <c r="M691">
        <f ca="1">(L689+M689)*(M689+M690)/SUM(L689:M690)</f>
        <v>19507.17017208413</v>
      </c>
      <c r="O691">
        <f ca="1">(O689+O690)*(O689+P689)/SUM(O689:P690)</f>
        <v>848.10161158153505</v>
      </c>
      <c r="P691">
        <f ca="1">(O689+P689)*(P689+P690)/SUM(O689:P690)</f>
        <v>20501.898388418464</v>
      </c>
      <c r="R691">
        <f ca="1">(R689+R690)*(R689+S689)/SUM(R689:S690)</f>
        <v>445.7115542201584</v>
      </c>
      <c r="S691">
        <f ca="1">(R689+S689)*(S689+S690)/SUM(R689:S690)</f>
        <v>20904.288445779843</v>
      </c>
    </row>
    <row r="692" spans="1:100">
      <c r="C692">
        <f ca="1">(C689+C690)*(C690+D690)/SUM(C689:D690)</f>
        <v>905.234635345534</v>
      </c>
      <c r="D692">
        <f ca="1">(C690+D690)*(D689+D690)/SUM(C689:D690)</f>
        <v>3371.7653646544659</v>
      </c>
      <c r="F692">
        <f ca="1">(F689+F690)*(F690+G690)/SUM(F689:G690)</f>
        <v>2257.9128653373396</v>
      </c>
      <c r="G692">
        <f ca="1">(F690+G690)*(G689+G690)/SUM(F689:G690)</f>
        <v>2019.0871346626604</v>
      </c>
      <c r="I692">
        <f ca="1">(I689+I690)*(I690+J690)/SUM(I689:J690)</f>
        <v>674.58672493854135</v>
      </c>
      <c r="J692">
        <f ca="1">(I690+J690)*(J689+J690)/SUM(I689:J690)</f>
        <v>3602.4132750614585</v>
      </c>
      <c r="L692">
        <f ca="1">(L689+L690)*(L690+M690)/SUM(L689:M690)</f>
        <v>369.17017208413</v>
      </c>
      <c r="M692">
        <f ca="1">(L690+M690)*(M689+M690)/SUM(L689:M690)</f>
        <v>3907.8298279158698</v>
      </c>
      <c r="O692">
        <f ca="1">(O689+O690)*(O690+P690)/SUM(O689:P690)</f>
        <v>169.89838841846489</v>
      </c>
      <c r="P692">
        <f ca="1">(O690+P690)*(P689+P690)/SUM(O689:P690)</f>
        <v>4107.1016115815355</v>
      </c>
      <c r="R692">
        <f ca="1">(R689+R690)*(R690+S690)/SUM(R689:S690)</f>
        <v>89.288445779841567</v>
      </c>
      <c r="S692">
        <f ca="1">(R690+S690)*(S689+S690)/SUM(R689:S690)</f>
        <v>4187.7115542201582</v>
      </c>
    </row>
    <row r="694" spans="1:100">
      <c r="A694" s="18" t="s">
        <v>151</v>
      </c>
      <c r="B694" s="18" t="s">
        <v>0</v>
      </c>
      <c r="C694" s="18">
        <v>50</v>
      </c>
      <c r="D694" s="18">
        <v>10</v>
      </c>
      <c r="E694" s="18">
        <v>5</v>
      </c>
      <c r="F694" s="18">
        <v>2</v>
      </c>
      <c r="G694" s="18">
        <v>1</v>
      </c>
    </row>
    <row r="695" spans="1:100">
      <c r="A695" s="18" t="s">
        <v>118</v>
      </c>
      <c r="B695" s="10">
        <f ca="1">_xlfn.CHISQ.TEST(C689:D690,C691:D692)</f>
        <v>3.8601504875333052E-17</v>
      </c>
      <c r="C695" s="10">
        <f ca="1">_xlfn.CHISQ.TEST(F689:G690,F691:G692)</f>
        <v>2.0093043641475477E-7</v>
      </c>
      <c r="D695" s="10">
        <f ca="1">_xlfn.CHISQ.TEST(I689:J690,I691:J692)</f>
        <v>2.5515232513385262E-10</v>
      </c>
      <c r="E695" s="10">
        <f ca="1">_xlfn.CHISQ.TEST(L689:M690,L691:M692)</f>
        <v>7.5315902138010886E-10</v>
      </c>
      <c r="F695" s="10">
        <f ca="1">_xlfn.CHISQ.TEST(O689:P690,O691:P692)</f>
        <v>2.3188786088313741E-10</v>
      </c>
      <c r="G695" s="10">
        <f ca="1">_xlfn.CHISQ.TEST(R689:S690,R691:S692)</f>
        <v>4.5824931441607584E-20</v>
      </c>
    </row>
    <row r="696" spans="1:100">
      <c r="A696" s="18" t="s">
        <v>156</v>
      </c>
      <c r="B696">
        <f ca="1">(C689*D690)/(D689*C690)</f>
        <v>1.4519210874533863</v>
      </c>
      <c r="C696">
        <f ca="1">(F689*G690)/(G689*F690)</f>
        <v>1.190221335981323</v>
      </c>
      <c r="D696">
        <f ca="1">(I689*J690)/(J689*I690)</f>
        <v>1.3679454729402214</v>
      </c>
      <c r="E696">
        <f ca="1">(L689*M690)/(M689*L690)</f>
        <v>1.5122465254044202</v>
      </c>
      <c r="F696">
        <f ca="1">(O689*P690)/(P689*O690)</f>
        <v>1.9656853746491743</v>
      </c>
      <c r="G696">
        <f ca="1">(R689*S690)/(S689*R690)</f>
        <v>9.757837667950028</v>
      </c>
    </row>
    <row r="697" spans="1:100"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</row>
    <row r="698" spans="1:100"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</row>
    <row r="699" spans="1:100">
      <c r="A699">
        <v>1</v>
      </c>
      <c r="B699">
        <v>5</v>
      </c>
      <c r="C699">
        <v>7</v>
      </c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</row>
    <row r="700" spans="1:100" ht="18.75">
      <c r="A700" s="19" t="str">
        <f ca="1">INDIRECT("R5C"&amp;A699,FALSE)</f>
        <v>reduced_gods</v>
      </c>
      <c r="B700" s="19" t="str">
        <f ca="1">INDIRECT("R5C"&amp;B699,FALSE)</f>
        <v>emperor_names</v>
      </c>
      <c r="C700" s="19" t="str">
        <f ca="1">INDIRECT("R3C"&amp;C699,FALSE)</f>
        <v>ubc_emotion</v>
      </c>
      <c r="D700" s="20"/>
    </row>
    <row r="701" spans="1:100" ht="18.75">
      <c r="A701" s="19">
        <f ca="1">INDIRECT("R6C"&amp;A699,FALSE)</f>
        <v>201</v>
      </c>
      <c r="B701" s="19">
        <f ca="1">INDIRECT("R6C"&amp;B699,FALSE)</f>
        <v>227</v>
      </c>
      <c r="C701" s="19">
        <f ca="1">INDIRECT("R4C"&amp;C699,FALSE)</f>
        <v>2</v>
      </c>
    </row>
    <row r="702" spans="1:100">
      <c r="A702" s="18"/>
    </row>
    <row r="703" spans="1:100">
      <c r="A703" s="18" t="s">
        <v>115</v>
      </c>
    </row>
    <row r="704" spans="1:100" ht="15.75">
      <c r="C704" t="s">
        <v>36</v>
      </c>
      <c r="D704" t="s">
        <v>37</v>
      </c>
      <c r="E704" s="2" t="s">
        <v>43</v>
      </c>
      <c r="F704" s="2" t="s">
        <v>38</v>
      </c>
      <c r="G704" s="2" t="s">
        <v>39</v>
      </c>
      <c r="H704" s="2" t="s">
        <v>40</v>
      </c>
      <c r="I704" s="2" t="s">
        <v>41</v>
      </c>
      <c r="J704" s="2" t="s">
        <v>42</v>
      </c>
      <c r="K704" s="3" t="s">
        <v>44</v>
      </c>
      <c r="L704" s="3" t="s">
        <v>45</v>
      </c>
      <c r="M704" s="3" t="s">
        <v>46</v>
      </c>
      <c r="N704" s="3" t="s">
        <v>47</v>
      </c>
      <c r="O704" s="3" t="s">
        <v>48</v>
      </c>
      <c r="P704" s="3" t="s">
        <v>49</v>
      </c>
      <c r="Q704" s="3" t="s">
        <v>108</v>
      </c>
      <c r="R704" s="3" t="s">
        <v>109</v>
      </c>
      <c r="S704" s="3" t="s">
        <v>110</v>
      </c>
      <c r="T704" s="3" t="s">
        <v>111</v>
      </c>
      <c r="U704" s="3" t="s">
        <v>112</v>
      </c>
      <c r="V704" s="3" t="s">
        <v>113</v>
      </c>
      <c r="W704" s="3" t="s">
        <v>81</v>
      </c>
      <c r="X704" s="3" t="s">
        <v>82</v>
      </c>
      <c r="Y704" s="3" t="s">
        <v>83</v>
      </c>
      <c r="Z704" s="3" t="s">
        <v>84</v>
      </c>
      <c r="AA704" s="3" t="s">
        <v>85</v>
      </c>
      <c r="AB704" s="3" t="s">
        <v>86</v>
      </c>
      <c r="AC704" s="13" t="s">
        <v>96</v>
      </c>
      <c r="AD704" s="13" t="s">
        <v>97</v>
      </c>
      <c r="AE704" s="13" t="s">
        <v>98</v>
      </c>
      <c r="AF704" s="13" t="s">
        <v>99</v>
      </c>
      <c r="AG704" s="13" t="s">
        <v>100</v>
      </c>
      <c r="AH704" s="13" t="s">
        <v>101</v>
      </c>
      <c r="AI704" s="13" t="s">
        <v>102</v>
      </c>
      <c r="AJ704" s="13" t="s">
        <v>103</v>
      </c>
      <c r="AK704" s="13" t="s">
        <v>104</v>
      </c>
      <c r="AL704" s="13" t="s">
        <v>105</v>
      </c>
      <c r="AM704" s="13" t="s">
        <v>106</v>
      </c>
      <c r="AN704" s="13" t="s">
        <v>107</v>
      </c>
      <c r="AO704" s="13" t="s">
        <v>96</v>
      </c>
      <c r="AP704" s="13" t="s">
        <v>97</v>
      </c>
      <c r="AQ704" s="13" t="s">
        <v>98</v>
      </c>
      <c r="AR704" s="13" t="s">
        <v>99</v>
      </c>
      <c r="AS704" s="13" t="s">
        <v>100</v>
      </c>
      <c r="AT704" s="13" t="s">
        <v>101</v>
      </c>
      <c r="AU704" s="13" t="s">
        <v>102</v>
      </c>
      <c r="AV704" s="13" t="s">
        <v>103</v>
      </c>
      <c r="AW704" s="13" t="s">
        <v>104</v>
      </c>
      <c r="AX704" s="13" t="s">
        <v>105</v>
      </c>
      <c r="AY704" s="13" t="s">
        <v>106</v>
      </c>
      <c r="AZ704" s="13" t="s">
        <v>107</v>
      </c>
      <c r="BA704" t="s">
        <v>1</v>
      </c>
      <c r="BB704" t="s">
        <v>2</v>
      </c>
      <c r="BC704" t="s">
        <v>3</v>
      </c>
      <c r="BD704" t="s">
        <v>4</v>
      </c>
      <c r="BE704" t="s">
        <v>5</v>
      </c>
      <c r="BF704" t="s">
        <v>6</v>
      </c>
      <c r="BG704" t="s">
        <v>7</v>
      </c>
      <c r="BH704" t="s">
        <v>8</v>
      </c>
      <c r="BI704" t="s">
        <v>9</v>
      </c>
      <c r="BJ704" t="s">
        <v>10</v>
      </c>
      <c r="BK704" t="s">
        <v>11</v>
      </c>
      <c r="BL704" t="s">
        <v>12</v>
      </c>
      <c r="BM704" t="s">
        <v>13</v>
      </c>
      <c r="BN704" t="s">
        <v>14</v>
      </c>
      <c r="BO704" t="s">
        <v>15</v>
      </c>
      <c r="BP704" t="s">
        <v>16</v>
      </c>
      <c r="BQ704" t="s">
        <v>17</v>
      </c>
      <c r="BR704" t="s">
        <v>18</v>
      </c>
      <c r="BS704" t="s">
        <v>19</v>
      </c>
      <c r="BT704" t="s">
        <v>20</v>
      </c>
      <c r="BU704" t="s">
        <v>21</v>
      </c>
      <c r="BV704" t="s">
        <v>22</v>
      </c>
      <c r="BW704" t="s">
        <v>23</v>
      </c>
      <c r="BX704" t="s">
        <v>24</v>
      </c>
      <c r="BY704" t="s">
        <v>1</v>
      </c>
      <c r="BZ704" t="s">
        <v>2</v>
      </c>
      <c r="CA704" t="s">
        <v>3</v>
      </c>
      <c r="CB704" t="s">
        <v>4</v>
      </c>
      <c r="CC704" t="s">
        <v>5</v>
      </c>
      <c r="CD704" t="s">
        <v>6</v>
      </c>
      <c r="CE704" t="s">
        <v>7</v>
      </c>
      <c r="CF704" t="s">
        <v>8</v>
      </c>
      <c r="CG704" t="s">
        <v>9</v>
      </c>
      <c r="CH704" t="s">
        <v>10</v>
      </c>
      <c r="CI704" t="s">
        <v>11</v>
      </c>
      <c r="CJ704" t="s">
        <v>12</v>
      </c>
      <c r="CK704" t="s">
        <v>13</v>
      </c>
      <c r="CL704" t="s">
        <v>14</v>
      </c>
      <c r="CM704" t="s">
        <v>15</v>
      </c>
      <c r="CN704" t="s">
        <v>16</v>
      </c>
      <c r="CO704" t="s">
        <v>17</v>
      </c>
      <c r="CP704" t="s">
        <v>18</v>
      </c>
      <c r="CQ704" t="s">
        <v>19</v>
      </c>
      <c r="CR704" t="s">
        <v>20</v>
      </c>
      <c r="CS704" t="s">
        <v>21</v>
      </c>
      <c r="CT704" t="s">
        <v>22</v>
      </c>
      <c r="CU704" t="s">
        <v>23</v>
      </c>
      <c r="CV704" t="s">
        <v>24</v>
      </c>
    </row>
    <row r="705" spans="1:100">
      <c r="A705" s="18" t="str">
        <f ca="1">INDIRECT("CORPUS_TOTALS!R"&amp;$A701&amp;"C"&amp;COLUMN(),FALSE)</f>
        <v>Reduced Gods</v>
      </c>
      <c r="B705" s="7" t="str">
        <f ca="1">INDIRECT("CORPUS_TOTALS!R"&amp;($A701+$C701)&amp;"C"&amp;(COLUMN()-1),FALSE)</f>
        <v>Emotion</v>
      </c>
      <c r="C705" s="7">
        <f ca="1">INDIRECT("CORPUS_TOTALS!R"&amp;($A701+$C701)&amp;"C"&amp;(COLUMN()-1),FALSE)</f>
        <v>87849</v>
      </c>
      <c r="D705" s="7">
        <f t="shared" ref="D705:BO705" ca="1" si="558">INDIRECT("CORPUS_TOTALS!R"&amp;($A701+$C701)&amp;"C"&amp;(COLUMN()-1),FALSE)</f>
        <v>21350</v>
      </c>
      <c r="E705" s="7">
        <f t="shared" ca="1" si="558"/>
        <v>10082</v>
      </c>
      <c r="F705" s="7">
        <f t="shared" ca="1" si="558"/>
        <v>26606</v>
      </c>
      <c r="G705" s="7">
        <f t="shared" ca="1" si="558"/>
        <v>5232</v>
      </c>
      <c r="H705" s="7">
        <f t="shared" ca="1" si="558"/>
        <v>2608</v>
      </c>
      <c r="I705" s="7">
        <f t="shared" ca="1" si="558"/>
        <v>1077</v>
      </c>
      <c r="J705" s="7">
        <f t="shared" ca="1" si="558"/>
        <v>464</v>
      </c>
      <c r="K705" s="7">
        <f t="shared" ca="1" si="558"/>
        <v>0.50489361432470448</v>
      </c>
      <c r="L705" s="7">
        <f t="shared" ca="1" si="558"/>
        <v>-1.0962029819200014</v>
      </c>
      <c r="M705" s="7">
        <f t="shared" ca="1" si="558"/>
        <v>-1.4954778428693949</v>
      </c>
      <c r="N705" s="7">
        <f t="shared" ca="1" si="558"/>
        <v>-1.5678267086902664</v>
      </c>
      <c r="O705" s="7">
        <f t="shared" ca="1" si="558"/>
        <v>-0.8147562733751883</v>
      </c>
      <c r="P705" s="7">
        <f t="shared" ca="1" si="558"/>
        <v>-4.3363069553591922</v>
      </c>
      <c r="Q705" s="7">
        <f t="shared" ca="1" si="558"/>
        <v>0.87422896639075709</v>
      </c>
      <c r="R705" s="7">
        <f t="shared" ca="1" si="558"/>
        <v>0.93454012194868252</v>
      </c>
      <c r="S705" s="7">
        <f t="shared" ca="1" si="558"/>
        <v>0.94726507671555105</v>
      </c>
      <c r="T705" s="7">
        <f t="shared" ca="1" si="558"/>
        <v>1</v>
      </c>
      <c r="U705" s="7">
        <f t="shared" ca="1" si="558"/>
        <v>1</v>
      </c>
      <c r="V705" s="7">
        <f t="shared" ca="1" si="558"/>
        <v>0.86512550718953252</v>
      </c>
      <c r="W705" s="7">
        <f t="shared" ca="1" si="558"/>
        <v>7.9440536439105676E-15</v>
      </c>
      <c r="X705" s="7">
        <f t="shared" ca="1" si="558"/>
        <v>7.8527969093642995E-5</v>
      </c>
      <c r="Y705" s="7">
        <f t="shared" ca="1" si="558"/>
        <v>3.3449781316615204E-2</v>
      </c>
      <c r="Z705" s="7">
        <f t="shared" ca="1" si="558"/>
        <v>0.19433730833387777</v>
      </c>
      <c r="AA705" s="7">
        <f t="shared" ca="1" si="558"/>
        <v>0.97649982464801433</v>
      </c>
      <c r="AB705" s="7">
        <f t="shared" ca="1" si="558"/>
        <v>2.5098551065701528E-2</v>
      </c>
      <c r="AC705" s="7">
        <f t="shared" ca="1" si="558"/>
        <v>2.6158722344804621E-2</v>
      </c>
      <c r="AD705" s="7">
        <f t="shared" ca="1" si="558"/>
        <v>2.7186038266503138E-2</v>
      </c>
      <c r="AE705" s="7">
        <f t="shared" ca="1" si="558"/>
        <v>2.4627922096215532E-2</v>
      </c>
      <c r="AF705" s="7">
        <f t="shared" ca="1" si="558"/>
        <v>2.5219384695353557E-2</v>
      </c>
      <c r="AG705" s="7">
        <f t="shared" ca="1" si="558"/>
        <v>2.3850004996726543E-2</v>
      </c>
      <c r="AH705" s="7">
        <f t="shared" ca="1" si="558"/>
        <v>2.5161704605146995E-2</v>
      </c>
      <c r="AI705" s="7">
        <f t="shared" ca="1" si="558"/>
        <v>2.3504785388044472E-2</v>
      </c>
      <c r="AJ705" s="7">
        <f t="shared" ca="1" si="558"/>
        <v>2.5357041309847797E-2</v>
      </c>
      <c r="AK705" s="7">
        <f t="shared" ca="1" si="558"/>
        <v>2.3735215921182665E-2</v>
      </c>
      <c r="AL705" s="7">
        <f t="shared" ca="1" si="558"/>
        <v>2.6709748950011717E-2</v>
      </c>
      <c r="AM705" s="7">
        <f t="shared" ca="1" si="558"/>
        <v>1.977712453274744E-2</v>
      </c>
      <c r="AN705" s="7">
        <f t="shared" ca="1" si="558"/>
        <v>2.3688917621819305E-2</v>
      </c>
      <c r="AO705" s="7">
        <f t="shared" ca="1" si="558"/>
        <v>0.24379654339330378</v>
      </c>
      <c r="AP705" s="7">
        <f t="shared" ca="1" si="558"/>
        <v>0.2554072036792957</v>
      </c>
      <c r="AQ705" s="7">
        <f t="shared" ca="1" si="558"/>
        <v>0.56957746461619252</v>
      </c>
      <c r="AR705" s="7">
        <f t="shared" ca="1" si="558"/>
        <v>0.5828347133697559</v>
      </c>
      <c r="AS705" s="7">
        <f t="shared" ca="1" si="558"/>
        <v>0.18615117515053717</v>
      </c>
      <c r="AT705" s="7">
        <f t="shared" ca="1" si="558"/>
        <v>0.19670596770660567</v>
      </c>
      <c r="AU705" s="7">
        <f t="shared" ca="1" si="558"/>
        <v>0.1024185028511732</v>
      </c>
      <c r="AV705" s="7">
        <f t="shared" ca="1" si="558"/>
        <v>0.11069625124718745</v>
      </c>
      <c r="AW705" s="7">
        <f t="shared" ca="1" si="558"/>
        <v>4.5414723468989622E-2</v>
      </c>
      <c r="AX705" s="7">
        <f t="shared" ca="1" si="558"/>
        <v>5.1166072783937776E-2</v>
      </c>
      <c r="AY705" s="7">
        <f t="shared" ca="1" si="558"/>
        <v>1.9598033264815802E-2</v>
      </c>
      <c r="AZ705" s="7">
        <f t="shared" ca="1" si="558"/>
        <v>2.3493301629797785E-2</v>
      </c>
      <c r="BA705" s="7">
        <f t="shared" ca="1" si="558"/>
        <v>1824770</v>
      </c>
      <c r="BB705" s="7">
        <f t="shared" ca="1" si="558"/>
        <v>4795679</v>
      </c>
      <c r="BC705" s="7">
        <f t="shared" ca="1" si="558"/>
        <v>5329</v>
      </c>
      <c r="BD705" s="7">
        <f t="shared" ca="1" si="558"/>
        <v>16021</v>
      </c>
      <c r="BE705" s="7">
        <f t="shared" ca="1" si="558"/>
        <v>3923566</v>
      </c>
      <c r="BF705" s="7">
        <f t="shared" ca="1" si="558"/>
        <v>2696883</v>
      </c>
      <c r="BG705" s="7">
        <f t="shared" ca="1" si="558"/>
        <v>12302</v>
      </c>
      <c r="BH705" s="7">
        <f t="shared" ca="1" si="558"/>
        <v>9048</v>
      </c>
      <c r="BI705" s="7">
        <f t="shared" ca="1" si="558"/>
        <v>1323888</v>
      </c>
      <c r="BJ705" s="7">
        <f t="shared" ca="1" si="558"/>
        <v>5296561</v>
      </c>
      <c r="BK705" s="7">
        <f t="shared" ca="1" si="558"/>
        <v>4087</v>
      </c>
      <c r="BL705" s="7">
        <f t="shared" ca="1" si="558"/>
        <v>17263</v>
      </c>
      <c r="BM705" s="7">
        <f t="shared" ca="1" si="558"/>
        <v>737984</v>
      </c>
      <c r="BN705" s="7">
        <f t="shared" ca="1" si="558"/>
        <v>5882465</v>
      </c>
      <c r="BO705" s="7">
        <f t="shared" ca="1" si="558"/>
        <v>2275</v>
      </c>
      <c r="BP705" s="7">
        <f t="shared" ref="BP705:CV705" ca="1" si="559">INDIRECT("CORPUS_TOTALS!R"&amp;($A701+$C701)&amp;"C"&amp;(COLUMN()-1),FALSE)</f>
        <v>19075</v>
      </c>
      <c r="BQ705" s="7">
        <f t="shared" ca="1" si="559"/>
        <v>319917</v>
      </c>
      <c r="BR705" s="7">
        <f t="shared" ca="1" si="559"/>
        <v>6300532</v>
      </c>
      <c r="BS705" s="7">
        <f t="shared" ca="1" si="559"/>
        <v>1031</v>
      </c>
      <c r="BT705" s="7">
        <f t="shared" ca="1" si="559"/>
        <v>20319</v>
      </c>
      <c r="BU705" s="7">
        <f t="shared" ca="1" si="559"/>
        <v>164498</v>
      </c>
      <c r="BV705" s="7">
        <f t="shared" ca="1" si="559"/>
        <v>6455951</v>
      </c>
      <c r="BW705" s="7">
        <f t="shared" ca="1" si="559"/>
        <v>460</v>
      </c>
      <c r="BX705" s="7">
        <f t="shared" ca="1" si="559"/>
        <v>20890</v>
      </c>
      <c r="BY705" s="7">
        <f t="shared" ca="1" si="559"/>
        <v>1824216.1640921382</v>
      </c>
      <c r="BZ705" s="7">
        <f t="shared" ca="1" si="559"/>
        <v>4796232.8359078616</v>
      </c>
      <c r="CA705" s="7">
        <f t="shared" ca="1" si="559"/>
        <v>5882.8359078617104</v>
      </c>
      <c r="CB705" s="7">
        <f t="shared" ca="1" si="559"/>
        <v>15517.043481491964</v>
      </c>
      <c r="CC705" s="7">
        <f t="shared" ca="1" si="559"/>
        <v>3923216.1895793593</v>
      </c>
      <c r="CD705" s="7">
        <f t="shared" ca="1" si="559"/>
        <v>2697232.8104206407</v>
      </c>
      <c r="CE705" s="7">
        <f t="shared" ca="1" si="559"/>
        <v>12651.810420640551</v>
      </c>
      <c r="CF705" s="7">
        <f t="shared" ca="1" si="559"/>
        <v>8726.2399952027426</v>
      </c>
      <c r="CG705" s="7">
        <f t="shared" ca="1" si="559"/>
        <v>1323706.2369359566</v>
      </c>
      <c r="CH705" s="7">
        <f t="shared" ca="1" si="559"/>
        <v>5296742.7630640436</v>
      </c>
      <c r="CI705" s="7">
        <f t="shared" ca="1" si="559"/>
        <v>4268.7630640433408</v>
      </c>
      <c r="CJ705" s="7">
        <f t="shared" ca="1" si="559"/>
        <v>17136.321479102098</v>
      </c>
      <c r="CK705" s="7">
        <f t="shared" ca="1" si="559"/>
        <v>737879.44445337774</v>
      </c>
      <c r="CL705" s="7">
        <f t="shared" ca="1" si="559"/>
        <v>5882569.5555466218</v>
      </c>
      <c r="CM705" s="7">
        <f t="shared" ca="1" si="559"/>
        <v>2379.5555466222331</v>
      </c>
      <c r="CN705" s="7">
        <f t="shared" ca="1" si="559"/>
        <v>19031.621420239018</v>
      </c>
      <c r="CO705" s="7">
        <f t="shared" ca="1" si="559"/>
        <v>319916.31569278141</v>
      </c>
      <c r="CP705" s="7">
        <f t="shared" ca="1" si="559"/>
        <v>6300532.6843072185</v>
      </c>
      <c r="CQ705" s="7">
        <f t="shared" ca="1" si="559"/>
        <v>1031.6843072185713</v>
      </c>
      <c r="CR705" s="7">
        <f t="shared" ca="1" si="559"/>
        <v>20383.839351379342</v>
      </c>
      <c r="CS705" s="7">
        <f t="shared" ca="1" si="559"/>
        <v>164427.74407084586</v>
      </c>
      <c r="CT705" s="7">
        <f t="shared" ca="1" si="559"/>
        <v>6456021.2559291543</v>
      </c>
      <c r="CU705" s="7">
        <f t="shared" ca="1" si="559"/>
        <v>530.25592915413426</v>
      </c>
      <c r="CV705" s="7">
        <f t="shared" ca="1" si="559"/>
        <v>20886.884764160255</v>
      </c>
    </row>
    <row r="706" spans="1:100">
      <c r="A706" s="18" t="s">
        <v>117</v>
      </c>
      <c r="B706" s="7" t="str">
        <f ca="1">INDIRECT("CORPUS_TOTALS!R"&amp;($B701+$C701)&amp;"C"&amp;(COLUMN()-1),FALSE)</f>
        <v>Emotion</v>
      </c>
      <c r="C706" s="7">
        <f ca="1">INDIRECT("CORPUS_TOTALS!R"&amp;($B701+$C701)&amp;"C"&amp;(COLUMN()-1),FALSE)</f>
        <v>88243</v>
      </c>
      <c r="D706" s="7">
        <f t="shared" ref="D706:BO706" ca="1" si="560">INDIRECT("CORPUS_TOTALS!R"&amp;($B701+$C701)&amp;"C"&amp;(COLUMN()-1),FALSE)</f>
        <v>4277</v>
      </c>
      <c r="E706" s="7">
        <f t="shared" ca="1" si="560"/>
        <v>1429</v>
      </c>
      <c r="F706" s="7">
        <f t="shared" ca="1" si="560"/>
        <v>5429</v>
      </c>
      <c r="G706" s="7">
        <f t="shared" ca="1" si="560"/>
        <v>938</v>
      </c>
      <c r="H706" s="7">
        <f t="shared" ca="1" si="560"/>
        <v>463</v>
      </c>
      <c r="I706" s="7">
        <f t="shared" ca="1" si="560"/>
        <v>139</v>
      </c>
      <c r="J706" s="7">
        <f t="shared" ca="1" si="560"/>
        <v>33</v>
      </c>
      <c r="K706" s="7">
        <f t="shared" ca="1" si="560"/>
        <v>-3.5008265926146143</v>
      </c>
      <c r="L706" s="7">
        <f t="shared" ca="1" si="560"/>
        <v>-0.34403926747924979</v>
      </c>
      <c r="M706" s="7">
        <f t="shared" ca="1" si="560"/>
        <v>-1.8962181444977479</v>
      </c>
      <c r="N706" s="7">
        <f t="shared" ca="1" si="560"/>
        <v>-2.0331677760273288</v>
      </c>
      <c r="O706" s="7">
        <f t="shared" ca="1" si="560"/>
        <v>-5.1177471421122815</v>
      </c>
      <c r="P706" s="7">
        <f t="shared" ca="1" si="560"/>
        <v>-13.780848685725026</v>
      </c>
      <c r="Q706" s="7">
        <f t="shared" ca="1" si="560"/>
        <v>0.77832962679009987</v>
      </c>
      <c r="R706" s="7">
        <f t="shared" ca="1" si="560"/>
        <v>1.2462441323361626</v>
      </c>
      <c r="S706" s="7">
        <f t="shared" ca="1" si="560"/>
        <v>1</v>
      </c>
      <c r="T706" s="7">
        <f t="shared" ca="1" si="560"/>
        <v>1</v>
      </c>
      <c r="U706" s="7">
        <f t="shared" ca="1" si="560"/>
        <v>0.63593959901513142</v>
      </c>
      <c r="V706" s="7">
        <f t="shared" ca="1" si="560"/>
        <v>0.30824589061344304</v>
      </c>
      <c r="W706" s="7">
        <f t="shared" ca="1" si="560"/>
        <v>2.6298790052129154E-10</v>
      </c>
      <c r="X706" s="7">
        <f t="shared" ca="1" si="560"/>
        <v>2.2776972513987332E-10</v>
      </c>
      <c r="Y706" s="7">
        <f t="shared" ca="1" si="560"/>
        <v>0.13444627398053904</v>
      </c>
      <c r="Z706" s="7">
        <f t="shared" ca="1" si="560"/>
        <v>5.5688650229325953E-2</v>
      </c>
      <c r="AA706" s="7">
        <f t="shared" ca="1" si="560"/>
        <v>4.884565600927792E-6</v>
      </c>
      <c r="AB706" s="7">
        <f t="shared" ca="1" si="560"/>
        <v>2.7469093833648179E-11</v>
      </c>
      <c r="AC706" s="7">
        <f t="shared" ca="1" si="560"/>
        <v>1.7902289239976485E-2</v>
      </c>
      <c r="AD706" s="7">
        <f t="shared" ca="1" si="560"/>
        <v>1.9840668893891154E-2</v>
      </c>
      <c r="AE706" s="7">
        <f t="shared" ca="1" si="560"/>
        <v>2.4720265149993249E-2</v>
      </c>
      <c r="AF706" s="7">
        <f t="shared" ca="1" si="560"/>
        <v>2.6053641794126458E-2</v>
      </c>
      <c r="AG706" s="7">
        <f t="shared" ca="1" si="560"/>
        <v>2.0543217199430683E-2</v>
      </c>
      <c r="AH706" s="7">
        <f t="shared" ca="1" si="560"/>
        <v>2.3319303258834453E-2</v>
      </c>
      <c r="AI706" s="7">
        <f t="shared" ca="1" si="560"/>
        <v>1.970001758435766E-2</v>
      </c>
      <c r="AJ706" s="7">
        <f t="shared" ca="1" si="560"/>
        <v>2.3601361887234579E-2</v>
      </c>
      <c r="AK706" s="7">
        <f t="shared" ca="1" si="560"/>
        <v>1.3570313231669476E-2</v>
      </c>
      <c r="AL706" s="7">
        <f t="shared" ca="1" si="560"/>
        <v>1.8929102246469404E-2</v>
      </c>
      <c r="AM706" s="7">
        <f t="shared" ca="1" si="560"/>
        <v>5.0933313338745109E-3</v>
      </c>
      <c r="AN706" s="7">
        <f t="shared" ca="1" si="560"/>
        <v>1.0338045799630283E-2</v>
      </c>
      <c r="AO706" s="7">
        <f t="shared" ca="1" si="560"/>
        <v>0.21676624031636893</v>
      </c>
      <c r="AP706" s="7">
        <f t="shared" ca="1" si="560"/>
        <v>0.24196651628872812</v>
      </c>
      <c r="AQ706" s="7">
        <f t="shared" ca="1" si="560"/>
        <v>0.63215367040435644</v>
      </c>
      <c r="AR706" s="7">
        <f t="shared" ca="1" si="560"/>
        <v>0.66080868638778756</v>
      </c>
      <c r="AS706" s="7">
        <f t="shared" ca="1" si="560"/>
        <v>0.17467570038506602</v>
      </c>
      <c r="AT706" s="7">
        <f t="shared" ca="1" si="560"/>
        <v>0.19801543826351942</v>
      </c>
      <c r="AU706" s="7">
        <f t="shared" ca="1" si="560"/>
        <v>8.9729799256087622E-2</v>
      </c>
      <c r="AV706" s="7">
        <f t="shared" ca="1" si="560"/>
        <v>0.1076047810572161</v>
      </c>
      <c r="AW706" s="7">
        <f t="shared" ca="1" si="560"/>
        <v>2.610933125921705E-2</v>
      </c>
      <c r="AX706" s="7">
        <f t="shared" ca="1" si="560"/>
        <v>3.6551412252590287E-2</v>
      </c>
      <c r="AY706" s="7">
        <f t="shared" ca="1" si="560"/>
        <v>5.0933313338745109E-3</v>
      </c>
      <c r="AZ706" s="7">
        <f t="shared" ca="1" si="560"/>
        <v>1.0338045799630283E-2</v>
      </c>
      <c r="BA706" s="7">
        <f t="shared" ca="1" si="560"/>
        <v>1836441</v>
      </c>
      <c r="BB706" s="7">
        <f t="shared" ca="1" si="560"/>
        <v>4800687</v>
      </c>
      <c r="BC706" s="7">
        <f t="shared" ca="1" si="560"/>
        <v>981</v>
      </c>
      <c r="BD706" s="7">
        <f t="shared" ca="1" si="560"/>
        <v>3296</v>
      </c>
      <c r="BE706" s="7">
        <f t="shared" ca="1" si="560"/>
        <v>3946930</v>
      </c>
      <c r="BF706" s="7">
        <f t="shared" ca="1" si="560"/>
        <v>2690198</v>
      </c>
      <c r="BG706" s="7">
        <f t="shared" ca="1" si="560"/>
        <v>2765</v>
      </c>
      <c r="BH706" s="7">
        <f t="shared" ca="1" si="560"/>
        <v>1512</v>
      </c>
      <c r="BI706" s="7">
        <f t="shared" ca="1" si="560"/>
        <v>1333492</v>
      </c>
      <c r="BJ706" s="7">
        <f t="shared" ca="1" si="560"/>
        <v>5303636</v>
      </c>
      <c r="BK706" s="7">
        <f t="shared" ca="1" si="560"/>
        <v>797</v>
      </c>
      <c r="BL706" s="7">
        <f t="shared" ca="1" si="560"/>
        <v>3480</v>
      </c>
      <c r="BM706" s="7">
        <f t="shared" ca="1" si="560"/>
        <v>743397</v>
      </c>
      <c r="BN706" s="7">
        <f t="shared" ca="1" si="560"/>
        <v>5893731</v>
      </c>
      <c r="BO706" s="7">
        <f t="shared" ca="1" si="560"/>
        <v>422</v>
      </c>
      <c r="BP706" s="7">
        <f t="shared" ref="BP706:CV706" ca="1" si="561">INDIRECT("CORPUS_TOTALS!R"&amp;($B701+$C701)&amp;"C"&amp;(COLUMN()-1),FALSE)</f>
        <v>3855</v>
      </c>
      <c r="BQ706" s="7">
        <f t="shared" ca="1" si="561"/>
        <v>322328</v>
      </c>
      <c r="BR706" s="7">
        <f t="shared" ca="1" si="561"/>
        <v>6314800</v>
      </c>
      <c r="BS706" s="7">
        <f t="shared" ca="1" si="561"/>
        <v>134</v>
      </c>
      <c r="BT706" s="7">
        <f t="shared" ca="1" si="561"/>
        <v>4143</v>
      </c>
      <c r="BU706" s="7">
        <f t="shared" ca="1" si="561"/>
        <v>165699</v>
      </c>
      <c r="BV706" s="7">
        <f t="shared" ca="1" si="561"/>
        <v>6471429</v>
      </c>
      <c r="BW706" s="7">
        <f t="shared" ca="1" si="561"/>
        <v>33</v>
      </c>
      <c r="BX706" s="7">
        <f t="shared" ca="1" si="561"/>
        <v>4244</v>
      </c>
      <c r="BY706" s="7">
        <f t="shared" ca="1" si="561"/>
        <v>1836238.7181652074</v>
      </c>
      <c r="BZ706" s="7">
        <f t="shared" ca="1" si="561"/>
        <v>4800889.2818347923</v>
      </c>
      <c r="CA706" s="7">
        <f t="shared" ca="1" si="561"/>
        <v>1183.2818347924874</v>
      </c>
      <c r="CB706" s="7">
        <f t="shared" ca="1" si="561"/>
        <v>3095.7117733754721</v>
      </c>
      <c r="CC706" s="7">
        <f t="shared" ca="1" si="561"/>
        <v>3947151.4349689563</v>
      </c>
      <c r="CD706" s="7">
        <f t="shared" ca="1" si="561"/>
        <v>2689976.5650310437</v>
      </c>
      <c r="CE706" s="7">
        <f t="shared" ca="1" si="561"/>
        <v>2543.5650310438832</v>
      </c>
      <c r="CF706" s="7">
        <f t="shared" ca="1" si="561"/>
        <v>1734.5520035171839</v>
      </c>
      <c r="CG706" s="7">
        <f t="shared" ca="1" si="561"/>
        <v>1333429.7309066381</v>
      </c>
      <c r="CH706" s="7">
        <f t="shared" ca="1" si="561"/>
        <v>5303698.2690933617</v>
      </c>
      <c r="CI706" s="7">
        <f t="shared" ca="1" si="561"/>
        <v>859.26909336202209</v>
      </c>
      <c r="CJ706" s="7">
        <f t="shared" ca="1" si="561"/>
        <v>3419.9333103113272</v>
      </c>
      <c r="CK706" s="7">
        <f t="shared" ca="1" si="561"/>
        <v>743339.98782366083</v>
      </c>
      <c r="CL706" s="7">
        <f t="shared" ca="1" si="561"/>
        <v>5893788.0121763395</v>
      </c>
      <c r="CM706" s="7">
        <f t="shared" ca="1" si="561"/>
        <v>479.01217633919327</v>
      </c>
      <c r="CN706" s="7">
        <f t="shared" ca="1" si="561"/>
        <v>3800.4352668804941</v>
      </c>
      <c r="CO706" s="7">
        <f t="shared" ca="1" si="561"/>
        <v>322254.33761922363</v>
      </c>
      <c r="CP706" s="7">
        <f t="shared" ca="1" si="561"/>
        <v>6314873.6623807764</v>
      </c>
      <c r="CQ706" s="7">
        <f t="shared" ca="1" si="561"/>
        <v>207.6623807763568</v>
      </c>
      <c r="CR706" s="7">
        <f t="shared" ca="1" si="561"/>
        <v>4071.9599216709398</v>
      </c>
      <c r="CS706" s="7">
        <f t="shared" ca="1" si="561"/>
        <v>165625.27020954152</v>
      </c>
      <c r="CT706" s="7">
        <f t="shared" ca="1" si="561"/>
        <v>6471502.7297904585</v>
      </c>
      <c r="CU706" s="7">
        <f t="shared" ca="1" si="561"/>
        <v>106.72979045849485</v>
      </c>
      <c r="CV706" s="7">
        <f t="shared" ca="1" si="561"/>
        <v>4172.9575534779497</v>
      </c>
    </row>
    <row r="708" spans="1:100">
      <c r="A708" s="18" t="s">
        <v>114</v>
      </c>
      <c r="B708" t="s">
        <v>119</v>
      </c>
      <c r="C708" t="s">
        <v>120</v>
      </c>
      <c r="D708" t="s">
        <v>121</v>
      </c>
      <c r="E708" t="s">
        <v>122</v>
      </c>
      <c r="F708" t="s">
        <v>123</v>
      </c>
      <c r="G708" t="s">
        <v>124</v>
      </c>
      <c r="H708" t="s">
        <v>125</v>
      </c>
      <c r="I708" t="s">
        <v>126</v>
      </c>
      <c r="J708" t="s">
        <v>127</v>
      </c>
      <c r="K708" t="s">
        <v>128</v>
      </c>
      <c r="L708" t="s">
        <v>129</v>
      </c>
      <c r="M708" t="s">
        <v>130</v>
      </c>
      <c r="N708" t="s">
        <v>131</v>
      </c>
      <c r="O708" t="s">
        <v>132</v>
      </c>
      <c r="P708" t="s">
        <v>133</v>
      </c>
      <c r="Q708" t="s">
        <v>134</v>
      </c>
      <c r="R708" t="s">
        <v>135</v>
      </c>
      <c r="S708" t="s">
        <v>136</v>
      </c>
      <c r="T708" t="s">
        <v>138</v>
      </c>
      <c r="U708" t="s">
        <v>139</v>
      </c>
      <c r="V708" t="s">
        <v>140</v>
      </c>
      <c r="W708" t="s">
        <v>141</v>
      </c>
      <c r="X708" t="s">
        <v>142</v>
      </c>
      <c r="Y708" t="s">
        <v>143</v>
      </c>
      <c r="Z708" t="s">
        <v>144</v>
      </c>
      <c r="AA708" t="s">
        <v>145</v>
      </c>
      <c r="AB708" t="s">
        <v>146</v>
      </c>
      <c r="AC708" t="s">
        <v>147</v>
      </c>
      <c r="AD708" t="s">
        <v>148</v>
      </c>
      <c r="AE708" t="s">
        <v>149</v>
      </c>
      <c r="AF708" t="s">
        <v>137</v>
      </c>
    </row>
    <row r="709" spans="1:100">
      <c r="A709" s="18" t="s">
        <v>150</v>
      </c>
      <c r="B709" s="10" t="e">
        <f ca="1">1-NORMSDIST(H709)</f>
        <v>#REF!</v>
      </c>
      <c r="C709" s="10">
        <f t="shared" ref="C709" ca="1" si="562">1-NORMSDIST(I709)</f>
        <v>0.89335549666134595</v>
      </c>
      <c r="D709" s="10">
        <f t="shared" ref="D709" ca="1" si="563">1-NORMSDIST(J709)</f>
        <v>8.1323253660603445E-4</v>
      </c>
      <c r="E709" s="10">
        <f t="shared" ref="E709" ca="1" si="564">1-NORMSDIST(K709)</f>
        <v>7.9424357201911544E-3</v>
      </c>
      <c r="F709" s="10">
        <f t="shared" ref="F709" ca="1" si="565">1-NORMSDIST(L709)</f>
        <v>3.7665506658068892E-7</v>
      </c>
      <c r="G709" s="10">
        <f t="shared" ref="G709" ca="1" si="566">1-NORMSDIST(M709)</f>
        <v>7.8162332162179382E-10</v>
      </c>
      <c r="H709" t="e">
        <f ca="1">(E705/T709-E706/Z709)/(SQRT(N709*(1-N709)*(1/T709+1/Z709)))</f>
        <v>#REF!</v>
      </c>
      <c r="I709">
        <f t="shared" ref="I709" ca="1" si="567">(F705/U709-F706/AA709)/(SQRT(O709*(1-O709)*(1/U709+1/AA709)))</f>
        <v>-1.2445723027901119</v>
      </c>
      <c r="J709">
        <f t="shared" ref="J709" ca="1" si="568">(G705/V709-G706/AB709)/(SQRT(P709*(1-P709)*(1/V709+1/AB709)))</f>
        <v>3.1511184634245128</v>
      </c>
      <c r="K709">
        <f t="shared" ref="K709" ca="1" si="569">(H705/W709-H706/AC709)/(SQRT(Q709*(1-Q709)*(1/W709+1/AC709)))</f>
        <v>2.411550050442917</v>
      </c>
      <c r="L709">
        <f t="shared" ref="L709" ca="1" si="570">(I705/X709-I706/AD709)/(SQRT(R709*(1-R709)*(1/X709+1/AD709)))</f>
        <v>4.9470903589045934</v>
      </c>
      <c r="M709">
        <f t="shared" ref="M709" ca="1" si="571">(J705/Y709-J706/AE709)/(SQRT(S709*(1-S709)*(1/Y709+1/AE709)))</f>
        <v>6.0377017460319093</v>
      </c>
      <c r="N709" t="e">
        <f ca="1">(E705+E706)/(T709+Z709)</f>
        <v>#REF!</v>
      </c>
      <c r="O709">
        <f t="shared" ref="O709" ca="1" si="572">(F705+F706)/(U709+AA709)</f>
        <v>1.2500487766808444E-2</v>
      </c>
      <c r="P709">
        <f t="shared" ref="P709" ca="1" si="573">(G705+G706)/(V709+AB709)</f>
        <v>1.2038084832403324E-2</v>
      </c>
      <c r="Q709">
        <f t="shared" ref="Q709" ca="1" si="574">(H705+H706)/(W709+AC709)</f>
        <v>1.1983454949857572E-2</v>
      </c>
      <c r="R709">
        <f t="shared" ref="R709" ca="1" si="575">(I705+I706)/(X709+AD709)</f>
        <v>1.1862488781363405E-2</v>
      </c>
      <c r="S709">
        <f t="shared" ref="S709" ca="1" si="576">(J705+J706)/(Y709+AE709)</f>
        <v>9.6968041518710728E-3</v>
      </c>
      <c r="T709" t="e">
        <f ca="1">_xlfn.FLOOR.MATH(($F$1-1)*$D705)</f>
        <v>#REF!</v>
      </c>
      <c r="U709">
        <f ca="1">2*50*$D705</f>
        <v>2135000</v>
      </c>
      <c r="V709">
        <f ca="1">2*10*$D705</f>
        <v>427000</v>
      </c>
      <c r="W709">
        <f ca="1">2*5*$D705</f>
        <v>213500</v>
      </c>
      <c r="X709">
        <f ca="1">2*2*$D705</f>
        <v>85400</v>
      </c>
      <c r="Y709">
        <f ca="1">2*1*$D705</f>
        <v>42700</v>
      </c>
      <c r="Z709" t="e">
        <f ca="1">_xlfn.FLOOR.MATH(($F$1-1)*$D706)</f>
        <v>#REF!</v>
      </c>
      <c r="AA709">
        <f ca="1">2*50*$D706</f>
        <v>427700</v>
      </c>
      <c r="AB709">
        <f ca="1">2*10*$D706</f>
        <v>85540</v>
      </c>
      <c r="AC709">
        <f ca="1">2*5*$D706</f>
        <v>42770</v>
      </c>
      <c r="AD709">
        <f ca="1">2*2*$D706</f>
        <v>17108</v>
      </c>
      <c r="AE709">
        <f ca="1">2*1*$D706</f>
        <v>8554</v>
      </c>
    </row>
    <row r="711" spans="1:100">
      <c r="A711" s="18" t="s">
        <v>151</v>
      </c>
      <c r="B711" t="s">
        <v>152</v>
      </c>
      <c r="C711" t="s">
        <v>153</v>
      </c>
      <c r="D711" t="s">
        <v>154</v>
      </c>
      <c r="E711">
        <v>50</v>
      </c>
      <c r="F711" t="s">
        <v>153</v>
      </c>
      <c r="G711" t="s">
        <v>154</v>
      </c>
      <c r="H711">
        <v>10</v>
      </c>
      <c r="I711" t="s">
        <v>153</v>
      </c>
      <c r="J711" t="s">
        <v>154</v>
      </c>
      <c r="K711">
        <v>5</v>
      </c>
      <c r="L711" t="s">
        <v>153</v>
      </c>
      <c r="M711" t="s">
        <v>154</v>
      </c>
      <c r="N711">
        <v>2</v>
      </c>
      <c r="O711" t="s">
        <v>153</v>
      </c>
      <c r="P711" t="s">
        <v>154</v>
      </c>
      <c r="Q711">
        <v>1</v>
      </c>
      <c r="R711" t="s">
        <v>153</v>
      </c>
      <c r="S711" t="s">
        <v>154</v>
      </c>
    </row>
    <row r="712" spans="1:100">
      <c r="A712" s="18" t="s">
        <v>159</v>
      </c>
      <c r="B712" t="s">
        <v>116</v>
      </c>
      <c r="C712">
        <f ca="1">BC705</f>
        <v>5329</v>
      </c>
      <c r="D712">
        <f ca="1">BD705</f>
        <v>16021</v>
      </c>
      <c r="E712" t="s">
        <v>116</v>
      </c>
      <c r="F712">
        <f ca="1">BG705</f>
        <v>12302</v>
      </c>
      <c r="G712">
        <f ca="1">BH705</f>
        <v>9048</v>
      </c>
      <c r="H712" t="s">
        <v>116</v>
      </c>
      <c r="I712">
        <f ca="1">BK705</f>
        <v>4087</v>
      </c>
      <c r="J712">
        <f ca="1">BL705</f>
        <v>17263</v>
      </c>
      <c r="K712" t="s">
        <v>116</v>
      </c>
      <c r="L712">
        <f ca="1">BO705</f>
        <v>2275</v>
      </c>
      <c r="M712">
        <f ca="1">BP705</f>
        <v>19075</v>
      </c>
      <c r="N712" t="s">
        <v>116</v>
      </c>
      <c r="O712">
        <f ca="1">BS705</f>
        <v>1031</v>
      </c>
      <c r="P712">
        <f ca="1">BT705</f>
        <v>20319</v>
      </c>
      <c r="Q712" t="s">
        <v>116</v>
      </c>
      <c r="R712">
        <f ca="1">BW705</f>
        <v>460</v>
      </c>
      <c r="S712">
        <f ca="1">BX705</f>
        <v>20890</v>
      </c>
    </row>
    <row r="713" spans="1:100">
      <c r="A713" s="18"/>
      <c r="B713" t="s">
        <v>117</v>
      </c>
      <c r="C713">
        <f ca="1">BC706</f>
        <v>981</v>
      </c>
      <c r="D713">
        <f ca="1">BD706</f>
        <v>3296</v>
      </c>
      <c r="E713" t="s">
        <v>117</v>
      </c>
      <c r="F713">
        <f ca="1">BG706</f>
        <v>2765</v>
      </c>
      <c r="G713">
        <f ca="1">BH706</f>
        <v>1512</v>
      </c>
      <c r="H713" t="s">
        <v>117</v>
      </c>
      <c r="I713">
        <f ca="1">BK706</f>
        <v>797</v>
      </c>
      <c r="J713">
        <f ca="1">BL706</f>
        <v>3480</v>
      </c>
      <c r="K713" t="s">
        <v>117</v>
      </c>
      <c r="L713">
        <f ca="1">BO706</f>
        <v>422</v>
      </c>
      <c r="M713">
        <f ca="1">BP706</f>
        <v>3855</v>
      </c>
      <c r="N713" t="s">
        <v>117</v>
      </c>
      <c r="O713">
        <f ca="1">BS706</f>
        <v>134</v>
      </c>
      <c r="P713">
        <f ca="1">BT706</f>
        <v>4143</v>
      </c>
      <c r="Q713" t="s">
        <v>117</v>
      </c>
      <c r="R713">
        <f ca="1">BW706</f>
        <v>33</v>
      </c>
      <c r="S713">
        <f ca="1">BX706</f>
        <v>4244</v>
      </c>
    </row>
    <row r="714" spans="1:100">
      <c r="A714" s="18" t="s">
        <v>155</v>
      </c>
      <c r="C714">
        <f ca="1">(C712+C713)*(C712+D712)/SUM(C712:D713)</f>
        <v>5256.8970226714009</v>
      </c>
      <c r="D714">
        <f ca="1">(C712+D712)*(D712+D713)/SUM(C712:D713)</f>
        <v>16093.102977328599</v>
      </c>
      <c r="F714">
        <f ca="1">(F712+F713)*(F712+G712)/SUM(F712:G713)</f>
        <v>12552.403714832013</v>
      </c>
      <c r="G714">
        <f ca="1">(F712+G712)*(G712+G713)/SUM(F712:G713)</f>
        <v>8797.5962851679869</v>
      </c>
      <c r="I714">
        <f ca="1">(I712+I713)*(I712+J712)/SUM(I712:J713)</f>
        <v>4068.8882818901939</v>
      </c>
      <c r="J714">
        <f ca="1">(I712+J712)*(J712+J713)/SUM(I712:J713)</f>
        <v>17281.111718109805</v>
      </c>
      <c r="L714">
        <f ca="1">(L712+L713)*(L712+M712)/SUM(L712:M713)</f>
        <v>2246.8860966948923</v>
      </c>
      <c r="M714">
        <f ca="1">(L712+M712)*(M712+M713)/SUM(L712:M713)</f>
        <v>19103.113903305108</v>
      </c>
      <c r="O714">
        <f ca="1">(O712+O713)*(O712+P712)/SUM(O712:P713)</f>
        <v>970.5681507784758</v>
      </c>
      <c r="P714">
        <f ca="1">(O712+P712)*(P712+P713)/SUM(O712:P713)</f>
        <v>20379.431849221524</v>
      </c>
      <c r="R714">
        <f ca="1">(R712+R713)*(R712+S712)/SUM(R712:S713)</f>
        <v>410.72111444960393</v>
      </c>
      <c r="S714">
        <f ca="1">(R712+S712)*(S712+S713)/SUM(R712:S713)</f>
        <v>20939.278885550397</v>
      </c>
    </row>
    <row r="715" spans="1:100">
      <c r="C715">
        <f ca="1">(C712+C713)*(C713+D713)/SUM(C712:D713)</f>
        <v>1053.1029773285989</v>
      </c>
      <c r="D715">
        <f ca="1">(C713+D713)*(D712+D713)/SUM(C712:D713)</f>
        <v>3223.8970226714014</v>
      </c>
      <c r="F715">
        <f ca="1">(F712+F713)*(F713+G713)/SUM(F712:G713)</f>
        <v>2514.5962851679869</v>
      </c>
      <c r="G715">
        <f ca="1">(F713+G713)*(G712+G713)/SUM(F712:G713)</f>
        <v>1762.4037148320131</v>
      </c>
      <c r="I715">
        <f ca="1">(I712+I713)*(I713+J713)/SUM(I712:J713)</f>
        <v>815.11171810980602</v>
      </c>
      <c r="J715">
        <f ca="1">(I713+J713)*(J712+J713)/SUM(I712:J713)</f>
        <v>3461.8882818901939</v>
      </c>
      <c r="L715">
        <f ca="1">(L712+L713)*(L713+M713)/SUM(L712:M713)</f>
        <v>450.1139033051079</v>
      </c>
      <c r="M715">
        <f ca="1">(L713+M713)*(M712+M713)/SUM(L712:M713)</f>
        <v>3826.8860966948923</v>
      </c>
      <c r="O715">
        <f ca="1">(O712+O713)*(O713+P713)/SUM(O712:P713)</f>
        <v>194.43184922152417</v>
      </c>
      <c r="P715">
        <f ca="1">(O713+P713)*(P712+P713)/SUM(O712:P713)</f>
        <v>4082.5681507784757</v>
      </c>
      <c r="R715">
        <f ca="1">(R712+R713)*(R713+S713)/SUM(R712:S713)</f>
        <v>82.278885550396069</v>
      </c>
      <c r="S715">
        <f ca="1">(R713+S713)*(S712+S713)/SUM(R712:S713)</f>
        <v>4194.7211144496041</v>
      </c>
    </row>
    <row r="717" spans="1:100">
      <c r="A717" s="18" t="s">
        <v>151</v>
      </c>
      <c r="B717" s="18" t="s">
        <v>0</v>
      </c>
      <c r="C717" s="18">
        <v>50</v>
      </c>
      <c r="D717" s="18">
        <v>10</v>
      </c>
      <c r="E717" s="18">
        <v>5</v>
      </c>
      <c r="F717" s="18">
        <v>2</v>
      </c>
      <c r="G717" s="18">
        <v>1</v>
      </c>
    </row>
    <row r="718" spans="1:100">
      <c r="A718" s="18" t="s">
        <v>118</v>
      </c>
      <c r="B718" s="10">
        <f ca="1">_xlfn.CHISQ.TEST(C712:D713,C714:D715)</f>
        <v>5.0504489850195832E-3</v>
      </c>
      <c r="C718" s="10">
        <f ca="1">_xlfn.CHISQ.TEST(F712:G713,F714:G715)</f>
        <v>1.5597391128926499E-17</v>
      </c>
      <c r="D718" s="10">
        <f ca="1">_xlfn.CHISQ.TEST(I712:J713,I714:J715)</f>
        <v>0.43980187696343842</v>
      </c>
      <c r="E718" s="10">
        <f ca="1">_xlfn.CHISQ.TEST(L712:M713,L714:M715)</f>
        <v>0.12482866956173014</v>
      </c>
      <c r="F718" s="10">
        <f ca="1">_xlfn.CHISQ.TEST(O712:P713,O714:P715)</f>
        <v>1.1739398368513354E-6</v>
      </c>
      <c r="G718" s="10">
        <f ca="1">_xlfn.CHISQ.TEST(R712:S713,R714:S715)</f>
        <v>1.8536140330803949E-9</v>
      </c>
    </row>
    <row r="719" spans="1:100">
      <c r="A719" s="18" t="s">
        <v>156</v>
      </c>
      <c r="B719">
        <f ca="1">(C712*D713)/(D712*C713)</f>
        <v>1.117568868739494</v>
      </c>
      <c r="C719">
        <f ca="1">(F712*G713)/(G712*F713)</f>
        <v>0.74349796863982809</v>
      </c>
      <c r="D719">
        <f ca="1">(I712*J713)/(J712*I713)</f>
        <v>1.0337351641092258</v>
      </c>
      <c r="E719">
        <f ca="1">(L712*M713)/(M712*L713)</f>
        <v>1.0895038914735424</v>
      </c>
      <c r="F719">
        <f ca="1">(O712*P713)/(P712*O713)</f>
        <v>1.5687959875801856</v>
      </c>
      <c r="G719">
        <f ca="1">(R712*S713)/(S712*R713)</f>
        <v>2.8319189985058824</v>
      </c>
    </row>
    <row r="722" spans="1:100">
      <c r="A722">
        <v>1</v>
      </c>
      <c r="B722">
        <v>5</v>
      </c>
      <c r="C722">
        <v>8</v>
      </c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</row>
    <row r="723" spans="1:100" ht="18.75">
      <c r="A723" s="19" t="str">
        <f ca="1">INDIRECT("R5C"&amp;A722,FALSE)</f>
        <v>reduced_gods</v>
      </c>
      <c r="B723" s="19" t="str">
        <f ca="1">INDIRECT("R5C"&amp;B722,FALSE)</f>
        <v>emperor_names</v>
      </c>
      <c r="C723" s="19" t="str">
        <f ca="1">INDIRECT("R3C"&amp;C722,FALSE)</f>
        <v>reduced_ubc_religion</v>
      </c>
      <c r="D723" s="20"/>
    </row>
    <row r="724" spans="1:100" ht="18.75">
      <c r="A724" s="19">
        <f ca="1">INDIRECT("R6C"&amp;A722,FALSE)</f>
        <v>201</v>
      </c>
      <c r="B724" s="19">
        <f ca="1">INDIRECT("R6C"&amp;B722,FALSE)</f>
        <v>227</v>
      </c>
      <c r="C724" s="19">
        <f ca="1">INDIRECT("R4C"&amp;C722,FALSE)</f>
        <v>9</v>
      </c>
    </row>
    <row r="725" spans="1:100">
      <c r="A725" s="18"/>
    </row>
    <row r="726" spans="1:100">
      <c r="A726" s="18" t="s">
        <v>115</v>
      </c>
    </row>
    <row r="727" spans="1:100" ht="15.75">
      <c r="C727" t="s">
        <v>36</v>
      </c>
      <c r="D727" t="s">
        <v>37</v>
      </c>
      <c r="E727" s="2" t="s">
        <v>43</v>
      </c>
      <c r="F727" s="2" t="s">
        <v>38</v>
      </c>
      <c r="G727" s="2" t="s">
        <v>39</v>
      </c>
      <c r="H727" s="2" t="s">
        <v>40</v>
      </c>
      <c r="I727" s="2" t="s">
        <v>41</v>
      </c>
      <c r="J727" s="2" t="s">
        <v>42</v>
      </c>
      <c r="K727" s="3" t="s">
        <v>44</v>
      </c>
      <c r="L727" s="3" t="s">
        <v>45</v>
      </c>
      <c r="M727" s="3" t="s">
        <v>46</v>
      </c>
      <c r="N727" s="3" t="s">
        <v>47</v>
      </c>
      <c r="O727" s="3" t="s">
        <v>48</v>
      </c>
      <c r="P727" s="3" t="s">
        <v>49</v>
      </c>
      <c r="Q727" s="3" t="s">
        <v>108</v>
      </c>
      <c r="R727" s="3" t="s">
        <v>109</v>
      </c>
      <c r="S727" s="3" t="s">
        <v>110</v>
      </c>
      <c r="T727" s="3" t="s">
        <v>111</v>
      </c>
      <c r="U727" s="3" t="s">
        <v>112</v>
      </c>
      <c r="V727" s="3" t="s">
        <v>113</v>
      </c>
      <c r="W727" s="3" t="s">
        <v>81</v>
      </c>
      <c r="X727" s="3" t="s">
        <v>82</v>
      </c>
      <c r="Y727" s="3" t="s">
        <v>83</v>
      </c>
      <c r="Z727" s="3" t="s">
        <v>84</v>
      </c>
      <c r="AA727" s="3" t="s">
        <v>85</v>
      </c>
      <c r="AB727" s="3" t="s">
        <v>86</v>
      </c>
      <c r="AC727" s="13" t="s">
        <v>96</v>
      </c>
      <c r="AD727" s="13" t="s">
        <v>97</v>
      </c>
      <c r="AE727" s="13" t="s">
        <v>98</v>
      </c>
      <c r="AF727" s="13" t="s">
        <v>99</v>
      </c>
      <c r="AG727" s="13" t="s">
        <v>100</v>
      </c>
      <c r="AH727" s="13" t="s">
        <v>101</v>
      </c>
      <c r="AI727" s="13" t="s">
        <v>102</v>
      </c>
      <c r="AJ727" s="13" t="s">
        <v>103</v>
      </c>
      <c r="AK727" s="13" t="s">
        <v>104</v>
      </c>
      <c r="AL727" s="13" t="s">
        <v>105</v>
      </c>
      <c r="AM727" s="13" t="s">
        <v>106</v>
      </c>
      <c r="AN727" s="13" t="s">
        <v>107</v>
      </c>
      <c r="AO727" s="13" t="s">
        <v>96</v>
      </c>
      <c r="AP727" s="13" t="s">
        <v>97</v>
      </c>
      <c r="AQ727" s="13" t="s">
        <v>98</v>
      </c>
      <c r="AR727" s="13" t="s">
        <v>99</v>
      </c>
      <c r="AS727" s="13" t="s">
        <v>100</v>
      </c>
      <c r="AT727" s="13" t="s">
        <v>101</v>
      </c>
      <c r="AU727" s="13" t="s">
        <v>102</v>
      </c>
      <c r="AV727" s="13" t="s">
        <v>103</v>
      </c>
      <c r="AW727" s="13" t="s">
        <v>104</v>
      </c>
      <c r="AX727" s="13" t="s">
        <v>105</v>
      </c>
      <c r="AY727" s="13" t="s">
        <v>106</v>
      </c>
      <c r="AZ727" s="13" t="s">
        <v>107</v>
      </c>
      <c r="BA727" t="s">
        <v>1</v>
      </c>
      <c r="BB727" t="s">
        <v>2</v>
      </c>
      <c r="BC727" t="s">
        <v>3</v>
      </c>
      <c r="BD727" t="s">
        <v>4</v>
      </c>
      <c r="BE727" t="s">
        <v>5</v>
      </c>
      <c r="BF727" t="s">
        <v>6</v>
      </c>
      <c r="BG727" t="s">
        <v>7</v>
      </c>
      <c r="BH727" t="s">
        <v>8</v>
      </c>
      <c r="BI727" t="s">
        <v>9</v>
      </c>
      <c r="BJ727" t="s">
        <v>10</v>
      </c>
      <c r="BK727" t="s">
        <v>11</v>
      </c>
      <c r="BL727" t="s">
        <v>12</v>
      </c>
      <c r="BM727" t="s">
        <v>13</v>
      </c>
      <c r="BN727" t="s">
        <v>14</v>
      </c>
      <c r="BO727" t="s">
        <v>15</v>
      </c>
      <c r="BP727" t="s">
        <v>16</v>
      </c>
      <c r="BQ727" t="s">
        <v>17</v>
      </c>
      <c r="BR727" t="s">
        <v>18</v>
      </c>
      <c r="BS727" t="s">
        <v>19</v>
      </c>
      <c r="BT727" t="s">
        <v>20</v>
      </c>
      <c r="BU727" t="s">
        <v>21</v>
      </c>
      <c r="BV727" t="s">
        <v>22</v>
      </c>
      <c r="BW727" t="s">
        <v>23</v>
      </c>
      <c r="BX727" t="s">
        <v>24</v>
      </c>
      <c r="BY727" t="s">
        <v>1</v>
      </c>
      <c r="BZ727" t="s">
        <v>2</v>
      </c>
      <c r="CA727" t="s">
        <v>3</v>
      </c>
      <c r="CB727" t="s">
        <v>4</v>
      </c>
      <c r="CC727" t="s">
        <v>5</v>
      </c>
      <c r="CD727" t="s">
        <v>6</v>
      </c>
      <c r="CE727" t="s">
        <v>7</v>
      </c>
      <c r="CF727" t="s">
        <v>8</v>
      </c>
      <c r="CG727" t="s">
        <v>9</v>
      </c>
      <c r="CH727" t="s">
        <v>10</v>
      </c>
      <c r="CI727" t="s">
        <v>11</v>
      </c>
      <c r="CJ727" t="s">
        <v>12</v>
      </c>
      <c r="CK727" t="s">
        <v>13</v>
      </c>
      <c r="CL727" t="s">
        <v>14</v>
      </c>
      <c r="CM727" t="s">
        <v>15</v>
      </c>
      <c r="CN727" t="s">
        <v>16</v>
      </c>
      <c r="CO727" t="s">
        <v>17</v>
      </c>
      <c r="CP727" t="s">
        <v>18</v>
      </c>
      <c r="CQ727" t="s">
        <v>19</v>
      </c>
      <c r="CR727" t="s">
        <v>20</v>
      </c>
      <c r="CS727" t="s">
        <v>21</v>
      </c>
      <c r="CT727" t="s">
        <v>22</v>
      </c>
      <c r="CU727" t="s">
        <v>23</v>
      </c>
      <c r="CV727" t="s">
        <v>24</v>
      </c>
    </row>
    <row r="728" spans="1:100">
      <c r="A728" s="18" t="str">
        <f ca="1">INDIRECT("CORPUS_TOTALS!R"&amp;$A724&amp;"C"&amp;COLUMN(),FALSE)</f>
        <v>Reduced Gods</v>
      </c>
      <c r="B728" s="7" t="str">
        <f ca="1">INDIRECT("CORPUS_TOTALS!R"&amp;($A724+$C724)&amp;"C"&amp;(COLUMN()-1),FALSE)</f>
        <v>Reduced Religion</v>
      </c>
      <c r="C728" s="7">
        <f ca="1">INDIRECT("CORPUS_TOTALS!R"&amp;($A724+$C724)&amp;"C"&amp;(COLUMN()-1),FALSE)</f>
        <v>64914</v>
      </c>
      <c r="D728" s="7">
        <f t="shared" ref="D728:BO728" ca="1" si="577">INDIRECT("CORPUS_TOTALS!R"&amp;($A724+$C724)&amp;"C"&amp;(COLUMN()-1),FALSE)</f>
        <v>21350</v>
      </c>
      <c r="E728" s="7">
        <f t="shared" ca="1" si="577"/>
        <v>11283</v>
      </c>
      <c r="F728" s="7">
        <f t="shared" ca="1" si="577"/>
        <v>28382</v>
      </c>
      <c r="G728" s="7">
        <f t="shared" ca="1" si="577"/>
        <v>7085</v>
      </c>
      <c r="H728" s="7">
        <f t="shared" ca="1" si="577"/>
        <v>4230</v>
      </c>
      <c r="I728" s="7">
        <f t="shared" ca="1" si="577"/>
        <v>2272</v>
      </c>
      <c r="J728" s="7">
        <f t="shared" ca="1" si="577"/>
        <v>1329</v>
      </c>
      <c r="K728" s="7">
        <f t="shared" ca="1" si="577"/>
        <v>8.9289384342569456</v>
      </c>
      <c r="L728" s="7">
        <f t="shared" ca="1" si="577"/>
        <v>6.5374894069848164</v>
      </c>
      <c r="M728" s="7">
        <f t="shared" ca="1" si="577"/>
        <v>11.143614220055701</v>
      </c>
      <c r="N728" s="7">
        <f t="shared" ca="1" si="577"/>
        <v>14.925248920337813</v>
      </c>
      <c r="O728" s="7">
        <f t="shared" ca="1" si="577"/>
        <v>21.484218499575523</v>
      </c>
      <c r="P728" s="7">
        <f t="shared" ca="1" si="577"/>
        <v>25.157196367456354</v>
      </c>
      <c r="Q728" s="7">
        <f t="shared" ca="1" si="577"/>
        <v>1.5956335320954755</v>
      </c>
      <c r="R728" s="7">
        <f t="shared" ca="1" si="577"/>
        <v>1.5571486937922594</v>
      </c>
      <c r="S728" s="7">
        <f t="shared" ca="1" si="577"/>
        <v>1.8955794725819091</v>
      </c>
      <c r="T728" s="7">
        <f t="shared" ca="1" si="577"/>
        <v>2.2772822979053098</v>
      </c>
      <c r="U728" s="7">
        <f t="shared" ca="1" si="577"/>
        <v>3.0518577983077941</v>
      </c>
      <c r="V728" s="7">
        <f t="shared" ca="1" si="577"/>
        <v>3.4842034341779051</v>
      </c>
      <c r="W728" s="7">
        <f t="shared" ca="1" si="577"/>
        <v>1.9473862436911052E-218</v>
      </c>
      <c r="X728" s="7">
        <f t="shared" ca="1" si="577"/>
        <v>1.9095790094770267E-226</v>
      </c>
      <c r="Y728" s="7">
        <f t="shared" ca="1" si="577"/>
        <v>0</v>
      </c>
      <c r="Z728" s="7">
        <f t="shared" ca="1" si="577"/>
        <v>0</v>
      </c>
      <c r="AA728" s="7">
        <f t="shared" ca="1" si="577"/>
        <v>0</v>
      </c>
      <c r="AB728" s="7">
        <f t="shared" ca="1" si="577"/>
        <v>0</v>
      </c>
      <c r="AC728" s="7">
        <f t="shared" ca="1" si="577"/>
        <v>2.9307175305512419E-2</v>
      </c>
      <c r="AD728" s="7">
        <f t="shared" ca="1" si="577"/>
        <v>3.0392183351240748E-2</v>
      </c>
      <c r="AE728" s="7">
        <f t="shared" ca="1" si="577"/>
        <v>2.6282172148018944E-2</v>
      </c>
      <c r="AF728" s="7">
        <f t="shared" ca="1" si="577"/>
        <v>2.6892535111934221E-2</v>
      </c>
      <c r="AG728" s="7">
        <f t="shared" ca="1" si="577"/>
        <v>3.2425210804510031E-2</v>
      </c>
      <c r="AH728" s="7">
        <f t="shared" ca="1" si="577"/>
        <v>3.394481261469371E-2</v>
      </c>
      <c r="AI728" s="7">
        <f t="shared" ca="1" si="577"/>
        <v>3.8455042528641882E-2</v>
      </c>
      <c r="AJ728" s="7">
        <f t="shared" ca="1" si="577"/>
        <v>4.0795542951451789E-2</v>
      </c>
      <c r="AK728" s="7">
        <f t="shared" ca="1" si="577"/>
        <v>5.1079509889255435E-2</v>
      </c>
      <c r="AL728" s="7">
        <f t="shared" ca="1" si="577"/>
        <v>5.5337351937442457E-2</v>
      </c>
      <c r="AM728" s="7">
        <f t="shared" ca="1" si="577"/>
        <v>5.9007351061022992E-2</v>
      </c>
      <c r="AN728" s="7">
        <f t="shared" ca="1" si="577"/>
        <v>6.5489136058414943E-2</v>
      </c>
      <c r="AO728" s="7">
        <f t="shared" ca="1" si="577"/>
        <v>0.29646066429250856</v>
      </c>
      <c r="AP728" s="7">
        <f t="shared" ca="1" si="577"/>
        <v>0.30878523734683566</v>
      </c>
      <c r="AQ728" s="7">
        <f t="shared" ca="1" si="577"/>
        <v>0.5748815432323261</v>
      </c>
      <c r="AR728" s="7">
        <f t="shared" ca="1" si="577"/>
        <v>0.5881161148472992</v>
      </c>
      <c r="AS728" s="7">
        <f t="shared" ca="1" si="577"/>
        <v>0.2488163577228254</v>
      </c>
      <c r="AT728" s="7">
        <f t="shared" ca="1" si="577"/>
        <v>0.26050448536850945</v>
      </c>
      <c r="AU728" s="7">
        <f t="shared" ca="1" si="577"/>
        <v>0.16915076134843671</v>
      </c>
      <c r="AV728" s="7">
        <f t="shared" ca="1" si="577"/>
        <v>0.17932699040800359</v>
      </c>
      <c r="AW728" s="7">
        <f t="shared" ca="1" si="577"/>
        <v>9.9288556371016162E-2</v>
      </c>
      <c r="AX728" s="7">
        <f t="shared" ca="1" si="577"/>
        <v>0.10745617430814075</v>
      </c>
      <c r="AY728" s="7">
        <f t="shared" ca="1" si="577"/>
        <v>5.8687463541033491E-2</v>
      </c>
      <c r="AZ728" s="7">
        <f t="shared" ca="1" si="577"/>
        <v>6.5153285873486413E-2</v>
      </c>
      <c r="BA728" s="7">
        <f t="shared" ca="1" si="577"/>
        <v>1420472</v>
      </c>
      <c r="BB728" s="7">
        <f t="shared" ca="1" si="577"/>
        <v>5222912</v>
      </c>
      <c r="BC728" s="7">
        <f t="shared" ca="1" si="577"/>
        <v>6461</v>
      </c>
      <c r="BD728" s="7">
        <f t="shared" ca="1" si="577"/>
        <v>14889</v>
      </c>
      <c r="BE728" s="7">
        <f t="shared" ca="1" si="577"/>
        <v>3132655</v>
      </c>
      <c r="BF728" s="7">
        <f t="shared" ca="1" si="577"/>
        <v>3510729</v>
      </c>
      <c r="BG728" s="7">
        <f t="shared" ca="1" si="577"/>
        <v>12415</v>
      </c>
      <c r="BH728" s="7">
        <f t="shared" ca="1" si="577"/>
        <v>8935</v>
      </c>
      <c r="BI728" s="7">
        <f t="shared" ca="1" si="577"/>
        <v>1014622</v>
      </c>
      <c r="BJ728" s="7">
        <f t="shared" ca="1" si="577"/>
        <v>5628762</v>
      </c>
      <c r="BK728" s="7">
        <f t="shared" ca="1" si="577"/>
        <v>5437</v>
      </c>
      <c r="BL728" s="7">
        <f t="shared" ca="1" si="577"/>
        <v>15913</v>
      </c>
      <c r="BM728" s="7">
        <f t="shared" ca="1" si="577"/>
        <v>563406</v>
      </c>
      <c r="BN728" s="7">
        <f t="shared" ca="1" si="577"/>
        <v>6079978</v>
      </c>
      <c r="BO728" s="7">
        <f t="shared" ca="1" si="577"/>
        <v>3720</v>
      </c>
      <c r="BP728" s="7">
        <f t="shared" ref="BP728:CV728" ca="1" si="578">INDIRECT("CORPUS_TOTALS!R"&amp;($A724+$C724)&amp;"C"&amp;(COLUMN()-1),FALSE)</f>
        <v>17630</v>
      </c>
      <c r="BQ728" s="7">
        <f t="shared" ca="1" si="578"/>
        <v>241878</v>
      </c>
      <c r="BR728" s="7">
        <f t="shared" ca="1" si="578"/>
        <v>6401506</v>
      </c>
      <c r="BS728" s="7">
        <f t="shared" ca="1" si="578"/>
        <v>2207</v>
      </c>
      <c r="BT728" s="7">
        <f t="shared" ca="1" si="578"/>
        <v>19143</v>
      </c>
      <c r="BU728" s="7">
        <f t="shared" ca="1" si="578"/>
        <v>123560</v>
      </c>
      <c r="BV728" s="7">
        <f t="shared" ca="1" si="578"/>
        <v>6519824</v>
      </c>
      <c r="BW728" s="7">
        <f t="shared" ca="1" si="578"/>
        <v>1322</v>
      </c>
      <c r="BX728" s="7">
        <f t="shared" ca="1" si="578"/>
        <v>20028</v>
      </c>
      <c r="BY728" s="7">
        <f t="shared" ca="1" si="578"/>
        <v>1422361.9219119623</v>
      </c>
      <c r="BZ728" s="7">
        <f t="shared" ca="1" si="578"/>
        <v>5221022.0780880377</v>
      </c>
      <c r="CA728" s="7">
        <f t="shared" ca="1" si="578"/>
        <v>4571.0780880377224</v>
      </c>
      <c r="CB728" s="7">
        <f t="shared" ca="1" si="578"/>
        <v>16832.844729433073</v>
      </c>
      <c r="CC728" s="7">
        <f t="shared" ca="1" si="578"/>
        <v>3134994.9925803491</v>
      </c>
      <c r="CD728" s="7">
        <f t="shared" ca="1" si="578"/>
        <v>3508389.0074196509</v>
      </c>
      <c r="CE728" s="7">
        <f t="shared" ca="1" si="578"/>
        <v>10075.007419650958</v>
      </c>
      <c r="CF728" s="7">
        <f t="shared" ca="1" si="578"/>
        <v>11311.227290188253</v>
      </c>
      <c r="CG728" s="7">
        <f t="shared" ca="1" si="578"/>
        <v>1016791.3137502562</v>
      </c>
      <c r="CH728" s="7">
        <f t="shared" ca="1" si="578"/>
        <v>5626592.6862497441</v>
      </c>
      <c r="CI728" s="7">
        <f t="shared" ca="1" si="578"/>
        <v>3267.6862497438005</v>
      </c>
      <c r="CJ728" s="7">
        <f t="shared" ca="1" si="578"/>
        <v>18140.425308848622</v>
      </c>
      <c r="CK728" s="7">
        <f t="shared" ca="1" si="578"/>
        <v>565309.2523098446</v>
      </c>
      <c r="CL728" s="7">
        <f t="shared" ca="1" si="578"/>
        <v>6078074.7476901552</v>
      </c>
      <c r="CM728" s="7">
        <f t="shared" ca="1" si="578"/>
        <v>1816.7476901553759</v>
      </c>
      <c r="CN728" s="7">
        <f t="shared" ca="1" si="578"/>
        <v>19596.026783940233</v>
      </c>
      <c r="CO728" s="7">
        <f t="shared" ca="1" si="578"/>
        <v>243303.09111211341</v>
      </c>
      <c r="CP728" s="7">
        <f t="shared" ca="1" si="578"/>
        <v>6400080.9088878864</v>
      </c>
      <c r="CQ728" s="7">
        <f t="shared" ca="1" si="578"/>
        <v>781.90888788659834</v>
      </c>
      <c r="CR728" s="7">
        <f t="shared" ca="1" si="578"/>
        <v>20634.191272098677</v>
      </c>
      <c r="CS728" s="7">
        <f t="shared" ca="1" si="578"/>
        <v>124481.94942033695</v>
      </c>
      <c r="CT728" s="7">
        <f t="shared" ca="1" si="578"/>
        <v>6518902.0505796634</v>
      </c>
      <c r="CU728" s="7">
        <f t="shared" ca="1" si="578"/>
        <v>400.05057966304429</v>
      </c>
      <c r="CV728" s="7">
        <f t="shared" ca="1" si="578"/>
        <v>21017.276767382406</v>
      </c>
    </row>
    <row r="729" spans="1:100">
      <c r="A729" s="18" t="s">
        <v>117</v>
      </c>
      <c r="B729" s="7" t="str">
        <f ca="1">INDIRECT("CORPUS_TOTALS!R"&amp;($B724+$C724)&amp;"C"&amp;(COLUMN()-1),FALSE)</f>
        <v>Reduced Religion</v>
      </c>
      <c r="C729" s="7">
        <f ca="1">INDIRECT("CORPUS_TOTALS!R"&amp;($B724+$C724)&amp;"C"&amp;(COLUMN()-1),FALSE)</f>
        <v>64928</v>
      </c>
      <c r="D729" s="7">
        <f t="shared" ref="D729:BO729" ca="1" si="579">INDIRECT("CORPUS_TOTALS!R"&amp;($B724+$C724)&amp;"C"&amp;(COLUMN()-1),FALSE)</f>
        <v>4277</v>
      </c>
      <c r="E729" s="7">
        <f t="shared" ca="1" si="579"/>
        <v>1035</v>
      </c>
      <c r="F729" s="7">
        <f t="shared" ca="1" si="579"/>
        <v>3932</v>
      </c>
      <c r="G729" s="7">
        <f t="shared" ca="1" si="579"/>
        <v>710</v>
      </c>
      <c r="H729" s="7">
        <f t="shared" ca="1" si="579"/>
        <v>335</v>
      </c>
      <c r="I729" s="7">
        <f t="shared" ca="1" si="579"/>
        <v>101</v>
      </c>
      <c r="J729" s="7">
        <f t="shared" ca="1" si="579"/>
        <v>35</v>
      </c>
      <c r="K729" s="7">
        <f t="shared" ca="1" si="579"/>
        <v>-3.1481308305711355</v>
      </c>
      <c r="L729" s="7">
        <f t="shared" ca="1" si="579"/>
        <v>-0.43859718597573444</v>
      </c>
      <c r="M729" s="7">
        <f t="shared" ca="1" si="579"/>
        <v>-1.3682933416858554</v>
      </c>
      <c r="N729" s="7">
        <f t="shared" ca="1" si="579"/>
        <v>-1.8972236216927929</v>
      </c>
      <c r="O729" s="7">
        <f t="shared" ca="1" si="579"/>
        <v>-4.5071677202449578</v>
      </c>
      <c r="P729" s="7">
        <f t="shared" ca="1" si="579"/>
        <v>-8.0339424709013727</v>
      </c>
      <c r="Q729" s="7">
        <f t="shared" ca="1" si="579"/>
        <v>0.72712575027145132</v>
      </c>
      <c r="R729" s="7">
        <f t="shared" ca="1" si="579"/>
        <v>1</v>
      </c>
      <c r="S729" s="7">
        <f t="shared" ca="1" si="579"/>
        <v>0.86509495845102058</v>
      </c>
      <c r="T729" s="7">
        <f t="shared" ca="1" si="579"/>
        <v>0.78882867100991716</v>
      </c>
      <c r="U729" s="7">
        <f t="shared" ca="1" si="579"/>
        <v>0.59391158402444955</v>
      </c>
      <c r="V729" s="7">
        <f t="shared" ca="1" si="579"/>
        <v>0.43794515028584297</v>
      </c>
      <c r="W729" s="7">
        <f t="shared" ca="1" si="579"/>
        <v>4.9700732236795026E-13</v>
      </c>
      <c r="X729" s="7">
        <f t="shared" ca="1" si="579"/>
        <v>0.99983072049809874</v>
      </c>
      <c r="Y729" s="7">
        <f t="shared" ca="1" si="579"/>
        <v>1.4636045054527064E-2</v>
      </c>
      <c r="Z729" s="7">
        <f t="shared" ca="1" si="579"/>
        <v>1.4441443878394366E-3</v>
      </c>
      <c r="AA729" s="7">
        <f t="shared" ca="1" si="579"/>
        <v>9.7263339560851347E-6</v>
      </c>
      <c r="AB729" s="7">
        <f t="shared" ca="1" si="579"/>
        <v>1.0074094292812511E-5</v>
      </c>
      <c r="AC729" s="7">
        <f t="shared" ca="1" si="579"/>
        <v>1.2841274774972876E-2</v>
      </c>
      <c r="AD729" s="7">
        <f t="shared" ca="1" si="579"/>
        <v>1.4495297421355328E-2</v>
      </c>
      <c r="AE729" s="7">
        <f t="shared" ca="1" si="579"/>
        <v>1.7817311375558132E-2</v>
      </c>
      <c r="AF729" s="7">
        <f t="shared" ca="1" si="579"/>
        <v>1.8956127951072686E-2</v>
      </c>
      <c r="AG729" s="7">
        <f t="shared" ca="1" si="579"/>
        <v>1.5389513257002649E-2</v>
      </c>
      <c r="AH729" s="7">
        <f t="shared" ca="1" si="579"/>
        <v>1.781132845447736E-2</v>
      </c>
      <c r="AI729" s="7">
        <f t="shared" ca="1" si="579"/>
        <v>1.4000851273316194E-2</v>
      </c>
      <c r="AJ729" s="7">
        <f t="shared" ca="1" si="579"/>
        <v>1.7329520482587474E-2</v>
      </c>
      <c r="AK729" s="7">
        <f t="shared" ca="1" si="579"/>
        <v>9.5182228382691015E-3</v>
      </c>
      <c r="AL729" s="7">
        <f t="shared" ca="1" si="579"/>
        <v>1.4096460350882174E-2</v>
      </c>
      <c r="AM729" s="7">
        <f t="shared" ca="1" si="579"/>
        <v>5.4832887346023922E-3</v>
      </c>
      <c r="AN729" s="7">
        <f t="shared" ca="1" si="579"/>
        <v>1.0883323376690571E-2</v>
      </c>
      <c r="AO729" s="7">
        <f t="shared" ca="1" si="579"/>
        <v>0.15417032571839692</v>
      </c>
      <c r="AP729" s="7">
        <f t="shared" ca="1" si="579"/>
        <v>0.17643523892972093</v>
      </c>
      <c r="AQ729" s="7">
        <f t="shared" ca="1" si="579"/>
        <v>0.45616463976509752</v>
      </c>
      <c r="AR729" s="7">
        <f t="shared" ca="1" si="579"/>
        <v>0.48608460035648299</v>
      </c>
      <c r="AS729" s="7">
        <f t="shared" ca="1" si="579"/>
        <v>0.12489547955064684</v>
      </c>
      <c r="AT729" s="7">
        <f t="shared" ca="1" si="579"/>
        <v>0.14538742903013407</v>
      </c>
      <c r="AU729" s="7">
        <f t="shared" ca="1" si="579"/>
        <v>6.0713354594015848E-2</v>
      </c>
      <c r="AV729" s="7">
        <f t="shared" ca="1" si="579"/>
        <v>7.5830952163056867E-2</v>
      </c>
      <c r="AW729" s="7">
        <f t="shared" ca="1" si="579"/>
        <v>1.7584072540465047E-2</v>
      </c>
      <c r="AX729" s="7">
        <f t="shared" ca="1" si="579"/>
        <v>2.6371971415578913E-2</v>
      </c>
      <c r="AY729" s="7">
        <f t="shared" ca="1" si="579"/>
        <v>5.4832887346023922E-3</v>
      </c>
      <c r="AZ729" s="7">
        <f t="shared" ca="1" si="579"/>
        <v>1.0883323376690571E-2</v>
      </c>
      <c r="BA729" s="7">
        <f t="shared" ca="1" si="579"/>
        <v>1426358</v>
      </c>
      <c r="BB729" s="7">
        <f t="shared" ca="1" si="579"/>
        <v>5234085</v>
      </c>
      <c r="BC729" s="7">
        <f t="shared" ca="1" si="579"/>
        <v>707</v>
      </c>
      <c r="BD729" s="7">
        <f t="shared" ca="1" si="579"/>
        <v>3570</v>
      </c>
      <c r="BE729" s="7">
        <f t="shared" ca="1" si="579"/>
        <v>3143195</v>
      </c>
      <c r="BF729" s="7">
        <f t="shared" ca="1" si="579"/>
        <v>3517248</v>
      </c>
      <c r="BG729" s="7">
        <f t="shared" ca="1" si="579"/>
        <v>2015</v>
      </c>
      <c r="BH729" s="7">
        <f t="shared" ca="1" si="579"/>
        <v>2262</v>
      </c>
      <c r="BI729" s="7">
        <f t="shared" ca="1" si="579"/>
        <v>1019621</v>
      </c>
      <c r="BJ729" s="7">
        <f t="shared" ca="1" si="579"/>
        <v>5640822</v>
      </c>
      <c r="BK729" s="7">
        <f t="shared" ca="1" si="579"/>
        <v>578</v>
      </c>
      <c r="BL729" s="7">
        <f t="shared" ca="1" si="579"/>
        <v>3699</v>
      </c>
      <c r="BM729" s="7">
        <f t="shared" ca="1" si="579"/>
        <v>566928</v>
      </c>
      <c r="BN729" s="7">
        <f t="shared" ca="1" si="579"/>
        <v>6093515</v>
      </c>
      <c r="BO729" s="7">
        <f t="shared" ca="1" si="579"/>
        <v>292</v>
      </c>
      <c r="BP729" s="7">
        <f t="shared" ref="BP729:CV729" ca="1" si="580">INDIRECT("CORPUS_TOTALS!R"&amp;($B724+$C724)&amp;"C"&amp;(COLUMN()-1),FALSE)</f>
        <v>3985</v>
      </c>
      <c r="BQ729" s="7">
        <f t="shared" ca="1" si="580"/>
        <v>244040</v>
      </c>
      <c r="BR729" s="7">
        <f t="shared" ca="1" si="580"/>
        <v>6416403</v>
      </c>
      <c r="BS729" s="7">
        <f t="shared" ca="1" si="580"/>
        <v>94</v>
      </c>
      <c r="BT729" s="7">
        <f t="shared" ca="1" si="580"/>
        <v>4183</v>
      </c>
      <c r="BU729" s="7">
        <f t="shared" ca="1" si="580"/>
        <v>124873</v>
      </c>
      <c r="BV729" s="7">
        <f t="shared" ca="1" si="580"/>
        <v>6535570</v>
      </c>
      <c r="BW729" s="7">
        <f t="shared" ca="1" si="580"/>
        <v>35</v>
      </c>
      <c r="BX729" s="7">
        <f t="shared" ca="1" si="580"/>
        <v>4242</v>
      </c>
      <c r="BY729" s="7">
        <f t="shared" ca="1" si="580"/>
        <v>1426149.1990353684</v>
      </c>
      <c r="BZ729" s="7">
        <f t="shared" ca="1" si="580"/>
        <v>5234293.8009646321</v>
      </c>
      <c r="CA729" s="7">
        <f t="shared" ca="1" si="580"/>
        <v>915.8009646316724</v>
      </c>
      <c r="CB729" s="7">
        <f t="shared" ca="1" si="580"/>
        <v>3363.3574275765141</v>
      </c>
      <c r="CC729" s="7">
        <f t="shared" ca="1" si="580"/>
        <v>3143191.6011520363</v>
      </c>
      <c r="CD729" s="7">
        <f t="shared" ca="1" si="580"/>
        <v>3517251.3988479637</v>
      </c>
      <c r="CE729" s="7">
        <f t="shared" ca="1" si="580"/>
        <v>2018.3988479636055</v>
      </c>
      <c r="CF729" s="7">
        <f t="shared" ca="1" si="580"/>
        <v>2260.0515115886437</v>
      </c>
      <c r="CG729" s="7">
        <f t="shared" ca="1" si="580"/>
        <v>1019544.3001591965</v>
      </c>
      <c r="CH729" s="7">
        <f t="shared" ca="1" si="580"/>
        <v>5640898.6998408036</v>
      </c>
      <c r="CI729" s="7">
        <f t="shared" ca="1" si="580"/>
        <v>654.69984080351458</v>
      </c>
      <c r="CJ729" s="7">
        <f t="shared" ca="1" si="580"/>
        <v>3624.6262173552118</v>
      </c>
      <c r="CK729" s="7">
        <f t="shared" ca="1" si="580"/>
        <v>566855.99371916603</v>
      </c>
      <c r="CL729" s="7">
        <f t="shared" ca="1" si="580"/>
        <v>6093587.0062808339</v>
      </c>
      <c r="CM729" s="7">
        <f t="shared" ca="1" si="580"/>
        <v>364.00628083400352</v>
      </c>
      <c r="CN729" s="7">
        <f t="shared" ca="1" si="580"/>
        <v>3915.5064460427034</v>
      </c>
      <c r="CO729" s="7">
        <f t="shared" ca="1" si="580"/>
        <v>243977.33008468474</v>
      </c>
      <c r="CP729" s="7">
        <f t="shared" ca="1" si="580"/>
        <v>6416465.6699153157</v>
      </c>
      <c r="CQ729" s="7">
        <f t="shared" ca="1" si="580"/>
        <v>156.66991531527205</v>
      </c>
      <c r="CR729" s="7">
        <f t="shared" ca="1" si="580"/>
        <v>4122.9759525004565</v>
      </c>
      <c r="CS729" s="7">
        <f t="shared" ca="1" si="580"/>
        <v>124827.84186642499</v>
      </c>
      <c r="CT729" s="7">
        <f t="shared" ca="1" si="580"/>
        <v>6535615.1581335748</v>
      </c>
      <c r="CU729" s="7">
        <f t="shared" ca="1" si="580"/>
        <v>80.158133575003902</v>
      </c>
      <c r="CV729" s="7">
        <f t="shared" ca="1" si="580"/>
        <v>4199.5368662414794</v>
      </c>
    </row>
    <row r="731" spans="1:100">
      <c r="A731" s="18" t="s">
        <v>114</v>
      </c>
      <c r="B731" t="s">
        <v>119</v>
      </c>
      <c r="C731" t="s">
        <v>120</v>
      </c>
      <c r="D731" t="s">
        <v>121</v>
      </c>
      <c r="E731" t="s">
        <v>122</v>
      </c>
      <c r="F731" t="s">
        <v>123</v>
      </c>
      <c r="G731" t="s">
        <v>124</v>
      </c>
      <c r="H731" t="s">
        <v>125</v>
      </c>
      <c r="I731" t="s">
        <v>126</v>
      </c>
      <c r="J731" t="s">
        <v>127</v>
      </c>
      <c r="K731" t="s">
        <v>128</v>
      </c>
      <c r="L731" t="s">
        <v>129</v>
      </c>
      <c r="M731" t="s">
        <v>130</v>
      </c>
      <c r="N731" t="s">
        <v>131</v>
      </c>
      <c r="O731" t="s">
        <v>132</v>
      </c>
      <c r="P731" t="s">
        <v>133</v>
      </c>
      <c r="Q731" t="s">
        <v>134</v>
      </c>
      <c r="R731" t="s">
        <v>135</v>
      </c>
      <c r="S731" t="s">
        <v>136</v>
      </c>
      <c r="T731" t="s">
        <v>138</v>
      </c>
      <c r="U731" t="s">
        <v>139</v>
      </c>
      <c r="V731" t="s">
        <v>140</v>
      </c>
      <c r="W731" t="s">
        <v>141</v>
      </c>
      <c r="X731" t="s">
        <v>142</v>
      </c>
      <c r="Y731" t="s">
        <v>143</v>
      </c>
      <c r="Z731" t="s">
        <v>144</v>
      </c>
      <c r="AA731" t="s">
        <v>145</v>
      </c>
      <c r="AB731" t="s">
        <v>146</v>
      </c>
      <c r="AC731" t="s">
        <v>147</v>
      </c>
      <c r="AD731" t="s">
        <v>148</v>
      </c>
      <c r="AE731" t="s">
        <v>149</v>
      </c>
      <c r="AF731" t="s">
        <v>137</v>
      </c>
    </row>
    <row r="732" spans="1:100">
      <c r="A732" s="18" t="s">
        <v>150</v>
      </c>
      <c r="B732" s="10" t="e">
        <f ca="1">1-NORMSDIST(H732)</f>
        <v>#REF!</v>
      </c>
      <c r="C732" s="10">
        <f t="shared" ref="C732" ca="1" si="581">1-NORMSDIST(I732)</f>
        <v>0</v>
      </c>
      <c r="D732" s="10">
        <f t="shared" ref="D732" ca="1" si="582">1-NORMSDIST(J732)</f>
        <v>0</v>
      </c>
      <c r="E732" s="10">
        <f t="shared" ref="E732" ca="1" si="583">1-NORMSDIST(K732)</f>
        <v>0</v>
      </c>
      <c r="F732" s="10">
        <f t="shared" ref="F732" ca="1" si="584">1-NORMSDIST(L732)</f>
        <v>0</v>
      </c>
      <c r="G732" s="10">
        <f t="shared" ref="G732" ca="1" si="585">1-NORMSDIST(M732)</f>
        <v>0</v>
      </c>
      <c r="H732" t="e">
        <f ca="1">(E728/T732-E729/Z732)/(SQRT(N732*(1-N732)*(1/T732+1/Z732)))</f>
        <v>#REF!</v>
      </c>
      <c r="I732">
        <f t="shared" ref="I732" ca="1" si="586">(F728/U732-F729/AA732)/(SQRT(O732*(1-O732)*(1/U732+1/AA732)))</f>
        <v>21.935429022178415</v>
      </c>
      <c r="J732">
        <f t="shared" ref="J732" ca="1" si="587">(G728/V732-G729/AB732)/(SQRT(P732*(1-P732)*(1/V732+1/AB732)))</f>
        <v>18.088107749199295</v>
      </c>
      <c r="K732">
        <f t="shared" ref="K732" ca="1" si="588">(H728/W732-H729/AC732)/(SQRT(Q732*(1-Q732)*(1/W732+1/AC732)))</f>
        <v>17.096605555880082</v>
      </c>
      <c r="L732">
        <f t="shared" ref="L732" ca="1" si="589">(I728/X732-I729/AD732)/(SQRT(R732*(1-R732)*(1/X732+1/AD732)))</f>
        <v>16.434155371114862</v>
      </c>
      <c r="M732">
        <f t="shared" ref="M732" ca="1" si="590">(J728/Y732-J729/AE732)/(SQRT(S732*(1-S732)*(1/Y732+1/AE732)))</f>
        <v>14.178628230062362</v>
      </c>
      <c r="N732" t="e">
        <f ca="1">(E728+E729)/(T732+Z732)</f>
        <v>#REF!</v>
      </c>
      <c r="O732">
        <f t="shared" ref="O732" ca="1" si="591">(F728+F729)/(U732+AA732)</f>
        <v>1.2609357318453194E-2</v>
      </c>
      <c r="P732">
        <f t="shared" ref="P732" ca="1" si="592">(G728+G729)/(V732+AB732)</f>
        <v>1.5208569087290747E-2</v>
      </c>
      <c r="Q732">
        <f t="shared" ref="Q732" ca="1" si="593">(H728+H729)/(W732+AC732)</f>
        <v>1.7813243844382879E-2</v>
      </c>
      <c r="R732">
        <f t="shared" ref="R732" ca="1" si="594">(I728+I729)/(X732+AD732)</f>
        <v>2.3149412728762635E-2</v>
      </c>
      <c r="S732">
        <f t="shared" ref="S732" ca="1" si="595">(J728+J729)/(Y732+AE732)</f>
        <v>2.6612557068716586E-2</v>
      </c>
      <c r="T732" t="e">
        <f ca="1">_xlfn.FLOOR.MATH(($F$1-1)*$D728)</f>
        <v>#REF!</v>
      </c>
      <c r="U732">
        <f ca="1">2*50*$D728</f>
        <v>2135000</v>
      </c>
      <c r="V732">
        <f ca="1">2*10*$D728</f>
        <v>427000</v>
      </c>
      <c r="W732">
        <f ca="1">2*5*$D728</f>
        <v>213500</v>
      </c>
      <c r="X732">
        <f ca="1">2*2*$D728</f>
        <v>85400</v>
      </c>
      <c r="Y732">
        <f ca="1">2*1*$D728</f>
        <v>42700</v>
      </c>
      <c r="Z732" t="e">
        <f ca="1">_xlfn.FLOOR.MATH(($F$1-1)*$D729)</f>
        <v>#REF!</v>
      </c>
      <c r="AA732">
        <f ca="1">2*50*$D729</f>
        <v>427700</v>
      </c>
      <c r="AB732">
        <f ca="1">2*10*$D729</f>
        <v>85540</v>
      </c>
      <c r="AC732">
        <f ca="1">2*5*$D729</f>
        <v>42770</v>
      </c>
      <c r="AD732">
        <f ca="1">2*2*$D729</f>
        <v>17108</v>
      </c>
      <c r="AE732">
        <f ca="1">2*1*$D729</f>
        <v>8554</v>
      </c>
    </row>
    <row r="734" spans="1:100">
      <c r="A734" s="18" t="s">
        <v>151</v>
      </c>
      <c r="B734" t="s">
        <v>152</v>
      </c>
      <c r="C734" t="s">
        <v>153</v>
      </c>
      <c r="D734" t="s">
        <v>154</v>
      </c>
      <c r="E734">
        <v>50</v>
      </c>
      <c r="F734" t="s">
        <v>153</v>
      </c>
      <c r="G734" t="s">
        <v>154</v>
      </c>
      <c r="H734">
        <v>10</v>
      </c>
      <c r="I734" t="s">
        <v>153</v>
      </c>
      <c r="J734" t="s">
        <v>154</v>
      </c>
      <c r="K734">
        <v>5</v>
      </c>
      <c r="L734" t="s">
        <v>153</v>
      </c>
      <c r="M734" t="s">
        <v>154</v>
      </c>
      <c r="N734">
        <v>2</v>
      </c>
      <c r="O734" t="s">
        <v>153</v>
      </c>
      <c r="P734" t="s">
        <v>154</v>
      </c>
      <c r="Q734">
        <v>1</v>
      </c>
      <c r="R734" t="s">
        <v>153</v>
      </c>
      <c r="S734" t="s">
        <v>154</v>
      </c>
    </row>
    <row r="735" spans="1:100">
      <c r="A735" s="18" t="s">
        <v>159</v>
      </c>
      <c r="B735" t="s">
        <v>116</v>
      </c>
      <c r="C735">
        <f ca="1">BC728</f>
        <v>6461</v>
      </c>
      <c r="D735">
        <f ca="1">BD728</f>
        <v>14889</v>
      </c>
      <c r="E735" t="s">
        <v>116</v>
      </c>
      <c r="F735">
        <f ca="1">BG728</f>
        <v>12415</v>
      </c>
      <c r="G735">
        <f ca="1">BH728</f>
        <v>8935</v>
      </c>
      <c r="H735" t="s">
        <v>116</v>
      </c>
      <c r="I735">
        <f ca="1">BK728</f>
        <v>5437</v>
      </c>
      <c r="J735">
        <f ca="1">BL728</f>
        <v>15913</v>
      </c>
      <c r="K735" t="s">
        <v>116</v>
      </c>
      <c r="L735">
        <f ca="1">BO728</f>
        <v>3720</v>
      </c>
      <c r="M735">
        <f ca="1">BP728</f>
        <v>17630</v>
      </c>
      <c r="N735" t="s">
        <v>116</v>
      </c>
      <c r="O735">
        <f ca="1">BS728</f>
        <v>2207</v>
      </c>
      <c r="P735">
        <f ca="1">BT728</f>
        <v>19143</v>
      </c>
      <c r="Q735" t="s">
        <v>116</v>
      </c>
      <c r="R735">
        <f ca="1">BW728</f>
        <v>1322</v>
      </c>
      <c r="S735">
        <f ca="1">BX728</f>
        <v>20028</v>
      </c>
    </row>
    <row r="736" spans="1:100">
      <c r="A736" s="18"/>
      <c r="B736" t="s">
        <v>117</v>
      </c>
      <c r="C736">
        <f ca="1">BC729</f>
        <v>707</v>
      </c>
      <c r="D736">
        <f ca="1">BD729</f>
        <v>3570</v>
      </c>
      <c r="E736" t="s">
        <v>117</v>
      </c>
      <c r="F736">
        <f ca="1">BG729</f>
        <v>2015</v>
      </c>
      <c r="G736">
        <f ca="1">BH729</f>
        <v>2262</v>
      </c>
      <c r="H736" t="s">
        <v>117</v>
      </c>
      <c r="I736">
        <f ca="1">BK729</f>
        <v>578</v>
      </c>
      <c r="J736">
        <f ca="1">BL729</f>
        <v>3699</v>
      </c>
      <c r="K736" t="s">
        <v>117</v>
      </c>
      <c r="L736">
        <f ca="1">BO729</f>
        <v>292</v>
      </c>
      <c r="M736">
        <f ca="1">BP729</f>
        <v>3985</v>
      </c>
      <c r="N736" t="s">
        <v>117</v>
      </c>
      <c r="O736">
        <f ca="1">BS729</f>
        <v>94</v>
      </c>
      <c r="P736">
        <f ca="1">BT729</f>
        <v>4183</v>
      </c>
      <c r="Q736" t="s">
        <v>117</v>
      </c>
      <c r="R736">
        <f ca="1">BW729</f>
        <v>35</v>
      </c>
      <c r="S736">
        <f ca="1">BX729</f>
        <v>4242</v>
      </c>
    </row>
    <row r="737" spans="1:100">
      <c r="A737" s="18" t="s">
        <v>155</v>
      </c>
      <c r="C737">
        <f ca="1">(C735+C736)*(C735+D735)/SUM(C735:D736)</f>
        <v>5971.7017208412999</v>
      </c>
      <c r="D737">
        <f ca="1">(C735+D735)*(D735+D736)/SUM(C735:D736)</f>
        <v>15378.2982791587</v>
      </c>
      <c r="F737">
        <f ca="1">(F735+F736)*(F735+G735)/SUM(F735:G736)</f>
        <v>12021.715378311937</v>
      </c>
      <c r="G737">
        <f ca="1">(F735+G735)*(G735+G736)/SUM(F735:G736)</f>
        <v>9328.2846216880625</v>
      </c>
      <c r="I737">
        <f ca="1">(I735+I736)*(I735+J735)/SUM(I735:J736)</f>
        <v>5011.1308385686971</v>
      </c>
      <c r="J737">
        <f ca="1">(I735+J735)*(J735+J736)/SUM(I735:J736)</f>
        <v>16338.869161431303</v>
      </c>
      <c r="L737">
        <f ca="1">(L735+L736)*(L735+M735)/SUM(L735:M736)</f>
        <v>3342.4201037967769</v>
      </c>
      <c r="M737">
        <f ca="1">(L735+M735)*(M735+M736)/SUM(L735:M736)</f>
        <v>18007.579896203224</v>
      </c>
      <c r="O737">
        <f ca="1">(O735+O736)*(O735+P735)/SUM(O735:P736)</f>
        <v>1916.9762360010925</v>
      </c>
      <c r="P737">
        <f ca="1">(O735+P735)*(P735+P736)/SUM(O735:P736)</f>
        <v>19433.023763998906</v>
      </c>
      <c r="R737">
        <f ca="1">(R735+R736)*(R735+S735)/SUM(R735:S736)</f>
        <v>1130.5244468724393</v>
      </c>
      <c r="S737">
        <f ca="1">(R735+S735)*(S735+S736)/SUM(R735:S736)</f>
        <v>20219.475553127562</v>
      </c>
    </row>
    <row r="738" spans="1:100">
      <c r="C738">
        <f ca="1">(C735+C736)*(C736+D736)/SUM(C735:D736)</f>
        <v>1196.2982791586999</v>
      </c>
      <c r="D738">
        <f ca="1">(C736+D736)*(D735+D736)/SUM(C735:D736)</f>
        <v>3080.7017208413004</v>
      </c>
      <c r="F738">
        <f ca="1">(F735+F736)*(F736+G736)/SUM(F735:G736)</f>
        <v>2408.2846216880635</v>
      </c>
      <c r="G738">
        <f ca="1">(F736+G736)*(G735+G736)/SUM(F735:G736)</f>
        <v>1868.7153783119365</v>
      </c>
      <c r="I738">
        <f ca="1">(I735+I736)*(I736+J736)/SUM(I735:J736)</f>
        <v>1003.8691614313029</v>
      </c>
      <c r="J738">
        <f ca="1">(I736+J736)*(J735+J736)/SUM(I735:J736)</f>
        <v>3273.1308385686971</v>
      </c>
      <c r="L738">
        <f ca="1">(L735+L736)*(L736+M736)/SUM(L735:M736)</f>
        <v>669.57989620322314</v>
      </c>
      <c r="M738">
        <f ca="1">(L736+M736)*(M735+M736)/SUM(L735:M736)</f>
        <v>3607.4201037967769</v>
      </c>
      <c r="O738">
        <f ca="1">(O735+O736)*(O736+P736)/SUM(O735:P736)</f>
        <v>384.02376399890738</v>
      </c>
      <c r="P738">
        <f ca="1">(O736+P736)*(P735+P736)/SUM(O735:P736)</f>
        <v>3892.9762360010927</v>
      </c>
      <c r="R738">
        <f ca="1">(R735+R736)*(R736+S736)/SUM(R735:S736)</f>
        <v>226.47555312756077</v>
      </c>
      <c r="S738">
        <f ca="1">(R736+S736)*(S735+S736)/SUM(R735:S736)</f>
        <v>4050.5244468724391</v>
      </c>
    </row>
    <row r="740" spans="1:100">
      <c r="A740" s="18" t="s">
        <v>151</v>
      </c>
      <c r="B740" s="18" t="s">
        <v>0</v>
      </c>
      <c r="C740" s="18">
        <v>50</v>
      </c>
      <c r="D740" s="18">
        <v>10</v>
      </c>
      <c r="E740" s="18">
        <v>5</v>
      </c>
      <c r="F740" s="18">
        <v>2</v>
      </c>
      <c r="G740" s="18">
        <v>1</v>
      </c>
    </row>
    <row r="741" spans="1:100">
      <c r="A741" s="18" t="s">
        <v>118</v>
      </c>
      <c r="B741" s="10">
        <f ca="1">_xlfn.CHISQ.TEST(C735:D736,C737:D738)</f>
        <v>1.660487428703096E-74</v>
      </c>
      <c r="C741" s="10">
        <f ca="1">_xlfn.CHISQ.TEST(F735:G736,F737:G738)</f>
        <v>2.8993923433921485E-40</v>
      </c>
      <c r="D741" s="10">
        <f ca="1">_xlfn.CHISQ.TEST(I735:J736,I737:J738)</f>
        <v>1.3855803079488971E-63</v>
      </c>
      <c r="E741" s="10">
        <f ca="1">_xlfn.CHISQ.TEST(L735:M736,L737:M738)</f>
        <v>7.275894208700492E-68</v>
      </c>
      <c r="F741" s="10">
        <f ca="1">_xlfn.CHISQ.TEST(O735:P736,O737:P738)</f>
        <v>8.8713532618403071E-65</v>
      </c>
      <c r="G741" s="10">
        <f ca="1">_xlfn.CHISQ.TEST(R735:S736,R737:S738)</f>
        <v>1.5477344522081633E-46</v>
      </c>
    </row>
    <row r="742" spans="1:100">
      <c r="A742" s="18" t="s">
        <v>156</v>
      </c>
      <c r="B742">
        <f ca="1">(C735*D736)/(D735*C736)</f>
        <v>2.1912050161292576</v>
      </c>
      <c r="C742">
        <f ca="1">(F735*G736)/(G735*F736)</f>
        <v>1.5598028774121342</v>
      </c>
      <c r="D742">
        <f ca="1">(I735*J736)/(J735*I736)</f>
        <v>2.1865719025401313</v>
      </c>
      <c r="E742">
        <f ca="1">(L735*M736)/(M735*L736)</f>
        <v>2.879626104320935</v>
      </c>
      <c r="F742">
        <f ca="1">(O735*P736)/(P735*O736)</f>
        <v>5.1304132058715979</v>
      </c>
      <c r="G742">
        <f ca="1">(R735*S736)/(S735*R736)</f>
        <v>8.000119832234871</v>
      </c>
    </row>
    <row r="743" spans="1:100"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</row>
    <row r="744" spans="1:100"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</row>
    <row r="745" spans="1:100">
      <c r="A745">
        <v>2</v>
      </c>
      <c r="B745">
        <v>3</v>
      </c>
      <c r="C745">
        <v>1</v>
      </c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</row>
    <row r="746" spans="1:100" ht="18.75">
      <c r="A746" s="19" t="str">
        <f ca="1">INDIRECT("R5C"&amp;A745,FALSE)</f>
        <v>reduced_deities</v>
      </c>
      <c r="B746" s="19" t="str">
        <f ca="1">INDIRECT("R5C"&amp;B745,FALSE)</f>
        <v>sage_kings</v>
      </c>
      <c r="C746" s="19" t="str">
        <f ca="1">INDIRECT("R3C"&amp;C745,FALSE)</f>
        <v>reduced_punishment</v>
      </c>
      <c r="D746" s="20"/>
    </row>
    <row r="747" spans="1:100" ht="18.75">
      <c r="A747" s="19">
        <f ca="1">INDIRECT("R6C"&amp;A745,FALSE)</f>
        <v>188</v>
      </c>
      <c r="B747" s="19">
        <f ca="1">INDIRECT("R6C"&amp;B745,FALSE)</f>
        <v>214</v>
      </c>
      <c r="C747" s="19">
        <f ca="1">INDIRECT("R4C"&amp;C745,FALSE)</f>
        <v>7</v>
      </c>
    </row>
    <row r="748" spans="1:100">
      <c r="A748" s="18"/>
    </row>
    <row r="749" spans="1:100">
      <c r="A749" s="18" t="s">
        <v>115</v>
      </c>
    </row>
    <row r="750" spans="1:100" ht="15.75">
      <c r="C750" t="s">
        <v>36</v>
      </c>
      <c r="D750" t="s">
        <v>37</v>
      </c>
      <c r="E750" s="2" t="s">
        <v>43</v>
      </c>
      <c r="F750" s="2" t="s">
        <v>38</v>
      </c>
      <c r="G750" s="2" t="s">
        <v>39</v>
      </c>
      <c r="H750" s="2" t="s">
        <v>40</v>
      </c>
      <c r="I750" s="2" t="s">
        <v>41</v>
      </c>
      <c r="J750" s="2" t="s">
        <v>42</v>
      </c>
      <c r="K750" s="3" t="s">
        <v>44</v>
      </c>
      <c r="L750" s="3" t="s">
        <v>45</v>
      </c>
      <c r="M750" s="3" t="s">
        <v>46</v>
      </c>
      <c r="N750" s="3" t="s">
        <v>47</v>
      </c>
      <c r="O750" s="3" t="s">
        <v>48</v>
      </c>
      <c r="P750" s="3" t="s">
        <v>49</v>
      </c>
      <c r="Q750" s="3" t="s">
        <v>108</v>
      </c>
      <c r="R750" s="3" t="s">
        <v>109</v>
      </c>
      <c r="S750" s="3" t="s">
        <v>110</v>
      </c>
      <c r="T750" s="3" t="s">
        <v>111</v>
      </c>
      <c r="U750" s="3" t="s">
        <v>112</v>
      </c>
      <c r="V750" s="3" t="s">
        <v>113</v>
      </c>
      <c r="W750" s="3" t="s">
        <v>81</v>
      </c>
      <c r="X750" s="3" t="s">
        <v>82</v>
      </c>
      <c r="Y750" s="3" t="s">
        <v>83</v>
      </c>
      <c r="Z750" s="3" t="s">
        <v>84</v>
      </c>
      <c r="AA750" s="3" t="s">
        <v>85</v>
      </c>
      <c r="AB750" s="3" t="s">
        <v>86</v>
      </c>
      <c r="AC750" s="13" t="s">
        <v>96</v>
      </c>
      <c r="AD750" s="13" t="s">
        <v>97</v>
      </c>
      <c r="AE750" s="13" t="s">
        <v>98</v>
      </c>
      <c r="AF750" s="13" t="s">
        <v>99</v>
      </c>
      <c r="AG750" s="13" t="s">
        <v>100</v>
      </c>
      <c r="AH750" s="13" t="s">
        <v>101</v>
      </c>
      <c r="AI750" s="13" t="s">
        <v>102</v>
      </c>
      <c r="AJ750" s="13" t="s">
        <v>103</v>
      </c>
      <c r="AK750" s="13" t="s">
        <v>104</v>
      </c>
      <c r="AL750" s="13" t="s">
        <v>105</v>
      </c>
      <c r="AM750" s="13" t="s">
        <v>106</v>
      </c>
      <c r="AN750" s="13" t="s">
        <v>107</v>
      </c>
      <c r="AO750" s="13" t="s">
        <v>96</v>
      </c>
      <c r="AP750" s="13" t="s">
        <v>97</v>
      </c>
      <c r="AQ750" s="13" t="s">
        <v>98</v>
      </c>
      <c r="AR750" s="13" t="s">
        <v>99</v>
      </c>
      <c r="AS750" s="13" t="s">
        <v>100</v>
      </c>
      <c r="AT750" s="13" t="s">
        <v>101</v>
      </c>
      <c r="AU750" s="13" t="s">
        <v>102</v>
      </c>
      <c r="AV750" s="13" t="s">
        <v>103</v>
      </c>
      <c r="AW750" s="13" t="s">
        <v>104</v>
      </c>
      <c r="AX750" s="13" t="s">
        <v>105</v>
      </c>
      <c r="AY750" s="13" t="s">
        <v>106</v>
      </c>
      <c r="AZ750" s="13" t="s">
        <v>107</v>
      </c>
      <c r="BA750" t="s">
        <v>1</v>
      </c>
      <c r="BB750" t="s">
        <v>2</v>
      </c>
      <c r="BC750" t="s">
        <v>3</v>
      </c>
      <c r="BD750" t="s">
        <v>4</v>
      </c>
      <c r="BE750" t="s">
        <v>5</v>
      </c>
      <c r="BF750" t="s">
        <v>6</v>
      </c>
      <c r="BG750" t="s">
        <v>7</v>
      </c>
      <c r="BH750" t="s">
        <v>8</v>
      </c>
      <c r="BI750" t="s">
        <v>9</v>
      </c>
      <c r="BJ750" t="s">
        <v>10</v>
      </c>
      <c r="BK750" t="s">
        <v>11</v>
      </c>
      <c r="BL750" t="s">
        <v>12</v>
      </c>
      <c r="BM750" t="s">
        <v>13</v>
      </c>
      <c r="BN750" t="s">
        <v>14</v>
      </c>
      <c r="BO750" t="s">
        <v>15</v>
      </c>
      <c r="BP750" t="s">
        <v>16</v>
      </c>
      <c r="BQ750" t="s">
        <v>17</v>
      </c>
      <c r="BR750" t="s">
        <v>18</v>
      </c>
      <c r="BS750" t="s">
        <v>19</v>
      </c>
      <c r="BT750" t="s">
        <v>20</v>
      </c>
      <c r="BU750" t="s">
        <v>21</v>
      </c>
      <c r="BV750" t="s">
        <v>22</v>
      </c>
      <c r="BW750" t="s">
        <v>23</v>
      </c>
      <c r="BX750" t="s">
        <v>24</v>
      </c>
      <c r="BY750" t="s">
        <v>1</v>
      </c>
      <c r="BZ750" t="s">
        <v>2</v>
      </c>
      <c r="CA750" t="s">
        <v>3</v>
      </c>
      <c r="CB750" t="s">
        <v>4</v>
      </c>
      <c r="CC750" t="s">
        <v>5</v>
      </c>
      <c r="CD750" t="s">
        <v>6</v>
      </c>
      <c r="CE750" t="s">
        <v>7</v>
      </c>
      <c r="CF750" t="s">
        <v>8</v>
      </c>
      <c r="CG750" t="s">
        <v>9</v>
      </c>
      <c r="CH750" t="s">
        <v>10</v>
      </c>
      <c r="CI750" t="s">
        <v>11</v>
      </c>
      <c r="CJ750" t="s">
        <v>12</v>
      </c>
      <c r="CK750" t="s">
        <v>13</v>
      </c>
      <c r="CL750" t="s">
        <v>14</v>
      </c>
      <c r="CM750" t="s">
        <v>15</v>
      </c>
      <c r="CN750" t="s">
        <v>16</v>
      </c>
      <c r="CO750" t="s">
        <v>17</v>
      </c>
      <c r="CP750" t="s">
        <v>18</v>
      </c>
      <c r="CQ750" t="s">
        <v>19</v>
      </c>
      <c r="CR750" t="s">
        <v>20</v>
      </c>
      <c r="CS750" t="s">
        <v>21</v>
      </c>
      <c r="CT750" t="s">
        <v>22</v>
      </c>
      <c r="CU750" t="s">
        <v>23</v>
      </c>
      <c r="CV750" t="s">
        <v>24</v>
      </c>
    </row>
    <row r="751" spans="1:100">
      <c r="A751" s="18" t="str">
        <f ca="1">INDIRECT("CORPUS_TOTALS!R"&amp;$A747&amp;"C"&amp;COLUMN(),FALSE)</f>
        <v>Reduced Deity</v>
      </c>
      <c r="B751" s="7" t="str">
        <f ca="1">INDIRECT("CORPUS_TOTALS!R"&amp;($A747+$C747)&amp;"C"&amp;(COLUMN()-1),FALSE)</f>
        <v>Reduced Punishment</v>
      </c>
      <c r="C751" s="7">
        <f ca="1">INDIRECT("CORPUS_TOTALS!R"&amp;($A747+$C747)&amp;"C"&amp;(COLUMN()-1),FALSE)</f>
        <v>31050</v>
      </c>
      <c r="D751" s="7">
        <f t="shared" ref="D751:BO751" ca="1" si="596">INDIRECT("CORPUS_TOTALS!R"&amp;($A747+$C747)&amp;"C"&amp;(COLUMN()-1),FALSE)</f>
        <v>7770</v>
      </c>
      <c r="E751" s="7">
        <f t="shared" ca="1" si="596"/>
        <v>1172</v>
      </c>
      <c r="F751" s="7">
        <f t="shared" ca="1" si="596"/>
        <v>3213</v>
      </c>
      <c r="G751" s="7">
        <f t="shared" ca="1" si="596"/>
        <v>537</v>
      </c>
      <c r="H751" s="7">
        <f t="shared" ca="1" si="596"/>
        <v>255</v>
      </c>
      <c r="I751" s="7">
        <f t="shared" ca="1" si="596"/>
        <v>75</v>
      </c>
      <c r="J751" s="7">
        <f t="shared" ca="1" si="596"/>
        <v>35</v>
      </c>
      <c r="K751" s="7">
        <f t="shared" ca="1" si="596"/>
        <v>-0.67634222935485366</v>
      </c>
      <c r="L751" s="7">
        <f t="shared" ca="1" si="596"/>
        <v>-0.92813962992741483</v>
      </c>
      <c r="M751" s="7">
        <f t="shared" ca="1" si="596"/>
        <v>-2.4563474754358308</v>
      </c>
      <c r="N751" s="7">
        <f t="shared" ca="1" si="596"/>
        <v>-2.8986055421038048</v>
      </c>
      <c r="O751" s="7">
        <f t="shared" ca="1" si="596"/>
        <v>-5.5848666641327149</v>
      </c>
      <c r="P751" s="7">
        <f t="shared" ca="1" si="596"/>
        <v>-6.2034633350200723</v>
      </c>
      <c r="Q751" s="7">
        <f t="shared" ca="1" si="596"/>
        <v>1</v>
      </c>
      <c r="R751" s="7">
        <f t="shared" ca="1" si="596"/>
        <v>1</v>
      </c>
      <c r="S751" s="7">
        <f t="shared" ca="1" si="596"/>
        <v>0.78804732376278119</v>
      </c>
      <c r="T751" s="7">
        <f t="shared" ca="1" si="596"/>
        <v>0.72264846529016924</v>
      </c>
      <c r="U751" s="7">
        <f t="shared" ca="1" si="596"/>
        <v>0.54155119530389573</v>
      </c>
      <c r="V751" s="7">
        <f t="shared" ca="1" si="596"/>
        <v>0.50211070790530588</v>
      </c>
      <c r="W751" s="7">
        <f t="shared" ca="1" si="596"/>
        <v>0.21234888708665914</v>
      </c>
      <c r="X751" s="7">
        <f t="shared" ca="1" si="596"/>
        <v>0.17942677576444382</v>
      </c>
      <c r="Y751" s="7">
        <f t="shared" ca="1" si="596"/>
        <v>1.0324282002821248E-5</v>
      </c>
      <c r="Z751" s="7">
        <f t="shared" ca="1" si="596"/>
        <v>1.7404836525014163E-5</v>
      </c>
      <c r="AA751" s="7">
        <f t="shared" ca="1" si="596"/>
        <v>1.9256980685046379E-6</v>
      </c>
      <c r="AB751" s="7">
        <f t="shared" ca="1" si="596"/>
        <v>4.699506924512636E-4</v>
      </c>
      <c r="AC751" s="7">
        <f t="shared" ca="1" si="596"/>
        <v>8.0339227506568463E-3</v>
      </c>
      <c r="AD751" s="7">
        <f t="shared" ca="1" si="596"/>
        <v>9.0052909475744781E-3</v>
      </c>
      <c r="AE751" s="7">
        <f t="shared" ca="1" si="596"/>
        <v>7.9854852921931643E-3</v>
      </c>
      <c r="AF751" s="7">
        <f t="shared" ca="1" si="596"/>
        <v>8.5550552483473746E-3</v>
      </c>
      <c r="AG751" s="7">
        <f t="shared" ca="1" si="596"/>
        <v>6.3286696718441509E-3</v>
      </c>
      <c r="AH751" s="7">
        <f t="shared" ca="1" si="596"/>
        <v>7.493724150549671E-3</v>
      </c>
      <c r="AI751" s="7">
        <f t="shared" ca="1" si="596"/>
        <v>5.7607257850180484E-3</v>
      </c>
      <c r="AJ751" s="7">
        <f t="shared" ca="1" si="596"/>
        <v>7.3666873423950795E-3</v>
      </c>
      <c r="AK751" s="7">
        <f t="shared" ca="1" si="596"/>
        <v>3.736609542347712E-3</v>
      </c>
      <c r="AL751" s="7">
        <f t="shared" ca="1" si="596"/>
        <v>5.9159001101619403E-3</v>
      </c>
      <c r="AM751" s="7">
        <f t="shared" ca="1" si="596"/>
        <v>3.0155249844740113E-3</v>
      </c>
      <c r="AN751" s="7">
        <f t="shared" ca="1" si="596"/>
        <v>5.9934840245349976E-3</v>
      </c>
      <c r="AO751" s="7">
        <f t="shared" ca="1" si="596"/>
        <v>0.10132872086595962</v>
      </c>
      <c r="AP751" s="7">
        <f t="shared" ca="1" si="596"/>
        <v>0.11514489560765687</v>
      </c>
      <c r="AQ751" s="7">
        <f t="shared" ca="1" si="596"/>
        <v>0.25594348383682047</v>
      </c>
      <c r="AR751" s="7">
        <f t="shared" ca="1" si="596"/>
        <v>0.27558804769471107</v>
      </c>
      <c r="AS751" s="7">
        <f t="shared" ca="1" si="596"/>
        <v>5.704045532973729E-2</v>
      </c>
      <c r="AT751" s="7">
        <f t="shared" ca="1" si="596"/>
        <v>6.7798669509387552E-2</v>
      </c>
      <c r="AU751" s="7">
        <f t="shared" ca="1" si="596"/>
        <v>2.6920050486054094E-2</v>
      </c>
      <c r="AV751" s="7">
        <f t="shared" ca="1" si="596"/>
        <v>3.4598611032607425E-2</v>
      </c>
      <c r="AW751" s="7">
        <f t="shared" ca="1" si="596"/>
        <v>7.4785099168948842E-3</v>
      </c>
      <c r="AX751" s="7">
        <f t="shared" ca="1" si="596"/>
        <v>1.182650938812442E-2</v>
      </c>
      <c r="AY751" s="7">
        <f t="shared" ca="1" si="596"/>
        <v>3.0155249844740113E-3</v>
      </c>
      <c r="AZ751" s="7">
        <f t="shared" ca="1" si="596"/>
        <v>5.9934840245349976E-3</v>
      </c>
      <c r="BA751" s="7">
        <f t="shared" ca="1" si="596"/>
        <v>776545</v>
      </c>
      <c r="BB751" s="7">
        <f t="shared" ca="1" si="596"/>
        <v>5914283</v>
      </c>
      <c r="BC751" s="7">
        <f t="shared" ca="1" si="596"/>
        <v>841</v>
      </c>
      <c r="BD751" s="7">
        <f t="shared" ca="1" si="596"/>
        <v>6929</v>
      </c>
      <c r="BE751" s="7">
        <f t="shared" ca="1" si="596"/>
        <v>1854958</v>
      </c>
      <c r="BF751" s="7">
        <f t="shared" ca="1" si="596"/>
        <v>4835870</v>
      </c>
      <c r="BG751" s="7">
        <f t="shared" ca="1" si="596"/>
        <v>2065</v>
      </c>
      <c r="BH751" s="7">
        <f t="shared" ca="1" si="596"/>
        <v>5705</v>
      </c>
      <c r="BI751" s="7">
        <f t="shared" ca="1" si="596"/>
        <v>521678</v>
      </c>
      <c r="BJ751" s="7">
        <f t="shared" ca="1" si="596"/>
        <v>6169150</v>
      </c>
      <c r="BK751" s="7">
        <f t="shared" ca="1" si="596"/>
        <v>485</v>
      </c>
      <c r="BL751" s="7">
        <f t="shared" ca="1" si="596"/>
        <v>7285</v>
      </c>
      <c r="BM751" s="7">
        <f t="shared" ca="1" si="596"/>
        <v>282016</v>
      </c>
      <c r="BN751" s="7">
        <f t="shared" ca="1" si="596"/>
        <v>6408812</v>
      </c>
      <c r="BO751" s="7">
        <f t="shared" ca="1" si="596"/>
        <v>239</v>
      </c>
      <c r="BP751" s="7">
        <f t="shared" ref="BP751:CV751" ca="1" si="597">INDIRECT("CORPUS_TOTALS!R"&amp;($A747+$C747)&amp;"C"&amp;(COLUMN()-1),FALSE)</f>
        <v>7531</v>
      </c>
      <c r="BQ751" s="7">
        <f t="shared" ca="1" si="597"/>
        <v>119056</v>
      </c>
      <c r="BR751" s="7">
        <f t="shared" ca="1" si="597"/>
        <v>6571772</v>
      </c>
      <c r="BS751" s="7">
        <f t="shared" ca="1" si="597"/>
        <v>75</v>
      </c>
      <c r="BT751" s="7">
        <f t="shared" ca="1" si="597"/>
        <v>7695</v>
      </c>
      <c r="BU751" s="7">
        <f t="shared" ca="1" si="597"/>
        <v>60599</v>
      </c>
      <c r="BV751" s="7">
        <f t="shared" ca="1" si="597"/>
        <v>6630229</v>
      </c>
      <c r="BW751" s="7">
        <f t="shared" ca="1" si="597"/>
        <v>35</v>
      </c>
      <c r="BX751" s="7">
        <f t="shared" ca="1" si="597"/>
        <v>7735</v>
      </c>
      <c r="BY751" s="7">
        <f t="shared" ca="1" si="597"/>
        <v>776484.27560632839</v>
      </c>
      <c r="BZ751" s="7">
        <f t="shared" ca="1" si="597"/>
        <v>5914343.7243936714</v>
      </c>
      <c r="CA751" s="7">
        <f t="shared" ca="1" si="597"/>
        <v>901.72439367163099</v>
      </c>
      <c r="CB751" s="7">
        <f t="shared" ca="1" si="597"/>
        <v>6876.2516746806223</v>
      </c>
      <c r="CC751" s="7">
        <f t="shared" ca="1" si="597"/>
        <v>1854868.9569136705</v>
      </c>
      <c r="CD751" s="7">
        <f t="shared" ca="1" si="597"/>
        <v>4835959.0430863295</v>
      </c>
      <c r="CE751" s="7">
        <f t="shared" ca="1" si="597"/>
        <v>2154.0430863294082</v>
      </c>
      <c r="CF751" s="7">
        <f t="shared" ca="1" si="597"/>
        <v>5622.4786752850323</v>
      </c>
      <c r="CG751" s="7">
        <f t="shared" ca="1" si="597"/>
        <v>521557.32004876243</v>
      </c>
      <c r="CH751" s="7">
        <f t="shared" ca="1" si="597"/>
        <v>6169270.6799512375</v>
      </c>
      <c r="CI751" s="7">
        <f t="shared" ca="1" si="597"/>
        <v>605.67995123755747</v>
      </c>
      <c r="CJ751" s="7">
        <f t="shared" ca="1" si="597"/>
        <v>7172.6399109347904</v>
      </c>
      <c r="CK751" s="7">
        <f t="shared" ca="1" si="597"/>
        <v>281927.59994554083</v>
      </c>
      <c r="CL751" s="7">
        <f t="shared" ca="1" si="597"/>
        <v>6408900.4000544595</v>
      </c>
      <c r="CM751" s="7">
        <f t="shared" ca="1" si="597"/>
        <v>327.40005445915699</v>
      </c>
      <c r="CN751" s="7">
        <f t="shared" ca="1" si="597"/>
        <v>7451.2429717218856</v>
      </c>
      <c r="CO751" s="7">
        <f t="shared" ca="1" si="597"/>
        <v>118992.81468569991</v>
      </c>
      <c r="CP751" s="7">
        <f t="shared" ca="1" si="597"/>
        <v>6571835.1853143005</v>
      </c>
      <c r="CQ751" s="7">
        <f t="shared" ca="1" si="597"/>
        <v>138.18531430009682</v>
      </c>
      <c r="CR751" s="7">
        <f t="shared" ca="1" si="597"/>
        <v>7640.6774453027338</v>
      </c>
      <c r="CS751" s="7">
        <f t="shared" ca="1" si="597"/>
        <v>60563.667942456021</v>
      </c>
      <c r="CT751" s="7">
        <f t="shared" ca="1" si="597"/>
        <v>6630264.332057544</v>
      </c>
      <c r="CU751" s="7">
        <f t="shared" ca="1" si="597"/>
        <v>70.332057543981591</v>
      </c>
      <c r="CV751" s="7">
        <f t="shared" ca="1" si="597"/>
        <v>7708.6094994520854</v>
      </c>
    </row>
    <row r="752" spans="1:100">
      <c r="A752" s="18" t="s">
        <v>117</v>
      </c>
      <c r="B752" s="7" t="str">
        <f ca="1">INDIRECT("CORPUS_TOTALS!R"&amp;($B747+$C747)&amp;"C"&amp;(COLUMN()-1),FALSE)</f>
        <v>Reduced Punishment</v>
      </c>
      <c r="C752" s="7">
        <f ca="1">INDIRECT("CORPUS_TOTALS!R"&amp;($B747+$C747)&amp;"C"&amp;(COLUMN()-1),FALSE)</f>
        <v>31050</v>
      </c>
      <c r="D752" s="7">
        <f t="shared" ref="D752:BO752" ca="1" si="598">INDIRECT("CORPUS_TOTALS!R"&amp;($B747+$C747)&amp;"C"&amp;(COLUMN()-1),FALSE)</f>
        <v>3367</v>
      </c>
      <c r="E752" s="7">
        <f t="shared" ca="1" si="598"/>
        <v>819</v>
      </c>
      <c r="F752" s="7">
        <f t="shared" ca="1" si="598"/>
        <v>2044</v>
      </c>
      <c r="G752" s="7">
        <f t="shared" ca="1" si="598"/>
        <v>430</v>
      </c>
      <c r="H752" s="7">
        <f t="shared" ca="1" si="598"/>
        <v>227</v>
      </c>
      <c r="I752" s="7">
        <f t="shared" ca="1" si="598"/>
        <v>88</v>
      </c>
      <c r="J752" s="7">
        <f t="shared" ca="1" si="598"/>
        <v>33</v>
      </c>
      <c r="K752" s="7">
        <f t="shared" ca="1" si="598"/>
        <v>2.2332141298127182</v>
      </c>
      <c r="L752" s="7">
        <f t="shared" ca="1" si="598"/>
        <v>1.5342991115123785</v>
      </c>
      <c r="M752" s="7">
        <f t="shared" ca="1" si="598"/>
        <v>1.8192957834270629</v>
      </c>
      <c r="N752" s="7">
        <f t="shared" ca="1" si="598"/>
        <v>2.1267470899527505</v>
      </c>
      <c r="O752" s="7">
        <f t="shared" ca="1" si="598"/>
        <v>1.9492588210376487</v>
      </c>
      <c r="P752" s="7">
        <f t="shared" ca="1" si="598"/>
        <v>0.33595599458000192</v>
      </c>
      <c r="Q752" s="7">
        <f t="shared" ca="1" si="598"/>
        <v>1.5275456714145992</v>
      </c>
      <c r="R752" s="7">
        <f t="shared" ca="1" si="598"/>
        <v>1.2999955727064536</v>
      </c>
      <c r="S752" s="7">
        <f t="shared" ca="1" si="598"/>
        <v>1.4093291727602595</v>
      </c>
      <c r="T752" s="7">
        <f t="shared" ca="1" si="598"/>
        <v>1.4698415608166413</v>
      </c>
      <c r="U752" s="7">
        <f t="shared" ca="1" si="598"/>
        <v>1.4561457154930806</v>
      </c>
      <c r="V752" s="7">
        <f t="shared" ca="1" si="598"/>
        <v>1.0667153660874937</v>
      </c>
      <c r="W752" s="7">
        <f t="shared" ca="1" si="598"/>
        <v>0</v>
      </c>
      <c r="X752" s="7">
        <f t="shared" ca="1" si="598"/>
        <v>0</v>
      </c>
      <c r="Y752" s="7">
        <f t="shared" ca="1" si="598"/>
        <v>0</v>
      </c>
      <c r="Z752" s="7">
        <f t="shared" ca="1" si="598"/>
        <v>0</v>
      </c>
      <c r="AA752" s="7">
        <f t="shared" ca="1" si="598"/>
        <v>0</v>
      </c>
      <c r="AB752" s="7">
        <f t="shared" ca="1" si="598"/>
        <v>0</v>
      </c>
      <c r="AC752" s="7">
        <f t="shared" ca="1" si="598"/>
        <v>1.2804489787456996E-2</v>
      </c>
      <c r="AD752" s="7">
        <f t="shared" ca="1" si="598"/>
        <v>1.467342308767714E-2</v>
      </c>
      <c r="AE752" s="7">
        <f t="shared" ca="1" si="598"/>
        <v>1.1618216641932884E-2</v>
      </c>
      <c r="AF752" s="7">
        <f t="shared" ca="1" si="598"/>
        <v>1.2664527640811397E-2</v>
      </c>
      <c r="AG752" s="7">
        <f t="shared" ca="1" si="598"/>
        <v>1.1571634622600626E-2</v>
      </c>
      <c r="AH752" s="7">
        <f t="shared" ca="1" si="598"/>
        <v>1.3970390919424916E-2</v>
      </c>
      <c r="AI752" s="7">
        <f t="shared" ca="1" si="598"/>
        <v>1.1741573457784947E-2</v>
      </c>
      <c r="AJ752" s="7">
        <f t="shared" ca="1" si="598"/>
        <v>1.5226053509842019E-2</v>
      </c>
      <c r="AK752" s="7">
        <f t="shared" ca="1" si="598"/>
        <v>1.0355524554143701E-2</v>
      </c>
      <c r="AL752" s="7">
        <f t="shared" ca="1" si="598"/>
        <v>1.5780501581882433E-2</v>
      </c>
      <c r="AM752" s="7">
        <f t="shared" ca="1" si="598"/>
        <v>6.4734094268412415E-3</v>
      </c>
      <c r="AN752" s="7">
        <f t="shared" ca="1" si="598"/>
        <v>1.312861017517836E-2</v>
      </c>
      <c r="AO752" s="7">
        <f t="shared" ca="1" si="598"/>
        <v>0.1543183602087658</v>
      </c>
      <c r="AP752" s="7">
        <f t="shared" ca="1" si="598"/>
        <v>0.17950997361956803</v>
      </c>
      <c r="AQ752" s="7">
        <f t="shared" ca="1" si="598"/>
        <v>0.31672550482400696</v>
      </c>
      <c r="AR752" s="7">
        <f t="shared" ca="1" si="598"/>
        <v>0.34855516045665835</v>
      </c>
      <c r="AS752" s="7">
        <f t="shared" ca="1" si="598"/>
        <v>9.5913870305610452E-2</v>
      </c>
      <c r="AT752" s="7">
        <f t="shared" ca="1" si="598"/>
        <v>0.1167383423466022</v>
      </c>
      <c r="AU752" s="7">
        <f t="shared" ca="1" si="598"/>
        <v>5.2529525959989179E-2</v>
      </c>
      <c r="AV752" s="7">
        <f t="shared" ca="1" si="598"/>
        <v>6.8646595216131992E-2</v>
      </c>
      <c r="AW752" s="7">
        <f t="shared" ca="1" si="598"/>
        <v>2.0213049870050782E-2</v>
      </c>
      <c r="AX752" s="7">
        <f t="shared" ca="1" si="598"/>
        <v>3.0871001214000302E-2</v>
      </c>
      <c r="AY752" s="7">
        <f t="shared" ca="1" si="598"/>
        <v>6.2267237884692708E-3</v>
      </c>
      <c r="AZ752" s="7">
        <f t="shared" ca="1" si="598"/>
        <v>1.2781295219549736E-2</v>
      </c>
      <c r="BA752" s="7">
        <f t="shared" ca="1" si="598"/>
        <v>776824</v>
      </c>
      <c r="BB752" s="7">
        <f t="shared" ca="1" si="598"/>
        <v>5918407</v>
      </c>
      <c r="BC752" s="7">
        <f t="shared" ca="1" si="598"/>
        <v>562</v>
      </c>
      <c r="BD752" s="7">
        <f t="shared" ca="1" si="598"/>
        <v>2805</v>
      </c>
      <c r="BE752" s="7">
        <f t="shared" ca="1" si="598"/>
        <v>1855903</v>
      </c>
      <c r="BF752" s="7">
        <f t="shared" ca="1" si="598"/>
        <v>4839328</v>
      </c>
      <c r="BG752" s="7">
        <f t="shared" ca="1" si="598"/>
        <v>1120</v>
      </c>
      <c r="BH752" s="7">
        <f t="shared" ca="1" si="598"/>
        <v>2247</v>
      </c>
      <c r="BI752" s="7">
        <f t="shared" ca="1" si="598"/>
        <v>521805</v>
      </c>
      <c r="BJ752" s="7">
        <f t="shared" ca="1" si="598"/>
        <v>6173426</v>
      </c>
      <c r="BK752" s="7">
        <f t="shared" ca="1" si="598"/>
        <v>358</v>
      </c>
      <c r="BL752" s="7">
        <f t="shared" ca="1" si="598"/>
        <v>3009</v>
      </c>
      <c r="BM752" s="7">
        <f t="shared" ca="1" si="598"/>
        <v>282051</v>
      </c>
      <c r="BN752" s="7">
        <f t="shared" ca="1" si="598"/>
        <v>6413180</v>
      </c>
      <c r="BO752" s="7">
        <f t="shared" ca="1" si="598"/>
        <v>204</v>
      </c>
      <c r="BP752" s="7">
        <f t="shared" ref="BP752:CV752" ca="1" si="599">INDIRECT("CORPUS_TOTALS!R"&amp;($B747+$C747)&amp;"C"&amp;(COLUMN()-1),FALSE)</f>
        <v>3163</v>
      </c>
      <c r="BQ752" s="7">
        <f t="shared" ca="1" si="599"/>
        <v>119045</v>
      </c>
      <c r="BR752" s="7">
        <f t="shared" ca="1" si="599"/>
        <v>6576186</v>
      </c>
      <c r="BS752" s="7">
        <f t="shared" ca="1" si="599"/>
        <v>86</v>
      </c>
      <c r="BT752" s="7">
        <f t="shared" ca="1" si="599"/>
        <v>3281</v>
      </c>
      <c r="BU752" s="7">
        <f t="shared" ca="1" si="599"/>
        <v>60602</v>
      </c>
      <c r="BV752" s="7">
        <f t="shared" ca="1" si="599"/>
        <v>6634629</v>
      </c>
      <c r="BW752" s="7">
        <f t="shared" ca="1" si="599"/>
        <v>32</v>
      </c>
      <c r="BX752" s="7">
        <f t="shared" ca="1" si="599"/>
        <v>3335</v>
      </c>
      <c r="BY752" s="7">
        <f t="shared" ca="1" si="599"/>
        <v>776995.25276274234</v>
      </c>
      <c r="BZ752" s="7">
        <f t="shared" ca="1" si="599"/>
        <v>4506161.7074645814</v>
      </c>
      <c r="CA752" s="7">
        <f t="shared" ca="1" si="599"/>
        <v>933.13819623150994</v>
      </c>
      <c r="CB752" s="7">
        <f t="shared" ca="1" si="599"/>
        <v>1343469.4376670732</v>
      </c>
      <c r="CC752" s="7">
        <f t="shared" ca="1" si="599"/>
        <v>1856089.5813292572</v>
      </c>
      <c r="CD752" s="7">
        <f t="shared" ca="1" si="599"/>
        <v>4368606.9578898316</v>
      </c>
      <c r="CE752" s="7">
        <f t="shared" ca="1" si="599"/>
        <v>262.84432578279814</v>
      </c>
      <c r="CF752" s="7">
        <f t="shared" ca="1" si="599"/>
        <v>483196.92912695982</v>
      </c>
      <c r="CG752" s="7">
        <f t="shared" ca="1" si="599"/>
        <v>521900.53868779703</v>
      </c>
      <c r="CH752" s="7">
        <f t="shared" ca="1" si="599"/>
        <v>5903839.0739952847</v>
      </c>
      <c r="CI752" s="7">
        <f t="shared" ca="1" si="599"/>
        <v>141.95076387626187</v>
      </c>
      <c r="CJ752" s="7">
        <f t="shared" ca="1" si="599"/>
        <v>273048.31336053566</v>
      </c>
      <c r="CK752" s="7">
        <f t="shared" ca="1" si="599"/>
        <v>282113.12664306769</v>
      </c>
      <c r="CL752" s="7">
        <f t="shared" ca="1" si="599"/>
        <v>6296364.8181697996</v>
      </c>
      <c r="CM752" s="7">
        <f t="shared" ca="1" si="599"/>
        <v>59.939614677578803</v>
      </c>
      <c r="CN752" s="7">
        <f t="shared" ca="1" si="599"/>
        <v>120034.55748050303</v>
      </c>
      <c r="CO752" s="7">
        <f t="shared" ca="1" si="599"/>
        <v>119071.11969713663</v>
      </c>
      <c r="CP752" s="7">
        <f t="shared" ca="1" si="599"/>
        <v>6516167.8615972064</v>
      </c>
      <c r="CQ752" s="7">
        <f t="shared" ca="1" si="599"/>
        <v>30.504367630360861</v>
      </c>
      <c r="CR752" s="7">
        <f t="shared" ca="1" si="599"/>
        <v>63304.742721701907</v>
      </c>
      <c r="CS752" s="7">
        <f t="shared" ca="1" si="599"/>
        <v>60603.522775064273</v>
      </c>
      <c r="CT752" s="7">
        <f t="shared" ca="1" si="599"/>
        <v>5939405.6404038174</v>
      </c>
      <c r="CU752" s="7">
        <f t="shared" ca="1" si="599"/>
        <v>494.89055185132526</v>
      </c>
      <c r="CV752" s="7">
        <f t="shared" ca="1" si="599"/>
        <v>665521.80694110435</v>
      </c>
    </row>
    <row r="754" spans="1:51">
      <c r="A754" s="18" t="s">
        <v>114</v>
      </c>
      <c r="B754" t="s">
        <v>119</v>
      </c>
      <c r="C754" t="s">
        <v>120</v>
      </c>
      <c r="D754" t="s">
        <v>121</v>
      </c>
      <c r="E754" t="s">
        <v>122</v>
      </c>
      <c r="F754" t="s">
        <v>123</v>
      </c>
      <c r="G754" t="s">
        <v>124</v>
      </c>
      <c r="H754" t="s">
        <v>125</v>
      </c>
      <c r="I754" t="s">
        <v>126</v>
      </c>
      <c r="J754" t="s">
        <v>127</v>
      </c>
      <c r="K754" t="s">
        <v>128</v>
      </c>
      <c r="L754" t="s">
        <v>129</v>
      </c>
      <c r="M754" t="s">
        <v>130</v>
      </c>
      <c r="N754" t="s">
        <v>131</v>
      </c>
      <c r="O754" t="s">
        <v>132</v>
      </c>
      <c r="P754" t="s">
        <v>133</v>
      </c>
      <c r="Q754" t="s">
        <v>134</v>
      </c>
      <c r="R754" t="s">
        <v>135</v>
      </c>
      <c r="S754" t="s">
        <v>136</v>
      </c>
      <c r="T754" t="s">
        <v>138</v>
      </c>
      <c r="U754" t="s">
        <v>139</v>
      </c>
      <c r="V754" t="s">
        <v>140</v>
      </c>
      <c r="W754" t="s">
        <v>141</v>
      </c>
      <c r="X754" t="s">
        <v>142</v>
      </c>
      <c r="Y754" t="s">
        <v>143</v>
      </c>
      <c r="Z754" t="s">
        <v>144</v>
      </c>
      <c r="AA754" t="s">
        <v>145</v>
      </c>
      <c r="AB754" t="s">
        <v>146</v>
      </c>
      <c r="AC754" t="s">
        <v>147</v>
      </c>
      <c r="AD754" t="s">
        <v>148</v>
      </c>
      <c r="AE754" t="s">
        <v>149</v>
      </c>
      <c r="AF754" t="s">
        <v>137</v>
      </c>
    </row>
    <row r="755" spans="1:51">
      <c r="A755" s="18" t="s">
        <v>150</v>
      </c>
      <c r="B755" s="10" t="e">
        <f ca="1">1-NORMSDIST(H755)</f>
        <v>#REF!</v>
      </c>
      <c r="C755" s="10">
        <f t="shared" ref="C755" ca="1" si="600">1-NORMSDIST(I755)</f>
        <v>1</v>
      </c>
      <c r="D755" s="10">
        <f t="shared" ref="D755" ca="1" si="601">1-NORMSDIST(J755)</f>
        <v>1</v>
      </c>
      <c r="E755" s="10">
        <f t="shared" ref="E755" ca="1" si="602">1-NORMSDIST(K755)</f>
        <v>0.99999999999999967</v>
      </c>
      <c r="F755" s="10">
        <f t="shared" ref="F755" ca="1" si="603">1-NORMSDIST(L755)</f>
        <v>0.999999999981526</v>
      </c>
      <c r="G755" s="10">
        <f t="shared" ref="G755" ca="1" si="604">1-NORMSDIST(M755)</f>
        <v>0.99949953578992135</v>
      </c>
      <c r="H755" t="e">
        <f ca="1">(E751/T755-E752/Z755)/(SQRT(N755*(1-N755)*(1/T755+1/Z755)))</f>
        <v>#REF!</v>
      </c>
      <c r="I755">
        <f t="shared" ref="I755" ca="1" si="605">(F751/U755-F752/AA755)/(SQRT(O755*(1-O755)*(1/U755+1/AA755)))</f>
        <v>-13.686585379852863</v>
      </c>
      <c r="J755">
        <f t="shared" ref="J755" ca="1" si="606">(G751/V755-G752/AB755)/(SQRT(P755*(1-P755)*(1/V755+1/AB755)))</f>
        <v>-9.6593426308886077</v>
      </c>
      <c r="K755">
        <f t="shared" ref="K755" ca="1" si="607">(H751/W755-H752/AC755)/(SQRT(Q755*(1-Q755)*(1/W755+1/AC755)))</f>
        <v>-8.0785458100153917</v>
      </c>
      <c r="L755">
        <f t="shared" ref="L755" ca="1" si="608">(I751/X755-I752/AD755)/(SQRT(R755*(1-R755)*(1/X755+1/AD755)))</f>
        <v>-6.6158267770826695</v>
      </c>
      <c r="M755">
        <f t="shared" ref="M755" ca="1" si="609">(J751/Y755-J752/AE755)/(SQRT(S755*(1-S755)*(1/Y755+1/AE755)))</f>
        <v>-3.2902656391982856</v>
      </c>
      <c r="N755" t="e">
        <f ca="1">(E751+E752)/(T755+Z755)</f>
        <v>#REF!</v>
      </c>
      <c r="O755">
        <f t="shared" ref="O755" ca="1" si="610">(F751+F752)/(U755+AA755)</f>
        <v>4.7203016970458834E-3</v>
      </c>
      <c r="P755">
        <f t="shared" ref="P755" ca="1" si="611">(G751+G752)/(V755+AB755)</f>
        <v>4.3413845739427139E-3</v>
      </c>
      <c r="Q755">
        <f t="shared" ref="Q755" ca="1" si="612">(H751+H752)/(W755+AC755)</f>
        <v>4.3279159558229328E-3</v>
      </c>
      <c r="R755">
        <f t="shared" ref="R755" ca="1" si="613">(I751+I752)/(X755+AD755)</f>
        <v>3.6589745892071472E-3</v>
      </c>
      <c r="S755">
        <f t="shared" ref="S755" ca="1" si="614">(J751+J752)/(Y755+AE755)</f>
        <v>3.0528867738170064E-3</v>
      </c>
      <c r="T755" t="e">
        <f ca="1">_xlfn.FLOOR.MATH(($F$1-1)*$D751)</f>
        <v>#REF!</v>
      </c>
      <c r="U755">
        <f ca="1">2*50*$D751</f>
        <v>777000</v>
      </c>
      <c r="V755">
        <f ca="1">2*10*$D751</f>
        <v>155400</v>
      </c>
      <c r="W755">
        <f ca="1">2*5*$D751</f>
        <v>77700</v>
      </c>
      <c r="X755">
        <f ca="1">2*2*$D751</f>
        <v>31080</v>
      </c>
      <c r="Y755">
        <f ca="1">2*1*$D751</f>
        <v>15540</v>
      </c>
      <c r="Z755" t="e">
        <f ca="1">_xlfn.FLOOR.MATH(($F$1-1)*$D752)</f>
        <v>#REF!</v>
      </c>
      <c r="AA755">
        <f ca="1">2*50*$D752</f>
        <v>336700</v>
      </c>
      <c r="AB755">
        <f ca="1">2*10*$D752</f>
        <v>67340</v>
      </c>
      <c r="AC755">
        <f ca="1">2*5*$D752</f>
        <v>33670</v>
      </c>
      <c r="AD755">
        <f ca="1">2*2*$D752</f>
        <v>13468</v>
      </c>
      <c r="AE755">
        <f ca="1">2*1*$D752</f>
        <v>6734</v>
      </c>
    </row>
    <row r="757" spans="1:51">
      <c r="A757" s="18" t="s">
        <v>151</v>
      </c>
      <c r="B757" t="s">
        <v>152</v>
      </c>
      <c r="C757" t="s">
        <v>153</v>
      </c>
      <c r="D757" t="s">
        <v>154</v>
      </c>
      <c r="E757">
        <v>50</v>
      </c>
      <c r="F757" t="s">
        <v>153</v>
      </c>
      <c r="G757" t="s">
        <v>154</v>
      </c>
      <c r="H757">
        <v>10</v>
      </c>
      <c r="I757" t="s">
        <v>153</v>
      </c>
      <c r="J757" t="s">
        <v>154</v>
      </c>
      <c r="K757">
        <v>5</v>
      </c>
      <c r="L757" t="s">
        <v>153</v>
      </c>
      <c r="M757" t="s">
        <v>154</v>
      </c>
      <c r="N757">
        <v>2</v>
      </c>
      <c r="O757" t="s">
        <v>153</v>
      </c>
      <c r="P757" t="s">
        <v>154</v>
      </c>
      <c r="Q757">
        <v>1</v>
      </c>
      <c r="R757" t="s">
        <v>153</v>
      </c>
      <c r="S757" t="s">
        <v>154</v>
      </c>
    </row>
    <row r="758" spans="1:51">
      <c r="A758" s="18" t="s">
        <v>159</v>
      </c>
      <c r="B758" t="s">
        <v>116</v>
      </c>
      <c r="C758">
        <f ca="1">BC751</f>
        <v>841</v>
      </c>
      <c r="D758">
        <f ca="1">BD751</f>
        <v>6929</v>
      </c>
      <c r="E758" t="s">
        <v>116</v>
      </c>
      <c r="F758">
        <f ca="1">BG751</f>
        <v>2065</v>
      </c>
      <c r="G758">
        <f ca="1">BH751</f>
        <v>5705</v>
      </c>
      <c r="H758" t="s">
        <v>116</v>
      </c>
      <c r="I758">
        <f ca="1">BK751</f>
        <v>485</v>
      </c>
      <c r="J758">
        <f ca="1">BL751</f>
        <v>7285</v>
      </c>
      <c r="K758" t="s">
        <v>116</v>
      </c>
      <c r="L758">
        <f ca="1">BO751</f>
        <v>239</v>
      </c>
      <c r="M758">
        <f ca="1">BP751</f>
        <v>7531</v>
      </c>
      <c r="N758" t="s">
        <v>116</v>
      </c>
      <c r="O758">
        <f ca="1">BS751</f>
        <v>75</v>
      </c>
      <c r="P758">
        <f ca="1">BT751</f>
        <v>7695</v>
      </c>
      <c r="Q758" t="s">
        <v>116</v>
      </c>
      <c r="R758">
        <f ca="1">BW751</f>
        <v>35</v>
      </c>
      <c r="S758">
        <f ca="1">BX751</f>
        <v>7735</v>
      </c>
    </row>
    <row r="759" spans="1:51">
      <c r="A759" s="18"/>
      <c r="B759" t="s">
        <v>117</v>
      </c>
      <c r="C759">
        <f ca="1">BC752</f>
        <v>562</v>
      </c>
      <c r="D759">
        <f ca="1">BD752</f>
        <v>2805</v>
      </c>
      <c r="E759" t="s">
        <v>117</v>
      </c>
      <c r="F759">
        <f ca="1">BG752</f>
        <v>1120</v>
      </c>
      <c r="G759">
        <f ca="1">BH752</f>
        <v>2247</v>
      </c>
      <c r="H759" t="s">
        <v>117</v>
      </c>
      <c r="I759">
        <f ca="1">BK752</f>
        <v>358</v>
      </c>
      <c r="J759">
        <f ca="1">BL752</f>
        <v>3009</v>
      </c>
      <c r="K759" t="s">
        <v>117</v>
      </c>
      <c r="L759">
        <f ca="1">BO752</f>
        <v>204</v>
      </c>
      <c r="M759">
        <f ca="1">BP752</f>
        <v>3163</v>
      </c>
      <c r="N759" t="s">
        <v>117</v>
      </c>
      <c r="O759">
        <f ca="1">BS752</f>
        <v>86</v>
      </c>
      <c r="P759">
        <f ca="1">BT752</f>
        <v>3281</v>
      </c>
      <c r="Q759" t="s">
        <v>117</v>
      </c>
      <c r="R759">
        <f ca="1">BW752</f>
        <v>32</v>
      </c>
      <c r="S759">
        <f ca="1">BX752</f>
        <v>3335</v>
      </c>
    </row>
    <row r="760" spans="1:51">
      <c r="A760" s="18" t="s">
        <v>155</v>
      </c>
      <c r="C760">
        <f ca="1">(C758+C759)*(C758+D758)/SUM(C758:D759)</f>
        <v>978.83720930232562</v>
      </c>
      <c r="D760">
        <f ca="1">(C758+D758)*(D758+D759)/SUM(C758:D759)</f>
        <v>6791.1627906976746</v>
      </c>
      <c r="F760">
        <f ca="1">(F758+F759)*(F758+G758)/SUM(F758:G759)</f>
        <v>2222.0930232558139</v>
      </c>
      <c r="G760">
        <f ca="1">(F758+G758)*(G758+G759)/SUM(F758:G759)</f>
        <v>5547.9069767441861</v>
      </c>
      <c r="I760">
        <f ca="1">(I758+I759)*(I758+J758)/SUM(I758:J759)</f>
        <v>588.1395348837209</v>
      </c>
      <c r="J760">
        <f ca="1">(I758+J758)*(J758+J759)/SUM(I758:J759)</f>
        <v>7181.8604651162786</v>
      </c>
      <c r="L760">
        <f ca="1">(L758+L759)*(L758+M758)/SUM(L758:M759)</f>
        <v>309.06976744186045</v>
      </c>
      <c r="M760">
        <f ca="1">(L758+M758)*(M758+M759)/SUM(L758:M759)</f>
        <v>7460.9302325581393</v>
      </c>
      <c r="O760">
        <f ca="1">(O758+O759)*(O758+P758)/SUM(O758:P759)</f>
        <v>112.32558139534883</v>
      </c>
      <c r="P760">
        <f ca="1">(O758+P758)*(P758+P759)/SUM(O758:P759)</f>
        <v>7657.6744186046508</v>
      </c>
      <c r="R760">
        <f ca="1">(R758+R759)*(R758+S758)/SUM(R758:S759)</f>
        <v>46.744186046511629</v>
      </c>
      <c r="S760">
        <f ca="1">(R758+S758)*(S758+S759)/SUM(R758:S759)</f>
        <v>7723.2558139534885</v>
      </c>
    </row>
    <row r="761" spans="1:51">
      <c r="C761">
        <f ca="1">(C758+C759)*(C759+D759)/SUM(C758:D759)</f>
        <v>424.16279069767444</v>
      </c>
      <c r="D761">
        <f ca="1">(C759+D759)*(D758+D759)/SUM(C758:D759)</f>
        <v>2942.8372093023254</v>
      </c>
      <c r="F761">
        <f ca="1">(F758+F759)*(F759+G759)/SUM(F758:G759)</f>
        <v>962.90697674418607</v>
      </c>
      <c r="G761">
        <f ca="1">(F759+G759)*(G758+G759)/SUM(F758:G759)</f>
        <v>2404.0930232558139</v>
      </c>
      <c r="I761">
        <f ca="1">(I758+I759)*(I759+J759)/SUM(I758:J759)</f>
        <v>254.86046511627907</v>
      </c>
      <c r="J761">
        <f ca="1">(I759+J759)*(J758+J759)/SUM(I758:J759)</f>
        <v>3112.1395348837209</v>
      </c>
      <c r="L761">
        <f ca="1">(L758+L759)*(L759+M759)/SUM(L758:M759)</f>
        <v>133.93023255813952</v>
      </c>
      <c r="M761">
        <f ca="1">(L759+M759)*(M758+M759)/SUM(L758:M759)</f>
        <v>3233.0697674418607</v>
      </c>
      <c r="O761">
        <f ca="1">(O758+O759)*(O759+P759)/SUM(O758:P759)</f>
        <v>48.674418604651166</v>
      </c>
      <c r="P761">
        <f ca="1">(O759+P759)*(P758+P759)/SUM(O758:P759)</f>
        <v>3318.3255813953488</v>
      </c>
      <c r="R761">
        <f ca="1">(R758+R759)*(R759+S759)/SUM(R758:S759)</f>
        <v>20.255813953488371</v>
      </c>
      <c r="S761">
        <f ca="1">(R759+S759)*(S758+S759)/SUM(R758:S759)</f>
        <v>3346.7441860465115</v>
      </c>
    </row>
    <row r="763" spans="1:51">
      <c r="A763" s="18" t="s">
        <v>151</v>
      </c>
      <c r="B763" s="18" t="s">
        <v>0</v>
      </c>
      <c r="C763" s="18">
        <v>50</v>
      </c>
      <c r="D763" s="18">
        <v>10</v>
      </c>
      <c r="E763" s="18">
        <v>5</v>
      </c>
      <c r="F763" s="18">
        <v>2</v>
      </c>
      <c r="G763" s="18">
        <v>1</v>
      </c>
    </row>
    <row r="764" spans="1:51">
      <c r="A764" s="18" t="s">
        <v>118</v>
      </c>
      <c r="B764" s="10">
        <f ca="1">_xlfn.CHISQ.TEST(C758:D759,C760:D761)</f>
        <v>1.0292959294104401E-17</v>
      </c>
      <c r="C764" s="10">
        <f ca="1">_xlfn.CHISQ.TEST(F758:G759,F760:G761)</f>
        <v>7.3518775920024844E-13</v>
      </c>
      <c r="D764" s="10">
        <f ca="1">_xlfn.CHISQ.TEST(I758:J759,I760:J761)</f>
        <v>8.6069312075210977E-16</v>
      </c>
      <c r="E764" s="10">
        <f ca="1">_xlfn.CHISQ.TEST(L758:M759,L760:M761)</f>
        <v>1.3887884378784407E-13</v>
      </c>
      <c r="F764" s="10">
        <f ca="1">_xlfn.CHISQ.TEST(O758:P759,O760:P761)</f>
        <v>1.1041067270540812E-10</v>
      </c>
      <c r="G764" s="10">
        <f ca="1">_xlfn.CHISQ.TEST(R758:S759,R760:S761)</f>
        <v>1.7272526333998379E-3</v>
      </c>
    </row>
    <row r="765" spans="1:51">
      <c r="A765" s="18" t="s">
        <v>156</v>
      </c>
      <c r="B765">
        <f ca="1">(C758*D759)/(D758*C759)</f>
        <v>0.60578983887924753</v>
      </c>
      <c r="C765">
        <f ca="1">(F758*G759)/(G758*F759)</f>
        <v>0.72618865030674851</v>
      </c>
      <c r="D765">
        <f ca="1">(I758*J759)/(J758*I759)</f>
        <v>0.55956603259931825</v>
      </c>
      <c r="E765">
        <f ca="1">(L758*M759)/(M758*L759)</f>
        <v>0.49205571220653976</v>
      </c>
      <c r="F765">
        <f ca="1">(O758*P759)/(P758*O759)</f>
        <v>0.37184369191713135</v>
      </c>
      <c r="G765">
        <f ca="1">(R758*S759)/(S758*R759)</f>
        <v>0.47157805429864252</v>
      </c>
    </row>
    <row r="768" spans="1:51">
      <c r="A768">
        <v>2</v>
      </c>
      <c r="B768">
        <v>3</v>
      </c>
      <c r="C768">
        <v>2</v>
      </c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</row>
    <row r="769" spans="1:100" ht="18.75">
      <c r="A769" s="19" t="str">
        <f ca="1">INDIRECT("R5C"&amp;A768,FALSE)</f>
        <v>reduced_deities</v>
      </c>
      <c r="B769" s="19" t="str">
        <f ca="1">INDIRECT("R5C"&amp;B768,FALSE)</f>
        <v>sage_kings</v>
      </c>
      <c r="C769" s="19" t="str">
        <f ca="1">INDIRECT("R3C"&amp;C768,FALSE)</f>
        <v>reduced_reward</v>
      </c>
      <c r="D769" s="20"/>
    </row>
    <row r="770" spans="1:100" ht="18.75">
      <c r="A770" s="19">
        <f ca="1">INDIRECT("R6C"&amp;A768,FALSE)</f>
        <v>188</v>
      </c>
      <c r="B770" s="19">
        <f ca="1">INDIRECT("R6C"&amp;B768,FALSE)</f>
        <v>214</v>
      </c>
      <c r="C770" s="19">
        <f ca="1">INDIRECT("R4C"&amp;C768,FALSE)</f>
        <v>8</v>
      </c>
    </row>
    <row r="771" spans="1:100">
      <c r="A771" s="18"/>
    </row>
    <row r="772" spans="1:100">
      <c r="A772" s="18" t="s">
        <v>115</v>
      </c>
    </row>
    <row r="773" spans="1:100" ht="15.75">
      <c r="C773" t="s">
        <v>36</v>
      </c>
      <c r="D773" t="s">
        <v>37</v>
      </c>
      <c r="E773" s="2" t="s">
        <v>43</v>
      </c>
      <c r="F773" s="2" t="s">
        <v>38</v>
      </c>
      <c r="G773" s="2" t="s">
        <v>39</v>
      </c>
      <c r="H773" s="2" t="s">
        <v>40</v>
      </c>
      <c r="I773" s="2" t="s">
        <v>41</v>
      </c>
      <c r="J773" s="2" t="s">
        <v>42</v>
      </c>
      <c r="K773" s="3" t="s">
        <v>44</v>
      </c>
      <c r="L773" s="3" t="s">
        <v>45</v>
      </c>
      <c r="M773" s="3" t="s">
        <v>46</v>
      </c>
      <c r="N773" s="3" t="s">
        <v>47</v>
      </c>
      <c r="O773" s="3" t="s">
        <v>48</v>
      </c>
      <c r="P773" s="3" t="s">
        <v>49</v>
      </c>
      <c r="Q773" s="3" t="s">
        <v>108</v>
      </c>
      <c r="R773" s="3" t="s">
        <v>109</v>
      </c>
      <c r="S773" s="3" t="s">
        <v>110</v>
      </c>
      <c r="T773" s="3" t="s">
        <v>111</v>
      </c>
      <c r="U773" s="3" t="s">
        <v>112</v>
      </c>
      <c r="V773" s="3" t="s">
        <v>113</v>
      </c>
      <c r="W773" s="3" t="s">
        <v>81</v>
      </c>
      <c r="X773" s="3" t="s">
        <v>82</v>
      </c>
      <c r="Y773" s="3" t="s">
        <v>83</v>
      </c>
      <c r="Z773" s="3" t="s">
        <v>84</v>
      </c>
      <c r="AA773" s="3" t="s">
        <v>85</v>
      </c>
      <c r="AB773" s="3" t="s">
        <v>86</v>
      </c>
      <c r="AC773" s="13" t="s">
        <v>96</v>
      </c>
      <c r="AD773" s="13" t="s">
        <v>97</v>
      </c>
      <c r="AE773" s="13" t="s">
        <v>98</v>
      </c>
      <c r="AF773" s="13" t="s">
        <v>99</v>
      </c>
      <c r="AG773" s="13" t="s">
        <v>100</v>
      </c>
      <c r="AH773" s="13" t="s">
        <v>101</v>
      </c>
      <c r="AI773" s="13" t="s">
        <v>102</v>
      </c>
      <c r="AJ773" s="13" t="s">
        <v>103</v>
      </c>
      <c r="AK773" s="13" t="s">
        <v>104</v>
      </c>
      <c r="AL773" s="13" t="s">
        <v>105</v>
      </c>
      <c r="AM773" s="13" t="s">
        <v>106</v>
      </c>
      <c r="AN773" s="13" t="s">
        <v>107</v>
      </c>
      <c r="AO773" s="13" t="s">
        <v>96</v>
      </c>
      <c r="AP773" s="13" t="s">
        <v>97</v>
      </c>
      <c r="AQ773" s="13" t="s">
        <v>98</v>
      </c>
      <c r="AR773" s="13" t="s">
        <v>99</v>
      </c>
      <c r="AS773" s="13" t="s">
        <v>100</v>
      </c>
      <c r="AT773" s="13" t="s">
        <v>101</v>
      </c>
      <c r="AU773" s="13" t="s">
        <v>102</v>
      </c>
      <c r="AV773" s="13" t="s">
        <v>103</v>
      </c>
      <c r="AW773" s="13" t="s">
        <v>104</v>
      </c>
      <c r="AX773" s="13" t="s">
        <v>105</v>
      </c>
      <c r="AY773" s="13" t="s">
        <v>106</v>
      </c>
      <c r="AZ773" s="13" t="s">
        <v>107</v>
      </c>
      <c r="BA773" t="s">
        <v>1</v>
      </c>
      <c r="BB773" t="s">
        <v>2</v>
      </c>
      <c r="BC773" t="s">
        <v>3</v>
      </c>
      <c r="BD773" t="s">
        <v>4</v>
      </c>
      <c r="BE773" t="s">
        <v>5</v>
      </c>
      <c r="BF773" t="s">
        <v>6</v>
      </c>
      <c r="BG773" t="s">
        <v>7</v>
      </c>
      <c r="BH773" t="s">
        <v>8</v>
      </c>
      <c r="BI773" t="s">
        <v>9</v>
      </c>
      <c r="BJ773" t="s">
        <v>10</v>
      </c>
      <c r="BK773" t="s">
        <v>11</v>
      </c>
      <c r="BL773" t="s">
        <v>12</v>
      </c>
      <c r="BM773" t="s">
        <v>13</v>
      </c>
      <c r="BN773" t="s">
        <v>14</v>
      </c>
      <c r="BO773" t="s">
        <v>15</v>
      </c>
      <c r="BP773" t="s">
        <v>16</v>
      </c>
      <c r="BQ773" t="s">
        <v>17</v>
      </c>
      <c r="BR773" t="s">
        <v>18</v>
      </c>
      <c r="BS773" t="s">
        <v>19</v>
      </c>
      <c r="BT773" t="s">
        <v>20</v>
      </c>
      <c r="BU773" t="s">
        <v>21</v>
      </c>
      <c r="BV773" t="s">
        <v>22</v>
      </c>
      <c r="BW773" t="s">
        <v>23</v>
      </c>
      <c r="BX773" t="s">
        <v>24</v>
      </c>
      <c r="BY773" t="s">
        <v>1</v>
      </c>
      <c r="BZ773" t="s">
        <v>2</v>
      </c>
      <c r="CA773" t="s">
        <v>3</v>
      </c>
      <c r="CB773" t="s">
        <v>4</v>
      </c>
      <c r="CC773" t="s">
        <v>5</v>
      </c>
      <c r="CD773" t="s">
        <v>6</v>
      </c>
      <c r="CE773" t="s">
        <v>7</v>
      </c>
      <c r="CF773" t="s">
        <v>8</v>
      </c>
      <c r="CG773" t="s">
        <v>9</v>
      </c>
      <c r="CH773" t="s">
        <v>10</v>
      </c>
      <c r="CI773" t="s">
        <v>11</v>
      </c>
      <c r="CJ773" t="s">
        <v>12</v>
      </c>
      <c r="CK773" t="s">
        <v>13</v>
      </c>
      <c r="CL773" t="s">
        <v>14</v>
      </c>
      <c r="CM773" t="s">
        <v>15</v>
      </c>
      <c r="CN773" t="s">
        <v>16</v>
      </c>
      <c r="CO773" t="s">
        <v>17</v>
      </c>
      <c r="CP773" t="s">
        <v>18</v>
      </c>
      <c r="CQ773" t="s">
        <v>19</v>
      </c>
      <c r="CR773" t="s">
        <v>20</v>
      </c>
      <c r="CS773" t="s">
        <v>21</v>
      </c>
      <c r="CT773" t="s">
        <v>22</v>
      </c>
      <c r="CU773" t="s">
        <v>23</v>
      </c>
      <c r="CV773" t="s">
        <v>24</v>
      </c>
    </row>
    <row r="774" spans="1:100">
      <c r="A774" s="18" t="str">
        <f ca="1">INDIRECT("CORPUS_TOTALS!R"&amp;$A770&amp;"C"&amp;COLUMN(),FALSE)</f>
        <v>Reduced Deity</v>
      </c>
      <c r="B774" s="7" t="str">
        <f ca="1">INDIRECT("CORPUS_TOTALS!R"&amp;($A770+$C770)&amp;"C"&amp;(COLUMN()-1),FALSE)</f>
        <v>Reduced Reward</v>
      </c>
      <c r="C774" s="7">
        <f ca="1">INDIRECT("CORPUS_TOTALS!R"&amp;($A770+$C770)&amp;"C"&amp;(COLUMN()-1),FALSE)</f>
        <v>8713</v>
      </c>
      <c r="D774" s="7">
        <f t="shared" ref="D774:BO774" ca="1" si="615">INDIRECT("CORPUS_TOTALS!R"&amp;($A770+$C770)&amp;"C"&amp;(COLUMN()-1),FALSE)</f>
        <v>7770</v>
      </c>
      <c r="E774" s="7">
        <f t="shared" ca="1" si="615"/>
        <v>270</v>
      </c>
      <c r="F774" s="7">
        <f t="shared" ca="1" si="615"/>
        <v>721</v>
      </c>
      <c r="G774" s="7">
        <f t="shared" ca="1" si="615"/>
        <v>133</v>
      </c>
      <c r="H774" s="7">
        <f t="shared" ca="1" si="615"/>
        <v>73</v>
      </c>
      <c r="I774" s="7">
        <f t="shared" ca="1" si="615"/>
        <v>30</v>
      </c>
      <c r="J774" s="7">
        <f t="shared" ca="1" si="615"/>
        <v>21</v>
      </c>
      <c r="K774" s="7">
        <f t="shared" ca="1" si="615"/>
        <v>-1.2469885112539258</v>
      </c>
      <c r="L774" s="7">
        <f t="shared" ca="1" si="615"/>
        <v>-1.5010203834474058</v>
      </c>
      <c r="M774" s="7">
        <f t="shared" ca="1" si="615"/>
        <v>-1.8700526935532942</v>
      </c>
      <c r="N774" s="7">
        <f t="shared" ca="1" si="615"/>
        <v>-1.444630668762106</v>
      </c>
      <c r="O774" s="7">
        <f t="shared" ca="1" si="615"/>
        <v>-1.321959217763746</v>
      </c>
      <c r="P774" s="7">
        <f t="shared" ca="1" si="615"/>
        <v>0.19204788394534281</v>
      </c>
      <c r="Q774" s="7">
        <f t="shared" ca="1" si="615"/>
        <v>0.7204316758387922</v>
      </c>
      <c r="R774" s="7">
        <f t="shared" ca="1" si="615"/>
        <v>0.71786370865002491</v>
      </c>
      <c r="S774" s="7">
        <f t="shared" ca="1" si="615"/>
        <v>0.70314796296308646</v>
      </c>
      <c r="T774" s="7">
        <f t="shared" ca="1" si="615"/>
        <v>1</v>
      </c>
      <c r="U774" s="7">
        <f t="shared" ca="1" si="615"/>
        <v>1</v>
      </c>
      <c r="V774" s="7">
        <f t="shared" ca="1" si="615"/>
        <v>1</v>
      </c>
      <c r="W774" s="7">
        <f t="shared" ca="1" si="615"/>
        <v>2.7352607618668181E-5</v>
      </c>
      <c r="X774" s="7">
        <f t="shared" ca="1" si="615"/>
        <v>3.5098180661791137E-12</v>
      </c>
      <c r="Y774" s="7">
        <f t="shared" ca="1" si="615"/>
        <v>1.2007759260450911E-3</v>
      </c>
      <c r="Z774" s="7">
        <f t="shared" ca="1" si="615"/>
        <v>0.20079003613412819</v>
      </c>
      <c r="AA774" s="7">
        <f t="shared" ca="1" si="615"/>
        <v>0.60356179349147787</v>
      </c>
      <c r="AB774" s="7">
        <f t="shared" ca="1" si="615"/>
        <v>0.98403330218901008</v>
      </c>
      <c r="AC774" s="7">
        <f t="shared" ca="1" si="615"/>
        <v>1.7288225720567332E-3</v>
      </c>
      <c r="AD774" s="7">
        <f t="shared" ca="1" si="615"/>
        <v>2.1965935529624286E-3</v>
      </c>
      <c r="AE774" s="7">
        <f t="shared" ca="1" si="615"/>
        <v>1.720514877315659E-3</v>
      </c>
      <c r="AF774" s="7">
        <f t="shared" ca="1" si="615"/>
        <v>1.9911968343960525E-3</v>
      </c>
      <c r="AG774" s="7">
        <f t="shared" ca="1" si="615"/>
        <v>1.4210493077744754E-3</v>
      </c>
      <c r="AH774" s="7">
        <f t="shared" ca="1" si="615"/>
        <v>2.0023741156489482E-3</v>
      </c>
      <c r="AI774" s="7">
        <f t="shared" ca="1" si="615"/>
        <v>1.4483782069368736E-3</v>
      </c>
      <c r="AJ774" s="7">
        <f t="shared" ca="1" si="615"/>
        <v>2.3096655511068843E-3</v>
      </c>
      <c r="AK774" s="7">
        <f t="shared" ca="1" si="615"/>
        <v>1.2403478248073654E-3</v>
      </c>
      <c r="AL774" s="7">
        <f t="shared" ca="1" si="615"/>
        <v>2.6206560361964957E-3</v>
      </c>
      <c r="AM774" s="7">
        <f t="shared" ca="1" si="615"/>
        <v>1.5483008343646053E-3</v>
      </c>
      <c r="AN774" s="7">
        <f t="shared" ca="1" si="615"/>
        <v>3.8571045710408007E-3</v>
      </c>
      <c r="AO774" s="7">
        <f t="shared" ca="1" si="615"/>
        <v>2.5228932142475409E-2</v>
      </c>
      <c r="AP774" s="7">
        <f t="shared" ca="1" si="615"/>
        <v>3.2686125772582508E-2</v>
      </c>
      <c r="AQ774" s="7">
        <f t="shared" ca="1" si="615"/>
        <v>6.4958541963671679E-2</v>
      </c>
      <c r="AR774" s="7">
        <f t="shared" ca="1" si="615"/>
        <v>7.6354199349069646E-2</v>
      </c>
      <c r="AS774" s="7">
        <f t="shared" ca="1" si="615"/>
        <v>1.3525505711027133E-2</v>
      </c>
      <c r="AT774" s="7">
        <f t="shared" ca="1" si="615"/>
        <v>1.916432697880556E-2</v>
      </c>
      <c r="AU774" s="7">
        <f t="shared" ca="1" si="615"/>
        <v>7.2500134768372759E-3</v>
      </c>
      <c r="AV774" s="7">
        <f t="shared" ca="1" si="615"/>
        <v>1.1540205313381515E-2</v>
      </c>
      <c r="AW774" s="7">
        <f t="shared" ca="1" si="615"/>
        <v>2.4820312166535449E-3</v>
      </c>
      <c r="AX774" s="7">
        <f t="shared" ca="1" si="615"/>
        <v>5.2399765053541773E-3</v>
      </c>
      <c r="AY774" s="7">
        <f t="shared" ca="1" si="615"/>
        <v>1.5483008343646053E-3</v>
      </c>
      <c r="AZ774" s="7">
        <f t="shared" ca="1" si="615"/>
        <v>3.8571045710408007E-3</v>
      </c>
      <c r="BA774" s="7">
        <f t="shared" ca="1" si="615"/>
        <v>267387</v>
      </c>
      <c r="BB774" s="7">
        <f t="shared" ca="1" si="615"/>
        <v>6445778</v>
      </c>
      <c r="BC774" s="7">
        <f t="shared" ca="1" si="615"/>
        <v>225</v>
      </c>
      <c r="BD774" s="7">
        <f t="shared" ca="1" si="615"/>
        <v>7545</v>
      </c>
      <c r="BE774" s="7">
        <f t="shared" ca="1" si="615"/>
        <v>643385</v>
      </c>
      <c r="BF774" s="7">
        <f t="shared" ca="1" si="615"/>
        <v>6069780</v>
      </c>
      <c r="BG774" s="7">
        <f t="shared" ca="1" si="615"/>
        <v>549</v>
      </c>
      <c r="BH774" s="7">
        <f t="shared" ca="1" si="615"/>
        <v>7221</v>
      </c>
      <c r="BI774" s="7">
        <f t="shared" ca="1" si="615"/>
        <v>155566</v>
      </c>
      <c r="BJ774" s="7">
        <f t="shared" ca="1" si="615"/>
        <v>6557599</v>
      </c>
      <c r="BK774" s="7">
        <f t="shared" ca="1" si="615"/>
        <v>127</v>
      </c>
      <c r="BL774" s="7">
        <f t="shared" ca="1" si="615"/>
        <v>7643</v>
      </c>
      <c r="BM774" s="7">
        <f t="shared" ca="1" si="615"/>
        <v>81054</v>
      </c>
      <c r="BN774" s="7">
        <f t="shared" ca="1" si="615"/>
        <v>6632111</v>
      </c>
      <c r="BO774" s="7">
        <f t="shared" ca="1" si="615"/>
        <v>73</v>
      </c>
      <c r="BP774" s="7">
        <f t="shared" ref="BP774:CV774" ca="1" si="616">INDIRECT("CORPUS_TOTALS!R"&amp;($A770+$C770)&amp;"C"&amp;(COLUMN()-1),FALSE)</f>
        <v>7697</v>
      </c>
      <c r="BQ774" s="7">
        <f t="shared" ca="1" si="616"/>
        <v>33214</v>
      </c>
      <c r="BR774" s="7">
        <f t="shared" ca="1" si="616"/>
        <v>6679951</v>
      </c>
      <c r="BS774" s="7">
        <f t="shared" ca="1" si="616"/>
        <v>30</v>
      </c>
      <c r="BT774" s="7">
        <f t="shared" ca="1" si="616"/>
        <v>7740</v>
      </c>
      <c r="BU774" s="7">
        <f t="shared" ca="1" si="616"/>
        <v>16703</v>
      </c>
      <c r="BV774" s="7">
        <f t="shared" ca="1" si="616"/>
        <v>6696462</v>
      </c>
      <c r="BW774" s="7">
        <f t="shared" ca="1" si="616"/>
        <v>21</v>
      </c>
      <c r="BX774" s="7">
        <f t="shared" ca="1" si="616"/>
        <v>7749</v>
      </c>
      <c r="BY774" s="7">
        <f t="shared" ca="1" si="616"/>
        <v>267302.61667163868</v>
      </c>
      <c r="BZ774" s="7">
        <f t="shared" ca="1" si="616"/>
        <v>6445862.3833283614</v>
      </c>
      <c r="CA774" s="7">
        <f t="shared" ca="1" si="616"/>
        <v>309.38332836130689</v>
      </c>
      <c r="CB774" s="7">
        <f t="shared" ca="1" si="616"/>
        <v>7469.2517925598431</v>
      </c>
      <c r="CC774" s="7">
        <f t="shared" ca="1" si="616"/>
        <v>643189.55489228806</v>
      </c>
      <c r="CD774" s="7">
        <f t="shared" ca="1" si="616"/>
        <v>6069975.4451077124</v>
      </c>
      <c r="CE774" s="7">
        <f t="shared" ca="1" si="616"/>
        <v>744.4451077119478</v>
      </c>
      <c r="CF774" s="7">
        <f t="shared" ca="1" si="616"/>
        <v>7033.6864608571368</v>
      </c>
      <c r="CG774" s="7">
        <f t="shared" ca="1" si="616"/>
        <v>155513.00501269542</v>
      </c>
      <c r="CH774" s="7">
        <f t="shared" ca="1" si="616"/>
        <v>6557651.9949873043</v>
      </c>
      <c r="CI774" s="7">
        <f t="shared" ca="1" si="616"/>
        <v>179.99498730459379</v>
      </c>
      <c r="CJ774" s="7">
        <f t="shared" ca="1" si="616"/>
        <v>7598.7898912063092</v>
      </c>
      <c r="CK774" s="7">
        <f t="shared" ca="1" si="616"/>
        <v>81033.209955906437</v>
      </c>
      <c r="CL774" s="7">
        <f t="shared" ca="1" si="616"/>
        <v>6632131.7900440935</v>
      </c>
      <c r="CM774" s="7">
        <f t="shared" ca="1" si="616"/>
        <v>93.790044093567332</v>
      </c>
      <c r="CN774" s="7">
        <f t="shared" ca="1" si="616"/>
        <v>7685.0946103663473</v>
      </c>
      <c r="CO774" s="7">
        <f t="shared" ca="1" si="616"/>
        <v>33205.566972452492</v>
      </c>
      <c r="CP774" s="7">
        <f t="shared" ca="1" si="616"/>
        <v>6679959.4330275478</v>
      </c>
      <c r="CQ774" s="7">
        <f t="shared" ca="1" si="616"/>
        <v>38.433027547506413</v>
      </c>
      <c r="CR774" s="7">
        <f t="shared" ca="1" si="616"/>
        <v>7740.5156986309739</v>
      </c>
      <c r="CS774" s="7">
        <f t="shared" ca="1" si="616"/>
        <v>16704.665565133422</v>
      </c>
      <c r="CT774" s="7">
        <f t="shared" ca="1" si="616"/>
        <v>6696460.3344348669</v>
      </c>
      <c r="CU774" s="7">
        <f t="shared" ca="1" si="616"/>
        <v>19.334434866577343</v>
      </c>
      <c r="CV774" s="7">
        <f t="shared" ca="1" si="616"/>
        <v>7759.6363965432101</v>
      </c>
    </row>
    <row r="775" spans="1:100">
      <c r="A775" s="18" t="s">
        <v>117</v>
      </c>
      <c r="B775" s="7" t="str">
        <f ca="1">INDIRECT("CORPUS_TOTALS!R"&amp;($B770+$C770)&amp;"C"&amp;(COLUMN()-1),FALSE)</f>
        <v>Reduced Reward</v>
      </c>
      <c r="C775" s="7">
        <f ca="1">INDIRECT("CORPUS_TOTALS!R"&amp;($B770+$C770)&amp;"C"&amp;(COLUMN()-1),FALSE)</f>
        <v>8713</v>
      </c>
      <c r="D775" s="7">
        <f t="shared" ref="D775:BO775" ca="1" si="617">INDIRECT("CORPUS_TOTALS!R"&amp;($B770+$C770)&amp;"C"&amp;(COLUMN()-1),FALSE)</f>
        <v>3367</v>
      </c>
      <c r="E775" s="7">
        <f t="shared" ca="1" si="617"/>
        <v>109</v>
      </c>
      <c r="F775" s="7">
        <f t="shared" ca="1" si="617"/>
        <v>321</v>
      </c>
      <c r="G775" s="7">
        <f t="shared" ca="1" si="617"/>
        <v>48</v>
      </c>
      <c r="H775" s="7">
        <f t="shared" ca="1" si="617"/>
        <v>17</v>
      </c>
      <c r="I775" s="7">
        <f t="shared" ca="1" si="617"/>
        <v>10</v>
      </c>
      <c r="J775" s="7">
        <f t="shared" ca="1" si="617"/>
        <v>6</v>
      </c>
      <c r="K775" s="7">
        <f t="shared" ca="1" si="617"/>
        <v>-1.0325683698816088</v>
      </c>
      <c r="L775" s="7">
        <f t="shared" ca="1" si="617"/>
        <v>-0.90719871920812789</v>
      </c>
      <c r="M775" s="7">
        <f t="shared" ca="1" si="617"/>
        <v>-1.7886038110761955</v>
      </c>
      <c r="N775" s="7">
        <f t="shared" ca="1" si="617"/>
        <v>-2.8844346050402692</v>
      </c>
      <c r="O775" s="7">
        <f t="shared" ca="1" si="617"/>
        <v>-1.6630239565536251</v>
      </c>
      <c r="P775" s="7">
        <f t="shared" ca="1" si="617"/>
        <v>-1.1098779339959901</v>
      </c>
      <c r="Q775" s="7">
        <f t="shared" ca="1" si="617"/>
        <v>0.69603128009796611</v>
      </c>
      <c r="R775" s="7">
        <f t="shared" ca="1" si="617"/>
        <v>0.77132139711643943</v>
      </c>
      <c r="S775" s="7">
        <f t="shared" ca="1" si="617"/>
        <v>0.59021137769772225</v>
      </c>
      <c r="T775" s="7">
        <f t="shared" ca="1" si="617"/>
        <v>0.42735395817917293</v>
      </c>
      <c r="U775" s="7">
        <f t="shared" ca="1" si="617"/>
        <v>0.62898791790331454</v>
      </c>
      <c r="V775" s="7">
        <f t="shared" ca="1" si="617"/>
        <v>0.77501991119087732</v>
      </c>
      <c r="W775" s="7">
        <f t="shared" ca="1" si="617"/>
        <v>0</v>
      </c>
      <c r="X775" s="7">
        <f t="shared" ca="1" si="617"/>
        <v>0</v>
      </c>
      <c r="Y775" s="7">
        <f t="shared" ca="1" si="617"/>
        <v>0</v>
      </c>
      <c r="Z775" s="7">
        <f t="shared" ca="1" si="617"/>
        <v>0</v>
      </c>
      <c r="AA775" s="7">
        <f t="shared" ca="1" si="617"/>
        <v>0</v>
      </c>
      <c r="AB775" s="7">
        <f t="shared" ca="1" si="617"/>
        <v>0</v>
      </c>
      <c r="AC775" s="7">
        <f t="shared" ca="1" si="617"/>
        <v>1.485547163154161E-3</v>
      </c>
      <c r="AD775" s="7">
        <f t="shared" ca="1" si="617"/>
        <v>2.1714644404961692E-3</v>
      </c>
      <c r="AE775" s="7">
        <f t="shared" ca="1" si="617"/>
        <v>1.6983499138836142E-3</v>
      </c>
      <c r="AF775" s="7">
        <f t="shared" ca="1" si="617"/>
        <v>2.1151338996001994E-3</v>
      </c>
      <c r="AG775" s="7">
        <f t="shared" ca="1" si="617"/>
        <v>1.0225840344552388E-3</v>
      </c>
      <c r="AH775" s="7">
        <f t="shared" ca="1" si="617"/>
        <v>1.8286188167476122E-3</v>
      </c>
      <c r="AI775" s="7">
        <f t="shared" ca="1" si="617"/>
        <v>5.30014508480468E-4</v>
      </c>
      <c r="AJ775" s="7">
        <f t="shared" ca="1" si="617"/>
        <v>1.4895875111215519E-3</v>
      </c>
      <c r="AK775" s="7">
        <f t="shared" ca="1" si="617"/>
        <v>5.6527169039795506E-4</v>
      </c>
      <c r="AL775" s="7">
        <f t="shared" ca="1" si="617"/>
        <v>2.4047312796050152E-3</v>
      </c>
      <c r="AM775" s="7">
        <f t="shared" ca="1" si="617"/>
        <v>3.5737443027765697E-4</v>
      </c>
      <c r="AN775" s="7">
        <f t="shared" ca="1" si="617"/>
        <v>3.206629133725907E-3</v>
      </c>
      <c r="AO775" s="7">
        <f t="shared" ca="1" si="617"/>
        <v>2.2353499992864047E-2</v>
      </c>
      <c r="AP775" s="7">
        <f t="shared" ca="1" si="617"/>
        <v>3.3482555843191791E-2</v>
      </c>
      <c r="AQ775" s="7">
        <f t="shared" ca="1" si="617"/>
        <v>6.6517398423444285E-2</v>
      </c>
      <c r="AR775" s="7">
        <f t="shared" ca="1" si="617"/>
        <v>8.4358752452706603E-2</v>
      </c>
      <c r="AS775" s="7">
        <f t="shared" ca="1" si="617"/>
        <v>9.7409422634602491E-3</v>
      </c>
      <c r="AT775" s="7">
        <f t="shared" ca="1" si="617"/>
        <v>1.7583085060567074E-2</v>
      </c>
      <c r="AU775" s="7">
        <f t="shared" ca="1" si="617"/>
        <v>2.6549272408617508E-3</v>
      </c>
      <c r="AV775" s="7">
        <f t="shared" ca="1" si="617"/>
        <v>7.4430828571483473E-3</v>
      </c>
      <c r="AW775" s="7">
        <f t="shared" ca="1" si="617"/>
        <v>1.1319117210799035E-3</v>
      </c>
      <c r="AX775" s="7">
        <f t="shared" ca="1" si="617"/>
        <v>4.8080942189260368E-3</v>
      </c>
      <c r="AY775" s="7">
        <f t="shared" ca="1" si="617"/>
        <v>3.5737443027765697E-4</v>
      </c>
      <c r="AZ775" s="7">
        <f t="shared" ca="1" si="617"/>
        <v>3.206629133725907E-3</v>
      </c>
      <c r="BA775" s="7">
        <f t="shared" ca="1" si="617"/>
        <v>267518</v>
      </c>
      <c r="BB775" s="7">
        <f t="shared" ca="1" si="617"/>
        <v>6450050</v>
      </c>
      <c r="BC775" s="7">
        <f t="shared" ca="1" si="617"/>
        <v>94</v>
      </c>
      <c r="BD775" s="7">
        <f t="shared" ca="1" si="617"/>
        <v>3273</v>
      </c>
      <c r="BE775" s="7">
        <f t="shared" ca="1" si="617"/>
        <v>643680</v>
      </c>
      <c r="BF775" s="7">
        <f t="shared" ca="1" si="617"/>
        <v>6073888</v>
      </c>
      <c r="BG775" s="7">
        <f t="shared" ca="1" si="617"/>
        <v>254</v>
      </c>
      <c r="BH775" s="7">
        <f t="shared" ca="1" si="617"/>
        <v>3113</v>
      </c>
      <c r="BI775" s="7">
        <f t="shared" ca="1" si="617"/>
        <v>155647</v>
      </c>
      <c r="BJ775" s="7">
        <f t="shared" ca="1" si="617"/>
        <v>6561921</v>
      </c>
      <c r="BK775" s="7">
        <f t="shared" ca="1" si="617"/>
        <v>46</v>
      </c>
      <c r="BL775" s="7">
        <f t="shared" ca="1" si="617"/>
        <v>3321</v>
      </c>
      <c r="BM775" s="7">
        <f t="shared" ca="1" si="617"/>
        <v>81110</v>
      </c>
      <c r="BN775" s="7">
        <f t="shared" ca="1" si="617"/>
        <v>6636458</v>
      </c>
      <c r="BO775" s="7">
        <f t="shared" ca="1" si="617"/>
        <v>17</v>
      </c>
      <c r="BP775" s="7">
        <f t="shared" ref="BP775:CV775" ca="1" si="618">INDIRECT("CORPUS_TOTALS!R"&amp;($B770+$C770)&amp;"C"&amp;(COLUMN()-1),FALSE)</f>
        <v>3350</v>
      </c>
      <c r="BQ775" s="7">
        <f t="shared" ca="1" si="618"/>
        <v>33234</v>
      </c>
      <c r="BR775" s="7">
        <f t="shared" ca="1" si="618"/>
        <v>6684334</v>
      </c>
      <c r="BS775" s="7">
        <f t="shared" ca="1" si="618"/>
        <v>10</v>
      </c>
      <c r="BT775" s="7">
        <f t="shared" ca="1" si="618"/>
        <v>3357</v>
      </c>
      <c r="BU775" s="7">
        <f t="shared" ca="1" si="618"/>
        <v>16718</v>
      </c>
      <c r="BV775" s="7">
        <f t="shared" ca="1" si="618"/>
        <v>6700850</v>
      </c>
      <c r="BW775" s="7">
        <f t="shared" ca="1" si="618"/>
        <v>6</v>
      </c>
      <c r="BX775" s="7">
        <f t="shared" ca="1" si="618"/>
        <v>3361</v>
      </c>
      <c r="BY775" s="7">
        <f t="shared" ca="1" si="618"/>
        <v>267477.93389104342</v>
      </c>
      <c r="BZ775" s="7">
        <f t="shared" ca="1" si="618"/>
        <v>5865054.7721853033</v>
      </c>
      <c r="CA775" s="7">
        <f t="shared" ca="1" si="618"/>
        <v>322.51272449443417</v>
      </c>
      <c r="CB775" s="7">
        <f t="shared" ca="1" si="618"/>
        <v>584969.79144514399</v>
      </c>
      <c r="CC775" s="7">
        <f t="shared" ca="1" si="618"/>
        <v>643611.40711999149</v>
      </c>
      <c r="CD775" s="7">
        <f t="shared" ca="1" si="618"/>
        <v>5922211.9982220158</v>
      </c>
      <c r="CE775" s="7">
        <f t="shared" ca="1" si="618"/>
        <v>78.102030000290142</v>
      </c>
      <c r="CF775" s="7">
        <f t="shared" ca="1" si="618"/>
        <v>155082.15076136854</v>
      </c>
      <c r="CG775" s="7">
        <f t="shared" ca="1" si="618"/>
        <v>155615.002172168</v>
      </c>
      <c r="CH775" s="7">
        <f t="shared" ca="1" si="618"/>
        <v>6481841.9467227207</v>
      </c>
      <c r="CI775" s="7">
        <f t="shared" ca="1" si="618"/>
        <v>40.656880627472219</v>
      </c>
      <c r="CJ775" s="7">
        <f t="shared" ca="1" si="618"/>
        <v>83411.846669035396</v>
      </c>
      <c r="CK775" s="7">
        <f t="shared" ca="1" si="618"/>
        <v>81086.35764755946</v>
      </c>
      <c r="CL775" s="7">
        <f t="shared" ca="1" si="618"/>
        <v>6603406.2933955779</v>
      </c>
      <c r="CM775" s="7">
        <f t="shared" ca="1" si="618"/>
        <v>16.657818740993626</v>
      </c>
      <c r="CN775" s="7">
        <f t="shared" ca="1" si="618"/>
        <v>36403.043070242682</v>
      </c>
      <c r="CO775" s="7">
        <f t="shared" ca="1" si="618"/>
        <v>33227.345688062749</v>
      </c>
      <c r="CP775" s="7">
        <f t="shared" ca="1" si="618"/>
        <v>6667666.0885460768</v>
      </c>
      <c r="CQ775" s="7">
        <f t="shared" ca="1" si="618"/>
        <v>8.3802589967020964</v>
      </c>
      <c r="CR775" s="7">
        <f t="shared" ca="1" si="618"/>
        <v>20025.046459337256</v>
      </c>
      <c r="CS775" s="7">
        <f t="shared" ca="1" si="618"/>
        <v>16715.621744891148</v>
      </c>
      <c r="CT775" s="7">
        <f t="shared" ca="1" si="618"/>
        <v>6443763.3790070387</v>
      </c>
      <c r="CU775" s="7">
        <f t="shared" ca="1" si="618"/>
        <v>146.7785408094702</v>
      </c>
      <c r="CV775" s="7">
        <f t="shared" ca="1" si="618"/>
        <v>259018.81789925855</v>
      </c>
    </row>
    <row r="777" spans="1:100">
      <c r="A777" s="18" t="s">
        <v>114</v>
      </c>
      <c r="B777" t="s">
        <v>119</v>
      </c>
      <c r="C777" t="s">
        <v>120</v>
      </c>
      <c r="D777" t="s">
        <v>121</v>
      </c>
      <c r="E777" t="s">
        <v>122</v>
      </c>
      <c r="F777" t="s">
        <v>123</v>
      </c>
      <c r="G777" t="s">
        <v>124</v>
      </c>
      <c r="H777" t="s">
        <v>125</v>
      </c>
      <c r="I777" t="s">
        <v>126</v>
      </c>
      <c r="J777" t="s">
        <v>127</v>
      </c>
      <c r="K777" t="s">
        <v>128</v>
      </c>
      <c r="L777" t="s">
        <v>129</v>
      </c>
      <c r="M777" t="s">
        <v>130</v>
      </c>
      <c r="N777" t="s">
        <v>131</v>
      </c>
      <c r="O777" t="s">
        <v>132</v>
      </c>
      <c r="P777" t="s">
        <v>133</v>
      </c>
      <c r="Q777" t="s">
        <v>134</v>
      </c>
      <c r="R777" t="s">
        <v>135</v>
      </c>
      <c r="S777" t="s">
        <v>136</v>
      </c>
      <c r="T777" t="s">
        <v>138</v>
      </c>
      <c r="U777" t="s">
        <v>139</v>
      </c>
      <c r="V777" t="s">
        <v>140</v>
      </c>
      <c r="W777" t="s">
        <v>141</v>
      </c>
      <c r="X777" t="s">
        <v>142</v>
      </c>
      <c r="Y777" t="s">
        <v>143</v>
      </c>
      <c r="Z777" t="s">
        <v>144</v>
      </c>
      <c r="AA777" t="s">
        <v>145</v>
      </c>
      <c r="AB777" t="s">
        <v>146</v>
      </c>
      <c r="AC777" t="s">
        <v>147</v>
      </c>
      <c r="AD777" t="s">
        <v>148</v>
      </c>
      <c r="AE777" t="s">
        <v>149</v>
      </c>
      <c r="AF777" t="s">
        <v>137</v>
      </c>
    </row>
    <row r="778" spans="1:100">
      <c r="A778" s="18" t="s">
        <v>150</v>
      </c>
      <c r="B778" s="10" t="e">
        <f ca="1">1-NORMSDIST(H778)</f>
        <v>#REF!</v>
      </c>
      <c r="C778" s="10">
        <f t="shared" ref="C778" ca="1" si="619">1-NORMSDIST(I778)</f>
        <v>0.65665057441760533</v>
      </c>
      <c r="D778" s="10">
        <f t="shared" ref="D778" ca="1" si="620">1-NORMSDIST(J778)</f>
        <v>0.13825669846941169</v>
      </c>
      <c r="E778" s="10">
        <f t="shared" ref="E778" ca="1" si="621">1-NORMSDIST(K778)</f>
        <v>9.5350961249091037E-3</v>
      </c>
      <c r="F778" s="10">
        <f t="shared" ref="F778" ca="1" si="622">1-NORMSDIST(L778)</f>
        <v>0.23548539348365682</v>
      </c>
      <c r="G778" s="10">
        <f t="shared" ref="G778" ca="1" si="623">1-NORMSDIST(M778)</f>
        <v>0.1822448924719533</v>
      </c>
      <c r="H778" t="e">
        <f ca="1">(E774/T778-E775/Z778)/(SQRT(N778*(1-N778)*(1/T778+1/Z778)))</f>
        <v>#REF!</v>
      </c>
      <c r="I778">
        <f t="shared" ref="I778" ca="1" si="624">(F774/U778-F775/AA778)/(SQRT(O778*(1-O778)*(1/U778+1/AA778)))</f>
        <v>-0.40333900513595361</v>
      </c>
      <c r="J778">
        <f t="shared" ref="J778" ca="1" si="625">(G774/V778-G775/AB778)/(SQRT(P778*(1-P778)*(1/V778+1/AB778)))</f>
        <v>1.088185109535595</v>
      </c>
      <c r="K778">
        <f t="shared" ref="K778" ca="1" si="626">(H774/W778-H775/AC778)/(SQRT(Q778*(1-Q778)*(1/W778+1/AC778)))</f>
        <v>2.3441560183825412</v>
      </c>
      <c r="L778">
        <f t="shared" ref="L778" ca="1" si="627">(I774/X778-I775/AD778)/(SQRT(R778*(1-R778)*(1/X778+1/AD778)))</f>
        <v>0.72090041588787412</v>
      </c>
      <c r="M778">
        <f t="shared" ref="M778" ca="1" si="628">(J774/Y778-J775/AE778)/(SQRT(S778*(1-S778)*(1/Y778+1/AE778)))</f>
        <v>0.90684307982041568</v>
      </c>
      <c r="N778" t="e">
        <f ca="1">(E774+E775)/(T778+Z778)</f>
        <v>#REF!</v>
      </c>
      <c r="O778">
        <f t="shared" ref="O778" ca="1" si="629">(F774+F775)/(U778+AA778)</f>
        <v>9.3562000538744729E-4</v>
      </c>
      <c r="P778">
        <f t="shared" ref="P778" ca="1" si="630">(G774+G775)/(V778+AB778)</f>
        <v>8.1260662656011489E-4</v>
      </c>
      <c r="Q778">
        <f t="shared" ref="Q778" ca="1" si="631">(H774+H775)/(W778+AC778)</f>
        <v>8.0811708718685465E-4</v>
      </c>
      <c r="R778">
        <f t="shared" ref="R778" ca="1" si="632">(I774+I775)/(X778+AD778)</f>
        <v>8.9790787465206072E-4</v>
      </c>
      <c r="S778">
        <f t="shared" ref="S778" ca="1" si="633">(J774+J775)/(Y778+AE778)</f>
        <v>1.212175630780282E-3</v>
      </c>
      <c r="T778" t="e">
        <f ca="1">_xlfn.FLOOR.MATH(($F$1-1)*$D774)</f>
        <v>#REF!</v>
      </c>
      <c r="U778">
        <f ca="1">2*50*$D774</f>
        <v>777000</v>
      </c>
      <c r="V778">
        <f ca="1">2*10*$D774</f>
        <v>155400</v>
      </c>
      <c r="W778">
        <f ca="1">2*5*$D774</f>
        <v>77700</v>
      </c>
      <c r="X778">
        <f ca="1">2*2*$D774</f>
        <v>31080</v>
      </c>
      <c r="Y778">
        <f ca="1">2*1*$D774</f>
        <v>15540</v>
      </c>
      <c r="Z778" t="e">
        <f ca="1">_xlfn.FLOOR.MATH(($F$1-1)*$D775)</f>
        <v>#REF!</v>
      </c>
      <c r="AA778">
        <f ca="1">2*50*$D775</f>
        <v>336700</v>
      </c>
      <c r="AB778">
        <f ca="1">2*10*$D775</f>
        <v>67340</v>
      </c>
      <c r="AC778">
        <f ca="1">2*5*$D775</f>
        <v>33670</v>
      </c>
      <c r="AD778">
        <f ca="1">2*2*$D775</f>
        <v>13468</v>
      </c>
      <c r="AE778">
        <f ca="1">2*1*$D775</f>
        <v>6734</v>
      </c>
    </row>
    <row r="780" spans="1:100">
      <c r="A780" s="18" t="s">
        <v>151</v>
      </c>
      <c r="B780" t="s">
        <v>152</v>
      </c>
      <c r="C780" t="s">
        <v>153</v>
      </c>
      <c r="D780" t="s">
        <v>154</v>
      </c>
      <c r="E780">
        <v>50</v>
      </c>
      <c r="F780" t="s">
        <v>153</v>
      </c>
      <c r="G780" t="s">
        <v>154</v>
      </c>
      <c r="H780">
        <v>10</v>
      </c>
      <c r="I780" t="s">
        <v>153</v>
      </c>
      <c r="J780" t="s">
        <v>154</v>
      </c>
      <c r="K780">
        <v>5</v>
      </c>
      <c r="L780" t="s">
        <v>153</v>
      </c>
      <c r="M780" t="s">
        <v>154</v>
      </c>
      <c r="N780">
        <v>2</v>
      </c>
      <c r="O780" t="s">
        <v>153</v>
      </c>
      <c r="P780" t="s">
        <v>154</v>
      </c>
      <c r="Q780">
        <v>1</v>
      </c>
      <c r="R780" t="s">
        <v>153</v>
      </c>
      <c r="S780" t="s">
        <v>154</v>
      </c>
    </row>
    <row r="781" spans="1:100">
      <c r="A781" s="18" t="s">
        <v>159</v>
      </c>
      <c r="B781" t="s">
        <v>116</v>
      </c>
      <c r="C781">
        <f ca="1">BC774</f>
        <v>225</v>
      </c>
      <c r="D781">
        <f ca="1">BD774</f>
        <v>7545</v>
      </c>
      <c r="E781" t="s">
        <v>116</v>
      </c>
      <c r="F781">
        <f ca="1">BG774</f>
        <v>549</v>
      </c>
      <c r="G781">
        <f ca="1">BH774</f>
        <v>7221</v>
      </c>
      <c r="H781" t="s">
        <v>116</v>
      </c>
      <c r="I781">
        <f ca="1">BK774</f>
        <v>127</v>
      </c>
      <c r="J781">
        <f ca="1">BL774</f>
        <v>7643</v>
      </c>
      <c r="K781" t="s">
        <v>116</v>
      </c>
      <c r="L781">
        <f ca="1">BO774</f>
        <v>73</v>
      </c>
      <c r="M781">
        <f ca="1">BP774</f>
        <v>7697</v>
      </c>
      <c r="N781" t="s">
        <v>116</v>
      </c>
      <c r="O781">
        <f ca="1">BS774</f>
        <v>30</v>
      </c>
      <c r="P781">
        <f ca="1">BT774</f>
        <v>7740</v>
      </c>
      <c r="Q781" t="s">
        <v>116</v>
      </c>
      <c r="R781">
        <f ca="1">BW774</f>
        <v>21</v>
      </c>
      <c r="S781">
        <f ca="1">BX774</f>
        <v>7749</v>
      </c>
    </row>
    <row r="782" spans="1:100">
      <c r="A782" s="18"/>
      <c r="B782" t="s">
        <v>117</v>
      </c>
      <c r="C782">
        <f ca="1">BC775</f>
        <v>94</v>
      </c>
      <c r="D782">
        <f ca="1">BD775</f>
        <v>3273</v>
      </c>
      <c r="E782" t="s">
        <v>117</v>
      </c>
      <c r="F782">
        <f ca="1">BG775</f>
        <v>254</v>
      </c>
      <c r="G782">
        <f ca="1">BH775</f>
        <v>3113</v>
      </c>
      <c r="H782" t="s">
        <v>117</v>
      </c>
      <c r="I782">
        <f ca="1">BK775</f>
        <v>46</v>
      </c>
      <c r="J782">
        <f ca="1">BL775</f>
        <v>3321</v>
      </c>
      <c r="K782" t="s">
        <v>117</v>
      </c>
      <c r="L782">
        <f ca="1">BO775</f>
        <v>17</v>
      </c>
      <c r="M782">
        <f ca="1">BP775</f>
        <v>3350</v>
      </c>
      <c r="N782" t="s">
        <v>117</v>
      </c>
      <c r="O782">
        <f ca="1">BS775</f>
        <v>10</v>
      </c>
      <c r="P782">
        <f ca="1">BT775</f>
        <v>3357</v>
      </c>
      <c r="Q782" t="s">
        <v>117</v>
      </c>
      <c r="R782">
        <f ca="1">BW775</f>
        <v>6</v>
      </c>
      <c r="S782">
        <f ca="1">BX775</f>
        <v>3361</v>
      </c>
    </row>
    <row r="783" spans="1:100">
      <c r="A783" s="18" t="s">
        <v>155</v>
      </c>
      <c r="C783">
        <f ca="1">(C781+C782)*(C781+D781)/SUM(C781:D782)</f>
        <v>222.55813953488371</v>
      </c>
      <c r="D783">
        <f ca="1">(C781+D781)*(D781+D782)/SUM(C781:D782)</f>
        <v>7547.4418604651164</v>
      </c>
      <c r="F783">
        <f ca="1">(F781+F782)*(F781+G781)/SUM(F781:G782)</f>
        <v>560.23255813953483</v>
      </c>
      <c r="G783">
        <f ca="1">(F781+G781)*(G781+G782)/SUM(F781:G782)</f>
        <v>7209.7674418604647</v>
      </c>
      <c r="I783">
        <f ca="1">(I781+I782)*(I781+J781)/SUM(I781:J782)</f>
        <v>120.69767441860465</v>
      </c>
      <c r="J783">
        <f ca="1">(I781+J781)*(J781+J782)/SUM(I781:J782)</f>
        <v>7649.3023255813951</v>
      </c>
      <c r="L783">
        <f ca="1">(L781+L782)*(L781+M781)/SUM(L781:M782)</f>
        <v>62.790697674418603</v>
      </c>
      <c r="M783">
        <f ca="1">(L781+M781)*(M781+M782)/SUM(L781:M782)</f>
        <v>7707.2093023255811</v>
      </c>
      <c r="O783">
        <f ca="1">(O781+O782)*(O781+P781)/SUM(O781:P782)</f>
        <v>27.906976744186046</v>
      </c>
      <c r="P783">
        <f ca="1">(O781+P781)*(P781+P782)/SUM(O781:P782)</f>
        <v>7742.0930232558139</v>
      </c>
      <c r="R783">
        <f ca="1">(R781+R782)*(R781+S781)/SUM(R781:S782)</f>
        <v>18.837209302325583</v>
      </c>
      <c r="S783">
        <f ca="1">(R781+S781)*(S781+S782)/SUM(R781:S782)</f>
        <v>7751.1627906976746</v>
      </c>
    </row>
    <row r="784" spans="1:100">
      <c r="C784">
        <f ca="1">(C781+C782)*(C782+D782)/SUM(C781:D782)</f>
        <v>96.441860465116278</v>
      </c>
      <c r="D784">
        <f ca="1">(C782+D782)*(D781+D782)/SUM(C781:D782)</f>
        <v>3270.5581395348836</v>
      </c>
      <c r="F784">
        <f ca="1">(F781+F782)*(F782+G782)/SUM(F781:G782)</f>
        <v>242.76744186046511</v>
      </c>
      <c r="G784">
        <f ca="1">(F782+G782)*(G781+G782)/SUM(F781:G782)</f>
        <v>3124.2325581395348</v>
      </c>
      <c r="I784">
        <f ca="1">(I781+I782)*(I782+J782)/SUM(I781:J782)</f>
        <v>52.302325581395351</v>
      </c>
      <c r="J784">
        <f ca="1">(I782+J782)*(J781+J782)/SUM(I781:J782)</f>
        <v>3314.6976744186045</v>
      </c>
      <c r="L784">
        <f ca="1">(L781+L782)*(L782+M782)/SUM(L781:M782)</f>
        <v>27.209302325581394</v>
      </c>
      <c r="M784">
        <f ca="1">(L782+M782)*(M781+M782)/SUM(L781:M782)</f>
        <v>3339.7906976744184</v>
      </c>
      <c r="O784">
        <f ca="1">(O781+O782)*(O782+P782)/SUM(O781:P782)</f>
        <v>12.093023255813954</v>
      </c>
      <c r="P784">
        <f ca="1">(O782+P782)*(P781+P782)/SUM(O781:P782)</f>
        <v>3354.9069767441861</v>
      </c>
      <c r="R784">
        <f ca="1">(R781+R782)*(R782+S782)/SUM(R781:S782)</f>
        <v>8.1627906976744189</v>
      </c>
      <c r="S784">
        <f ca="1">(R782+S782)*(S781+S782)/SUM(R781:S782)</f>
        <v>3358.8372093023254</v>
      </c>
    </row>
    <row r="786" spans="1:100">
      <c r="A786" s="18" t="s">
        <v>151</v>
      </c>
      <c r="B786" s="18" t="s">
        <v>0</v>
      </c>
      <c r="C786" s="18">
        <v>50</v>
      </c>
      <c r="D786" s="18">
        <v>10</v>
      </c>
      <c r="E786" s="18">
        <v>5</v>
      </c>
      <c r="F786" s="18">
        <v>2</v>
      </c>
      <c r="G786" s="18">
        <v>1</v>
      </c>
    </row>
    <row r="787" spans="1:100">
      <c r="A787" s="18" t="s">
        <v>118</v>
      </c>
      <c r="B787" s="10">
        <f ca="1">_xlfn.CHISQ.TEST(C781:D782,C783:D784)</f>
        <v>0.76261742789006637</v>
      </c>
      <c r="C787" s="10">
        <f ca="1">_xlfn.CHISQ.TEST(F781:G782,F783:G784)</f>
        <v>0.37025394647096471</v>
      </c>
      <c r="D787" s="10">
        <f ca="1">_xlfn.CHISQ.TEST(I781:J782,I783:J784)</f>
        <v>0.29302428014716869</v>
      </c>
      <c r="E787" s="10">
        <f ca="1">_xlfn.CHISQ.TEST(L781:M782,L783:M784)</f>
        <v>1.8635942070393867E-2</v>
      </c>
      <c r="F787" s="10">
        <f ca="1">_xlfn.CHISQ.TEST(O781:P782,O783:P784)</f>
        <v>0.47037181785342125</v>
      </c>
      <c r="G787" s="10">
        <f ca="1">_xlfn.CHISQ.TEST(R781:S782,R783:S784)</f>
        <v>0.36419854736297852</v>
      </c>
    </row>
    <row r="788" spans="1:100">
      <c r="A788" s="18" t="s">
        <v>156</v>
      </c>
      <c r="B788">
        <f ca="1">(C781*D782)/(D781*C782)</f>
        <v>1.038344401675056</v>
      </c>
      <c r="C788">
        <f ca="1">(F781*G782)/(G781*F782)</f>
        <v>0.93179505968484311</v>
      </c>
      <c r="D788">
        <f ca="1">(I781*J782)/(J781*I782)</f>
        <v>1.1996399092093362</v>
      </c>
      <c r="E788">
        <f ca="1">(L781*M782)/(M781*L782)</f>
        <v>1.8689481769062048</v>
      </c>
      <c r="F788">
        <f ca="1">(O781*P782)/(P781*O782)</f>
        <v>1.3011627906976744</v>
      </c>
      <c r="G788">
        <f ca="1">(R781*S782)/(S781*R782)</f>
        <v>1.51806684733514</v>
      </c>
    </row>
    <row r="789" spans="1:100"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</row>
    <row r="790" spans="1:100"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</row>
    <row r="791" spans="1:100">
      <c r="A791">
        <v>2</v>
      </c>
      <c r="B791">
        <v>3</v>
      </c>
      <c r="C791">
        <v>3</v>
      </c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</row>
    <row r="792" spans="1:100" ht="18.75">
      <c r="A792" s="19" t="str">
        <f ca="1">INDIRECT("R5C"&amp;A791,FALSE)</f>
        <v>reduced_deities</v>
      </c>
      <c r="B792" s="19" t="str">
        <f ca="1">INDIRECT("R5C"&amp;B791,FALSE)</f>
        <v>sage_kings</v>
      </c>
      <c r="C792" s="19" t="str">
        <f ca="1">INDIRECT("R3C"&amp;C791,FALSE)</f>
        <v>punishment</v>
      </c>
      <c r="D792" s="20"/>
    </row>
    <row r="793" spans="1:100" ht="18.75">
      <c r="A793" s="19">
        <f ca="1">INDIRECT("R6C"&amp;A791,FALSE)</f>
        <v>188</v>
      </c>
      <c r="B793" s="19">
        <f ca="1">INDIRECT("R6C"&amp;B791,FALSE)</f>
        <v>214</v>
      </c>
      <c r="C793" s="19">
        <f ca="1">INDIRECT("R4C"&amp;C791,FALSE)</f>
        <v>6</v>
      </c>
    </row>
    <row r="794" spans="1:100">
      <c r="A794" s="18"/>
    </row>
    <row r="795" spans="1:100">
      <c r="A795" s="18" t="s">
        <v>115</v>
      </c>
    </row>
    <row r="796" spans="1:100" ht="15.75">
      <c r="C796" t="s">
        <v>36</v>
      </c>
      <c r="D796" t="s">
        <v>37</v>
      </c>
      <c r="E796" s="2" t="s">
        <v>43</v>
      </c>
      <c r="F796" s="2" t="s">
        <v>38</v>
      </c>
      <c r="G796" s="2" t="s">
        <v>39</v>
      </c>
      <c r="H796" s="2" t="s">
        <v>40</v>
      </c>
      <c r="I796" s="2" t="s">
        <v>41</v>
      </c>
      <c r="J796" s="2" t="s">
        <v>42</v>
      </c>
      <c r="K796" s="3" t="s">
        <v>44</v>
      </c>
      <c r="L796" s="3" t="s">
        <v>45</v>
      </c>
      <c r="M796" s="3" t="s">
        <v>46</v>
      </c>
      <c r="N796" s="3" t="s">
        <v>47</v>
      </c>
      <c r="O796" s="3" t="s">
        <v>48</v>
      </c>
      <c r="P796" s="3" t="s">
        <v>49</v>
      </c>
      <c r="Q796" s="3" t="s">
        <v>108</v>
      </c>
      <c r="R796" s="3" t="s">
        <v>109</v>
      </c>
      <c r="S796" s="3" t="s">
        <v>110</v>
      </c>
      <c r="T796" s="3" t="s">
        <v>111</v>
      </c>
      <c r="U796" s="3" t="s">
        <v>112</v>
      </c>
      <c r="V796" s="3" t="s">
        <v>113</v>
      </c>
      <c r="W796" s="3" t="s">
        <v>81</v>
      </c>
      <c r="X796" s="3" t="s">
        <v>82</v>
      </c>
      <c r="Y796" s="3" t="s">
        <v>83</v>
      </c>
      <c r="Z796" s="3" t="s">
        <v>84</v>
      </c>
      <c r="AA796" s="3" t="s">
        <v>85</v>
      </c>
      <c r="AB796" s="3" t="s">
        <v>86</v>
      </c>
      <c r="AC796" s="13" t="s">
        <v>96</v>
      </c>
      <c r="AD796" s="13" t="s">
        <v>97</v>
      </c>
      <c r="AE796" s="13" t="s">
        <v>98</v>
      </c>
      <c r="AF796" s="13" t="s">
        <v>99</v>
      </c>
      <c r="AG796" s="13" t="s">
        <v>100</v>
      </c>
      <c r="AH796" s="13" t="s">
        <v>101</v>
      </c>
      <c r="AI796" s="13" t="s">
        <v>102</v>
      </c>
      <c r="AJ796" s="13" t="s">
        <v>103</v>
      </c>
      <c r="AK796" s="13" t="s">
        <v>104</v>
      </c>
      <c r="AL796" s="13" t="s">
        <v>105</v>
      </c>
      <c r="AM796" s="13" t="s">
        <v>106</v>
      </c>
      <c r="AN796" s="13" t="s">
        <v>107</v>
      </c>
      <c r="AO796" s="13" t="s">
        <v>96</v>
      </c>
      <c r="AP796" s="13" t="s">
        <v>97</v>
      </c>
      <c r="AQ796" s="13" t="s">
        <v>98</v>
      </c>
      <c r="AR796" s="13" t="s">
        <v>99</v>
      </c>
      <c r="AS796" s="13" t="s">
        <v>100</v>
      </c>
      <c r="AT796" s="13" t="s">
        <v>101</v>
      </c>
      <c r="AU796" s="13" t="s">
        <v>102</v>
      </c>
      <c r="AV796" s="13" t="s">
        <v>103</v>
      </c>
      <c r="AW796" s="13" t="s">
        <v>104</v>
      </c>
      <c r="AX796" s="13" t="s">
        <v>105</v>
      </c>
      <c r="AY796" s="13" t="s">
        <v>106</v>
      </c>
      <c r="AZ796" s="13" t="s">
        <v>107</v>
      </c>
      <c r="BA796" t="s">
        <v>1</v>
      </c>
      <c r="BB796" t="s">
        <v>2</v>
      </c>
      <c r="BC796" t="s">
        <v>3</v>
      </c>
      <c r="BD796" t="s">
        <v>4</v>
      </c>
      <c r="BE796" t="s">
        <v>5</v>
      </c>
      <c r="BF796" t="s">
        <v>6</v>
      </c>
      <c r="BG796" t="s">
        <v>7</v>
      </c>
      <c r="BH796" t="s">
        <v>8</v>
      </c>
      <c r="BI796" t="s">
        <v>9</v>
      </c>
      <c r="BJ796" t="s">
        <v>10</v>
      </c>
      <c r="BK796" t="s">
        <v>11</v>
      </c>
      <c r="BL796" t="s">
        <v>12</v>
      </c>
      <c r="BM796" t="s">
        <v>13</v>
      </c>
      <c r="BN796" t="s">
        <v>14</v>
      </c>
      <c r="BO796" t="s">
        <v>15</v>
      </c>
      <c r="BP796" t="s">
        <v>16</v>
      </c>
      <c r="BQ796" t="s">
        <v>17</v>
      </c>
      <c r="BR796" t="s">
        <v>18</v>
      </c>
      <c r="BS796" t="s">
        <v>19</v>
      </c>
      <c r="BT796" t="s">
        <v>20</v>
      </c>
      <c r="BU796" t="s">
        <v>21</v>
      </c>
      <c r="BV796" t="s">
        <v>22</v>
      </c>
      <c r="BW796" t="s">
        <v>23</v>
      </c>
      <c r="BX796" t="s">
        <v>24</v>
      </c>
      <c r="BY796" t="s">
        <v>1</v>
      </c>
      <c r="BZ796" t="s">
        <v>2</v>
      </c>
      <c r="CA796" t="s">
        <v>3</v>
      </c>
      <c r="CB796" t="s">
        <v>4</v>
      </c>
      <c r="CC796" t="s">
        <v>5</v>
      </c>
      <c r="CD796" t="s">
        <v>6</v>
      </c>
      <c r="CE796" t="s">
        <v>7</v>
      </c>
      <c r="CF796" t="s">
        <v>8</v>
      </c>
      <c r="CG796" t="s">
        <v>9</v>
      </c>
      <c r="CH796" t="s">
        <v>10</v>
      </c>
      <c r="CI796" t="s">
        <v>11</v>
      </c>
      <c r="CJ796" t="s">
        <v>12</v>
      </c>
      <c r="CK796" t="s">
        <v>13</v>
      </c>
      <c r="CL796" t="s">
        <v>14</v>
      </c>
      <c r="CM796" t="s">
        <v>15</v>
      </c>
      <c r="CN796" t="s">
        <v>16</v>
      </c>
      <c r="CO796" t="s">
        <v>17</v>
      </c>
      <c r="CP796" t="s">
        <v>18</v>
      </c>
      <c r="CQ796" t="s">
        <v>19</v>
      </c>
      <c r="CR796" t="s">
        <v>20</v>
      </c>
      <c r="CS796" t="s">
        <v>21</v>
      </c>
      <c r="CT796" t="s">
        <v>22</v>
      </c>
      <c r="CU796" t="s">
        <v>23</v>
      </c>
      <c r="CV796" t="s">
        <v>24</v>
      </c>
    </row>
    <row r="797" spans="1:100">
      <c r="A797" s="18" t="str">
        <f ca="1">INDIRECT("CORPUS_TOTALS!R"&amp;$A793&amp;"C"&amp;COLUMN(),FALSE)</f>
        <v>Reduced Deity</v>
      </c>
      <c r="B797" s="7" t="str">
        <f ca="1">INDIRECT("CORPUS_TOTALS!R"&amp;($A793+$C793)&amp;"C"&amp;(COLUMN()-1),FALSE)</f>
        <v>Punishment</v>
      </c>
      <c r="C797" s="7">
        <f ca="1">INDIRECT("CORPUS_TOTALS!R"&amp;($A793+$C793)&amp;"C"&amp;(COLUMN()-1),FALSE)</f>
        <v>31719</v>
      </c>
      <c r="D797" s="7">
        <f t="shared" ref="D797:BO797" ca="1" si="634">INDIRECT("CORPUS_TOTALS!R"&amp;($A793+$C793)&amp;"C"&amp;(COLUMN()-1),FALSE)</f>
        <v>7770</v>
      </c>
      <c r="E797" s="7">
        <f t="shared" ca="1" si="634"/>
        <v>1195</v>
      </c>
      <c r="F797" s="7">
        <f t="shared" ca="1" si="634"/>
        <v>3284</v>
      </c>
      <c r="G797" s="7">
        <f t="shared" ca="1" si="634"/>
        <v>542</v>
      </c>
      <c r="H797" s="7">
        <f t="shared" ca="1" si="634"/>
        <v>257</v>
      </c>
      <c r="I797" s="7">
        <f t="shared" ca="1" si="634"/>
        <v>75</v>
      </c>
      <c r="J797" s="7">
        <f t="shared" ca="1" si="634"/>
        <v>35</v>
      </c>
      <c r="K797" s="7">
        <f t="shared" ca="1" si="634"/>
        <v>-0.69971438577156309</v>
      </c>
      <c r="L797" s="7">
        <f t="shared" ca="1" si="634"/>
        <v>-0.93345631952561003</v>
      </c>
      <c r="M797" s="7">
        <f t="shared" ca="1" si="634"/>
        <v>-2.5869139640992072</v>
      </c>
      <c r="N797" s="7">
        <f t="shared" ca="1" si="634"/>
        <v>-3.0469902003824081</v>
      </c>
      <c r="O797" s="7">
        <f t="shared" ca="1" si="634"/>
        <v>-5.8371387218818187</v>
      </c>
      <c r="P797" s="7">
        <f t="shared" ca="1" si="634"/>
        <v>-6.4645897229756955</v>
      </c>
      <c r="Q797" s="7">
        <f t="shared" ca="1" si="634"/>
        <v>1</v>
      </c>
      <c r="R797" s="7">
        <f t="shared" ca="1" si="634"/>
        <v>1</v>
      </c>
      <c r="S797" s="7">
        <f t="shared" ca="1" si="634"/>
        <v>0.78971787594858089</v>
      </c>
      <c r="T797" s="7">
        <f t="shared" ca="1" si="634"/>
        <v>0.72648241434809968</v>
      </c>
      <c r="U797" s="7">
        <f t="shared" ca="1" si="634"/>
        <v>0.54402202033280356</v>
      </c>
      <c r="V797" s="7">
        <f t="shared" ca="1" si="634"/>
        <v>0.50737403013896776</v>
      </c>
      <c r="W797" s="7">
        <f t="shared" ca="1" si="634"/>
        <v>0.21026561474947536</v>
      </c>
      <c r="X797" s="7">
        <f t="shared" ca="1" si="634"/>
        <v>0.18184160653262382</v>
      </c>
      <c r="Y797" s="7">
        <f t="shared" ca="1" si="634"/>
        <v>1.2587814024636197E-5</v>
      </c>
      <c r="Z797" s="7">
        <f t="shared" ca="1" si="634"/>
        <v>2.447444823440088E-5</v>
      </c>
      <c r="AA797" s="7">
        <f t="shared" ca="1" si="634"/>
        <v>2.3861712112513316E-6</v>
      </c>
      <c r="AB797" s="7">
        <f t="shared" ca="1" si="634"/>
        <v>6.0927724417691358E-4</v>
      </c>
      <c r="AC797" s="7">
        <f t="shared" ca="1" si="634"/>
        <v>8.1964152353741996E-3</v>
      </c>
      <c r="AD797" s="7">
        <f t="shared" ca="1" si="634"/>
        <v>9.177185762395795E-3</v>
      </c>
      <c r="AE797" s="7">
        <f t="shared" ca="1" si="634"/>
        <v>8.1651366473051261E-3</v>
      </c>
      <c r="AF797" s="7">
        <f t="shared" ca="1" si="634"/>
        <v>8.7409122587437799E-3</v>
      </c>
      <c r="AG797" s="7">
        <f t="shared" ca="1" si="634"/>
        <v>6.3903330291835616E-3</v>
      </c>
      <c r="AH797" s="7">
        <f t="shared" ca="1" si="634"/>
        <v>7.5607609219103897E-3</v>
      </c>
      <c r="AI797" s="7">
        <f t="shared" ca="1" si="634"/>
        <v>5.8090839295796195E-3</v>
      </c>
      <c r="AJ797" s="7">
        <f t="shared" ca="1" si="634"/>
        <v>7.4212893007936116E-3</v>
      </c>
      <c r="AK797" s="7">
        <f t="shared" ca="1" si="634"/>
        <v>3.736609542347712E-3</v>
      </c>
      <c r="AL797" s="7">
        <f t="shared" ca="1" si="634"/>
        <v>5.9159001101619403E-3</v>
      </c>
      <c r="AM797" s="7">
        <f t="shared" ca="1" si="634"/>
        <v>3.0155249844740113E-3</v>
      </c>
      <c r="AN797" s="7">
        <f t="shared" ca="1" si="634"/>
        <v>5.9934840245349976E-3</v>
      </c>
      <c r="AO797" s="7">
        <f t="shared" ca="1" si="634"/>
        <v>0.10132872086595962</v>
      </c>
      <c r="AP797" s="7">
        <f t="shared" ca="1" si="634"/>
        <v>0.11514489560765687</v>
      </c>
      <c r="AQ797" s="7">
        <f t="shared" ca="1" si="634"/>
        <v>0.25619785137401724</v>
      </c>
      <c r="AR797" s="7">
        <f t="shared" ca="1" si="634"/>
        <v>0.27584848067231477</v>
      </c>
      <c r="AS797" s="7">
        <f t="shared" ca="1" si="634"/>
        <v>5.7163982426457656E-2</v>
      </c>
      <c r="AT797" s="7">
        <f t="shared" ca="1" si="634"/>
        <v>6.7932542670067458E-2</v>
      </c>
      <c r="AU797" s="7">
        <f t="shared" ca="1" si="634"/>
        <v>2.7040982471385307E-2</v>
      </c>
      <c r="AV797" s="7">
        <f t="shared" ca="1" si="634"/>
        <v>3.4735079304676467E-2</v>
      </c>
      <c r="AW797" s="7">
        <f t="shared" ca="1" si="634"/>
        <v>7.4785099168948842E-3</v>
      </c>
      <c r="AX797" s="7">
        <f t="shared" ca="1" si="634"/>
        <v>1.182650938812442E-2</v>
      </c>
      <c r="AY797" s="7">
        <f t="shared" ca="1" si="634"/>
        <v>3.0155249844740113E-3</v>
      </c>
      <c r="AZ797" s="7">
        <f t="shared" ca="1" si="634"/>
        <v>5.9934840245349976E-3</v>
      </c>
      <c r="BA797" s="7">
        <f t="shared" ca="1" si="634"/>
        <v>776606</v>
      </c>
      <c r="BB797" s="7">
        <f t="shared" ca="1" si="634"/>
        <v>5913553</v>
      </c>
      <c r="BC797" s="7">
        <f t="shared" ca="1" si="634"/>
        <v>841</v>
      </c>
      <c r="BD797" s="7">
        <f t="shared" ca="1" si="634"/>
        <v>6929</v>
      </c>
      <c r="BE797" s="7">
        <f t="shared" ca="1" si="634"/>
        <v>1856272</v>
      </c>
      <c r="BF797" s="7">
        <f t="shared" ca="1" si="634"/>
        <v>4833887</v>
      </c>
      <c r="BG797" s="7">
        <f t="shared" ca="1" si="634"/>
        <v>2067</v>
      </c>
      <c r="BH797" s="7">
        <f t="shared" ca="1" si="634"/>
        <v>5703</v>
      </c>
      <c r="BI797" s="7">
        <f t="shared" ca="1" si="634"/>
        <v>521663</v>
      </c>
      <c r="BJ797" s="7">
        <f t="shared" ca="1" si="634"/>
        <v>6168496</v>
      </c>
      <c r="BK797" s="7">
        <f t="shared" ca="1" si="634"/>
        <v>486</v>
      </c>
      <c r="BL797" s="7">
        <f t="shared" ca="1" si="634"/>
        <v>7284</v>
      </c>
      <c r="BM797" s="7">
        <f t="shared" ca="1" si="634"/>
        <v>281720</v>
      </c>
      <c r="BN797" s="7">
        <f t="shared" ca="1" si="634"/>
        <v>6408439</v>
      </c>
      <c r="BO797" s="7">
        <f t="shared" ca="1" si="634"/>
        <v>240</v>
      </c>
      <c r="BP797" s="7">
        <f t="shared" ref="BP797:CV797" ca="1" si="635">INDIRECT("CORPUS_TOTALS!R"&amp;($A793+$C793)&amp;"C"&amp;(COLUMN()-1),FALSE)</f>
        <v>7530</v>
      </c>
      <c r="BQ797" s="7">
        <f t="shared" ca="1" si="635"/>
        <v>118513</v>
      </c>
      <c r="BR797" s="7">
        <f t="shared" ca="1" si="635"/>
        <v>6571646</v>
      </c>
      <c r="BS797" s="7">
        <f t="shared" ca="1" si="635"/>
        <v>75</v>
      </c>
      <c r="BT797" s="7">
        <f t="shared" ca="1" si="635"/>
        <v>7695</v>
      </c>
      <c r="BU797" s="7">
        <f t="shared" ca="1" si="635"/>
        <v>59970</v>
      </c>
      <c r="BV797" s="7">
        <f t="shared" ca="1" si="635"/>
        <v>6630189</v>
      </c>
      <c r="BW797" s="7">
        <f t="shared" ca="1" si="635"/>
        <v>35</v>
      </c>
      <c r="BX797" s="7">
        <f t="shared" ca="1" si="635"/>
        <v>7735</v>
      </c>
      <c r="BY797" s="7">
        <f t="shared" ca="1" si="635"/>
        <v>776545.11477697059</v>
      </c>
      <c r="BZ797" s="7">
        <f t="shared" ca="1" si="635"/>
        <v>5913613.8852230292</v>
      </c>
      <c r="CA797" s="7">
        <f t="shared" ca="1" si="635"/>
        <v>901.88522302938713</v>
      </c>
      <c r="CB797" s="7">
        <f t="shared" ca="1" si="635"/>
        <v>6876.0914561223435</v>
      </c>
      <c r="CC797" s="7">
        <f t="shared" ca="1" si="635"/>
        <v>1856183.2151253021</v>
      </c>
      <c r="CD797" s="7">
        <f t="shared" ca="1" si="635"/>
        <v>4833975.7848746981</v>
      </c>
      <c r="CE797" s="7">
        <f t="shared" ca="1" si="635"/>
        <v>2155.7848746978357</v>
      </c>
      <c r="CF797" s="7">
        <f t="shared" ca="1" si="635"/>
        <v>5620.7355161514097</v>
      </c>
      <c r="CG797" s="7">
        <f t="shared" ca="1" si="635"/>
        <v>521543.27579330862</v>
      </c>
      <c r="CH797" s="7">
        <f t="shared" ca="1" si="635"/>
        <v>6168615.7242066916</v>
      </c>
      <c r="CI797" s="7">
        <f t="shared" ca="1" si="635"/>
        <v>605.72420669135192</v>
      </c>
      <c r="CJ797" s="7">
        <f t="shared" ca="1" si="635"/>
        <v>7172.5964360488297</v>
      </c>
      <c r="CK797" s="7">
        <f t="shared" ca="1" si="635"/>
        <v>281632.90946201433</v>
      </c>
      <c r="CL797" s="7">
        <f t="shared" ca="1" si="635"/>
        <v>6408526.0905379858</v>
      </c>
      <c r="CM797" s="7">
        <f t="shared" ca="1" si="635"/>
        <v>327.09053798569676</v>
      </c>
      <c r="CN797" s="7">
        <f t="shared" ca="1" si="635"/>
        <v>7451.5537119521377</v>
      </c>
      <c r="CO797" s="7">
        <f t="shared" ca="1" si="635"/>
        <v>118450.43079614609</v>
      </c>
      <c r="CP797" s="7">
        <f t="shared" ca="1" si="635"/>
        <v>6571708.5692038536</v>
      </c>
      <c r="CQ797" s="7">
        <f t="shared" ca="1" si="635"/>
        <v>137.56920385390768</v>
      </c>
      <c r="CR797" s="7">
        <f t="shared" ca="1" si="635"/>
        <v>7641.2951575590359</v>
      </c>
      <c r="CS797" s="7">
        <f t="shared" ca="1" si="635"/>
        <v>59935.390595361641</v>
      </c>
      <c r="CT797" s="7">
        <f t="shared" ca="1" si="635"/>
        <v>6630223.6094046384</v>
      </c>
      <c r="CU797" s="7">
        <f t="shared" ca="1" si="635"/>
        <v>69.609404638359109</v>
      </c>
      <c r="CV797" s="7">
        <f t="shared" ca="1" si="635"/>
        <v>7709.333885786571</v>
      </c>
    </row>
    <row r="798" spans="1:100">
      <c r="A798" s="18" t="s">
        <v>117</v>
      </c>
      <c r="B798" s="7" t="str">
        <f ca="1">INDIRECT("CORPUS_TOTALS!R"&amp;($B793+$C793)&amp;"C"&amp;(COLUMN()-1),FALSE)</f>
        <v>Punishment</v>
      </c>
      <c r="C798" s="7">
        <f ca="1">INDIRECT("CORPUS_TOTALS!R"&amp;($B793+$C793)&amp;"C"&amp;(COLUMN()-1),FALSE)</f>
        <v>31719</v>
      </c>
      <c r="D798" s="7">
        <f t="shared" ref="D798:BO798" ca="1" si="636">INDIRECT("CORPUS_TOTALS!R"&amp;($B793+$C793)&amp;"C"&amp;(COLUMN()-1),FALSE)</f>
        <v>3367</v>
      </c>
      <c r="E798" s="7">
        <f t="shared" ca="1" si="636"/>
        <v>841</v>
      </c>
      <c r="F798" s="7">
        <f t="shared" ca="1" si="636"/>
        <v>2089</v>
      </c>
      <c r="G798" s="7">
        <f t="shared" ca="1" si="636"/>
        <v>439</v>
      </c>
      <c r="H798" s="7">
        <f t="shared" ca="1" si="636"/>
        <v>230</v>
      </c>
      <c r="I798" s="7">
        <f t="shared" ca="1" si="636"/>
        <v>88</v>
      </c>
      <c r="J798" s="7">
        <f t="shared" ca="1" si="636"/>
        <v>33</v>
      </c>
      <c r="K798" s="7">
        <f t="shared" ca="1" si="636"/>
        <v>2.2869750403972815</v>
      </c>
      <c r="L798" s="7">
        <f t="shared" ca="1" si="636"/>
        <v>1.5533545262468138</v>
      </c>
      <c r="M798" s="7">
        <f t="shared" ca="1" si="636"/>
        <v>1.8353492972800136</v>
      </c>
      <c r="N798" s="7">
        <f t="shared" ca="1" si="636"/>
        <v>2.1025941906136025</v>
      </c>
      <c r="O798" s="7">
        <f t="shared" ca="1" si="636"/>
        <v>1.8483380539451744</v>
      </c>
      <c r="P798" s="7">
        <f t="shared" ca="1" si="636"/>
        <v>0.21942273048467456</v>
      </c>
      <c r="Q798" s="7">
        <f t="shared" ca="1" si="636"/>
        <v>1.5272373318067709</v>
      </c>
      <c r="R798" s="7">
        <f t="shared" ca="1" si="636"/>
        <v>1.2985415583790607</v>
      </c>
      <c r="S798" s="7">
        <f t="shared" ca="1" si="636"/>
        <v>1.4092174522529568</v>
      </c>
      <c r="T798" s="7">
        <f t="shared" ca="1" si="636"/>
        <v>1.4712946827762841</v>
      </c>
      <c r="U798" s="7">
        <f t="shared" ca="1" si="636"/>
        <v>1.4627900122511046</v>
      </c>
      <c r="V798" s="7">
        <f t="shared" ca="1" si="636"/>
        <v>1.0778965414166704</v>
      </c>
      <c r="W798" s="7">
        <f t="shared" ca="1" si="636"/>
        <v>0</v>
      </c>
      <c r="X798" s="7">
        <f t="shared" ca="1" si="636"/>
        <v>0</v>
      </c>
      <c r="Y798" s="7">
        <f t="shared" ca="1" si="636"/>
        <v>0</v>
      </c>
      <c r="Z798" s="7">
        <f t="shared" ca="1" si="636"/>
        <v>0</v>
      </c>
      <c r="AA798" s="7">
        <f t="shared" ca="1" si="636"/>
        <v>0</v>
      </c>
      <c r="AB798" s="7">
        <f t="shared" ca="1" si="636"/>
        <v>0</v>
      </c>
      <c r="AC798" s="7">
        <f t="shared" ca="1" si="636"/>
        <v>1.3161255528748354E-2</v>
      </c>
      <c r="AD798" s="7">
        <f t="shared" ca="1" si="636"/>
        <v>1.5054769780150065E-2</v>
      </c>
      <c r="AE798" s="7">
        <f t="shared" ca="1" si="636"/>
        <v>1.1879861014265981E-2</v>
      </c>
      <c r="AF798" s="7">
        <f t="shared" ca="1" si="636"/>
        <v>1.2937483803078837E-2</v>
      </c>
      <c r="AG798" s="7">
        <f t="shared" ca="1" si="636"/>
        <v>1.1826612329024062E-2</v>
      </c>
      <c r="AH798" s="7">
        <f t="shared" ca="1" si="636"/>
        <v>1.4250013747602014E-2</v>
      </c>
      <c r="AI798" s="7">
        <f t="shared" ca="1" si="636"/>
        <v>1.1908457223654542E-2</v>
      </c>
      <c r="AJ798" s="7">
        <f t="shared" ca="1" si="636"/>
        <v>1.5415570100372781E-2</v>
      </c>
      <c r="AK798" s="7">
        <f t="shared" ca="1" si="636"/>
        <v>1.0355524554143701E-2</v>
      </c>
      <c r="AL798" s="7">
        <f t="shared" ca="1" si="636"/>
        <v>1.5780501581882433E-2</v>
      </c>
      <c r="AM798" s="7">
        <f t="shared" ca="1" si="636"/>
        <v>6.4734094268412415E-3</v>
      </c>
      <c r="AN798" s="7">
        <f t="shared" ca="1" si="636"/>
        <v>1.312861017517836E-2</v>
      </c>
      <c r="AO798" s="7">
        <f t="shared" ca="1" si="636"/>
        <v>0.1543183602087658</v>
      </c>
      <c r="AP798" s="7">
        <f t="shared" ca="1" si="636"/>
        <v>0.17950997361956803</v>
      </c>
      <c r="AQ798" s="7">
        <f t="shared" ca="1" si="636"/>
        <v>0.31672550482400696</v>
      </c>
      <c r="AR798" s="7">
        <f t="shared" ca="1" si="636"/>
        <v>0.34855516045665835</v>
      </c>
      <c r="AS798" s="7">
        <f t="shared" ca="1" si="636"/>
        <v>9.5913870305610452E-2</v>
      </c>
      <c r="AT798" s="7">
        <f t="shared" ca="1" si="636"/>
        <v>0.1167383423466022</v>
      </c>
      <c r="AU798" s="7">
        <f t="shared" ca="1" si="636"/>
        <v>5.2529525959989179E-2</v>
      </c>
      <c r="AV798" s="7">
        <f t="shared" ca="1" si="636"/>
        <v>6.8646595216131992E-2</v>
      </c>
      <c r="AW798" s="7">
        <f t="shared" ca="1" si="636"/>
        <v>2.0213049870050782E-2</v>
      </c>
      <c r="AX798" s="7">
        <f t="shared" ca="1" si="636"/>
        <v>3.0871001214000302E-2</v>
      </c>
      <c r="AY798" s="7">
        <f t="shared" ca="1" si="636"/>
        <v>6.2267237884692708E-3</v>
      </c>
      <c r="AZ798" s="7">
        <f t="shared" ca="1" si="636"/>
        <v>1.2781295219549736E-2</v>
      </c>
      <c r="BA798" s="7">
        <f t="shared" ca="1" si="636"/>
        <v>776885</v>
      </c>
      <c r="BB798" s="7">
        <f t="shared" ca="1" si="636"/>
        <v>5917677</v>
      </c>
      <c r="BC798" s="7">
        <f t="shared" ca="1" si="636"/>
        <v>562</v>
      </c>
      <c r="BD798" s="7">
        <f t="shared" ca="1" si="636"/>
        <v>2805</v>
      </c>
      <c r="BE798" s="7">
        <f t="shared" ca="1" si="636"/>
        <v>1857219</v>
      </c>
      <c r="BF798" s="7">
        <f t="shared" ca="1" si="636"/>
        <v>4837343</v>
      </c>
      <c r="BG798" s="7">
        <f t="shared" ca="1" si="636"/>
        <v>1120</v>
      </c>
      <c r="BH798" s="7">
        <f t="shared" ca="1" si="636"/>
        <v>2247</v>
      </c>
      <c r="BI798" s="7">
        <f t="shared" ca="1" si="636"/>
        <v>521791</v>
      </c>
      <c r="BJ798" s="7">
        <f t="shared" ca="1" si="636"/>
        <v>6172771</v>
      </c>
      <c r="BK798" s="7">
        <f t="shared" ca="1" si="636"/>
        <v>358</v>
      </c>
      <c r="BL798" s="7">
        <f t="shared" ca="1" si="636"/>
        <v>3009</v>
      </c>
      <c r="BM798" s="7">
        <f t="shared" ca="1" si="636"/>
        <v>281756</v>
      </c>
      <c r="BN798" s="7">
        <f t="shared" ca="1" si="636"/>
        <v>6412806</v>
      </c>
      <c r="BO798" s="7">
        <f t="shared" ca="1" si="636"/>
        <v>204</v>
      </c>
      <c r="BP798" s="7">
        <f t="shared" ref="BP798:CV798" ca="1" si="637">INDIRECT("CORPUS_TOTALS!R"&amp;($B793+$C793)&amp;"C"&amp;(COLUMN()-1),FALSE)</f>
        <v>3163</v>
      </c>
      <c r="BQ798" s="7">
        <f t="shared" ca="1" si="637"/>
        <v>118502</v>
      </c>
      <c r="BR798" s="7">
        <f t="shared" ca="1" si="637"/>
        <v>6576060</v>
      </c>
      <c r="BS798" s="7">
        <f t="shared" ca="1" si="637"/>
        <v>86</v>
      </c>
      <c r="BT798" s="7">
        <f t="shared" ca="1" si="637"/>
        <v>3281</v>
      </c>
      <c r="BU798" s="7">
        <f t="shared" ca="1" si="637"/>
        <v>59973</v>
      </c>
      <c r="BV798" s="7">
        <f t="shared" ca="1" si="637"/>
        <v>6634589</v>
      </c>
      <c r="BW798" s="7">
        <f t="shared" ca="1" si="637"/>
        <v>32</v>
      </c>
      <c r="BX798" s="7">
        <f t="shared" ca="1" si="637"/>
        <v>3335</v>
      </c>
      <c r="BY798" s="7">
        <f t="shared" ca="1" si="637"/>
        <v>777056.18307002063</v>
      </c>
      <c r="BZ798" s="7">
        <f t="shared" ca="1" si="637"/>
        <v>4504711.0738217514</v>
      </c>
      <c r="CA798" s="7">
        <f t="shared" ca="1" si="637"/>
        <v>933.89294317691338</v>
      </c>
      <c r="CB798" s="7">
        <f t="shared" ca="1" si="637"/>
        <v>1344003.7195790631</v>
      </c>
      <c r="CC798" s="7">
        <f t="shared" ca="1" si="637"/>
        <v>1857404.8265542977</v>
      </c>
      <c r="CD798" s="7">
        <f t="shared" ca="1" si="637"/>
        <v>4366652.2673226539</v>
      </c>
      <c r="CE798" s="7">
        <f t="shared" ca="1" si="637"/>
        <v>262.86354140212592</v>
      </c>
      <c r="CF798" s="7">
        <f t="shared" ca="1" si="637"/>
        <v>483181.0350083849</v>
      </c>
      <c r="CG798" s="7">
        <f t="shared" ca="1" si="637"/>
        <v>521886.51951043378</v>
      </c>
      <c r="CH798" s="7">
        <f t="shared" ca="1" si="637"/>
        <v>5903454.9987379787</v>
      </c>
      <c r="CI798" s="7">
        <f t="shared" ca="1" si="637"/>
        <v>141.81664780262676</v>
      </c>
      <c r="CJ798" s="7">
        <f t="shared" ca="1" si="637"/>
        <v>272777.08768583596</v>
      </c>
      <c r="CK798" s="7">
        <f t="shared" ca="1" si="637"/>
        <v>281818.26076687285</v>
      </c>
      <c r="CL798" s="7">
        <f t="shared" ca="1" si="637"/>
        <v>6296514.1122840848</v>
      </c>
      <c r="CM798" s="7">
        <f t="shared" ca="1" si="637"/>
        <v>59.672639408390268</v>
      </c>
      <c r="CN798" s="7">
        <f t="shared" ca="1" si="637"/>
        <v>119510.86202566778</v>
      </c>
      <c r="CO798" s="7">
        <f t="shared" ca="1" si="637"/>
        <v>118528.38667832997</v>
      </c>
      <c r="CP798" s="7">
        <f t="shared" ca="1" si="637"/>
        <v>6516659.1860387987</v>
      </c>
      <c r="CQ798" s="7">
        <f t="shared" ca="1" si="637"/>
        <v>30.191220748980768</v>
      </c>
      <c r="CR798" s="7">
        <f t="shared" ca="1" si="637"/>
        <v>62687.319333370659</v>
      </c>
      <c r="CS798" s="7">
        <f t="shared" ca="1" si="637"/>
        <v>59974.835924656712</v>
      </c>
      <c r="CT798" s="7">
        <f t="shared" ca="1" si="637"/>
        <v>5939317.2768288255</v>
      </c>
      <c r="CU798" s="7">
        <f t="shared" ca="1" si="637"/>
        <v>495.05949806003929</v>
      </c>
      <c r="CV798" s="7">
        <f t="shared" ca="1" si="637"/>
        <v>665534.49676914618</v>
      </c>
    </row>
    <row r="800" spans="1:100">
      <c r="A800" s="18" t="s">
        <v>114</v>
      </c>
      <c r="B800" t="s">
        <v>119</v>
      </c>
      <c r="C800" t="s">
        <v>120</v>
      </c>
      <c r="D800" t="s">
        <v>121</v>
      </c>
      <c r="E800" t="s">
        <v>122</v>
      </c>
      <c r="F800" t="s">
        <v>123</v>
      </c>
      <c r="G800" t="s">
        <v>124</v>
      </c>
      <c r="H800" t="s">
        <v>125</v>
      </c>
      <c r="I800" t="s">
        <v>126</v>
      </c>
      <c r="J800" t="s">
        <v>127</v>
      </c>
      <c r="K800" t="s">
        <v>128</v>
      </c>
      <c r="L800" t="s">
        <v>129</v>
      </c>
      <c r="M800" t="s">
        <v>130</v>
      </c>
      <c r="N800" t="s">
        <v>131</v>
      </c>
      <c r="O800" t="s">
        <v>132</v>
      </c>
      <c r="P800" t="s">
        <v>133</v>
      </c>
      <c r="Q800" t="s">
        <v>134</v>
      </c>
      <c r="R800" t="s">
        <v>135</v>
      </c>
      <c r="S800" t="s">
        <v>136</v>
      </c>
      <c r="T800" t="s">
        <v>138</v>
      </c>
      <c r="U800" t="s">
        <v>139</v>
      </c>
      <c r="V800" t="s">
        <v>140</v>
      </c>
      <c r="W800" t="s">
        <v>141</v>
      </c>
      <c r="X800" t="s">
        <v>142</v>
      </c>
      <c r="Y800" t="s">
        <v>143</v>
      </c>
      <c r="Z800" t="s">
        <v>144</v>
      </c>
      <c r="AA800" t="s">
        <v>145</v>
      </c>
      <c r="AB800" t="s">
        <v>146</v>
      </c>
      <c r="AC800" t="s">
        <v>147</v>
      </c>
      <c r="AD800" t="s">
        <v>148</v>
      </c>
      <c r="AE800" t="s">
        <v>149</v>
      </c>
      <c r="AF800" t="s">
        <v>137</v>
      </c>
    </row>
    <row r="801" spans="1:51">
      <c r="A801" s="18" t="s">
        <v>150</v>
      </c>
      <c r="B801" s="10" t="e">
        <f ca="1">1-NORMSDIST(H801)</f>
        <v>#REF!</v>
      </c>
      <c r="C801" s="10">
        <f t="shared" ref="C801" ca="1" si="638">1-NORMSDIST(I801)</f>
        <v>1</v>
      </c>
      <c r="D801" s="10">
        <f t="shared" ref="D801" ca="1" si="639">1-NORMSDIST(J801)</f>
        <v>1</v>
      </c>
      <c r="E801" s="10">
        <f t="shared" ref="E801" ca="1" si="640">1-NORMSDIST(K801)</f>
        <v>0.99999999999999989</v>
      </c>
      <c r="F801" s="10">
        <f t="shared" ref="F801" ca="1" si="641">1-NORMSDIST(L801)</f>
        <v>0.999999999981526</v>
      </c>
      <c r="G801" s="10">
        <f t="shared" ref="G801" ca="1" si="642">1-NORMSDIST(M801)</f>
        <v>0.99949953578992135</v>
      </c>
      <c r="H801" t="e">
        <f ca="1">(E797/T801-E798/Z801)/(SQRT(N801*(1-N801)*(1/T801+1/Z801)))</f>
        <v>#REF!</v>
      </c>
      <c r="I801">
        <f t="shared" ref="I801" ca="1" si="643">(F797/U801-F798/AA801)/(SQRT(O801*(1-O801)*(1/U801+1/AA801)))</f>
        <v>-13.834435350753916</v>
      </c>
      <c r="J801">
        <f t="shared" ref="J801" ca="1" si="644">(G797/V801-G798/AB801)/(SQRT(P801*(1-P801)*(1/V801+1/AB801)))</f>
        <v>-9.9226313195453884</v>
      </c>
      <c r="K801">
        <f t="shared" ref="K801" ca="1" si="645">(H797/W801-H798/AC801)/(SQRT(Q801*(1-Q801)*(1/W801+1/AC801)))</f>
        <v>-8.184324303840901</v>
      </c>
      <c r="L801">
        <f t="shared" ref="L801" ca="1" si="646">(I797/X801-I798/AD801)/(SQRT(R801*(1-R801)*(1/X801+1/AD801)))</f>
        <v>-6.6158267770826695</v>
      </c>
      <c r="M801">
        <f t="shared" ref="M801" ca="1" si="647">(J797/Y801-J798/AE801)/(SQRT(S801*(1-S801)*(1/Y801+1/AE801)))</f>
        <v>-3.2902656391982856</v>
      </c>
      <c r="N801" t="e">
        <f ca="1">(E797+E798)/(T801+Z801)</f>
        <v>#REF!</v>
      </c>
      <c r="O801">
        <f t="shared" ref="O801" ca="1" si="648">(F797+F798)/(U801+AA801)</f>
        <v>4.8244590105055224E-3</v>
      </c>
      <c r="P801">
        <f t="shared" ref="P801" ca="1" si="649">(G797+G798)/(V801+AB801)</f>
        <v>4.4042381251683579E-3</v>
      </c>
      <c r="Q801">
        <f t="shared" ref="Q801" ca="1" si="650">(H797+H798)/(W801+AC801)</f>
        <v>4.3728113495555354E-3</v>
      </c>
      <c r="R801">
        <f t="shared" ref="R801" ca="1" si="651">(I797+I798)/(X801+AD801)</f>
        <v>3.6589745892071472E-3</v>
      </c>
      <c r="S801">
        <f t="shared" ref="S801" ca="1" si="652">(J797+J798)/(Y801+AE801)</f>
        <v>3.0528867738170064E-3</v>
      </c>
      <c r="T801" t="e">
        <f ca="1">_xlfn.FLOOR.MATH(($F$1-1)*$D797)</f>
        <v>#REF!</v>
      </c>
      <c r="U801">
        <f ca="1">2*50*$D797</f>
        <v>777000</v>
      </c>
      <c r="V801">
        <f ca="1">2*10*$D797</f>
        <v>155400</v>
      </c>
      <c r="W801">
        <f ca="1">2*5*$D797</f>
        <v>77700</v>
      </c>
      <c r="X801">
        <f ca="1">2*2*$D797</f>
        <v>31080</v>
      </c>
      <c r="Y801">
        <f ca="1">2*1*$D797</f>
        <v>15540</v>
      </c>
      <c r="Z801" t="e">
        <f ca="1">_xlfn.FLOOR.MATH(($F$1-1)*$D798)</f>
        <v>#REF!</v>
      </c>
      <c r="AA801">
        <f ca="1">2*50*$D798</f>
        <v>336700</v>
      </c>
      <c r="AB801">
        <f ca="1">2*10*$D798</f>
        <v>67340</v>
      </c>
      <c r="AC801">
        <f ca="1">2*5*$D798</f>
        <v>33670</v>
      </c>
      <c r="AD801">
        <f ca="1">2*2*$D798</f>
        <v>13468</v>
      </c>
      <c r="AE801">
        <f ca="1">2*1*$D798</f>
        <v>6734</v>
      </c>
    </row>
    <row r="803" spans="1:51">
      <c r="A803" s="18" t="s">
        <v>151</v>
      </c>
      <c r="B803" t="s">
        <v>152</v>
      </c>
      <c r="C803" t="s">
        <v>153</v>
      </c>
      <c r="D803" t="s">
        <v>154</v>
      </c>
      <c r="E803">
        <v>50</v>
      </c>
      <c r="F803" t="s">
        <v>153</v>
      </c>
      <c r="G803" t="s">
        <v>154</v>
      </c>
      <c r="H803">
        <v>10</v>
      </c>
      <c r="I803" t="s">
        <v>153</v>
      </c>
      <c r="J803" t="s">
        <v>154</v>
      </c>
      <c r="K803">
        <v>5</v>
      </c>
      <c r="L803" t="s">
        <v>153</v>
      </c>
      <c r="M803" t="s">
        <v>154</v>
      </c>
      <c r="N803">
        <v>2</v>
      </c>
      <c r="O803" t="s">
        <v>153</v>
      </c>
      <c r="P803" t="s">
        <v>154</v>
      </c>
      <c r="Q803">
        <v>1</v>
      </c>
      <c r="R803" t="s">
        <v>153</v>
      </c>
      <c r="S803" t="s">
        <v>154</v>
      </c>
    </row>
    <row r="804" spans="1:51">
      <c r="A804" s="18" t="s">
        <v>159</v>
      </c>
      <c r="B804" t="s">
        <v>116</v>
      </c>
      <c r="C804">
        <f ca="1">BC797</f>
        <v>841</v>
      </c>
      <c r="D804">
        <f ca="1">BD797</f>
        <v>6929</v>
      </c>
      <c r="E804" t="s">
        <v>116</v>
      </c>
      <c r="F804">
        <f ca="1">BG797</f>
        <v>2067</v>
      </c>
      <c r="G804">
        <f ca="1">BH797</f>
        <v>5703</v>
      </c>
      <c r="H804" t="s">
        <v>116</v>
      </c>
      <c r="I804">
        <f ca="1">BK797</f>
        <v>486</v>
      </c>
      <c r="J804">
        <f ca="1">BL797</f>
        <v>7284</v>
      </c>
      <c r="K804" t="s">
        <v>116</v>
      </c>
      <c r="L804">
        <f ca="1">BO797</f>
        <v>240</v>
      </c>
      <c r="M804">
        <f ca="1">BP797</f>
        <v>7530</v>
      </c>
      <c r="N804" t="s">
        <v>116</v>
      </c>
      <c r="O804">
        <f ca="1">BS797</f>
        <v>75</v>
      </c>
      <c r="P804">
        <f ca="1">BT797</f>
        <v>7695</v>
      </c>
      <c r="Q804" t="s">
        <v>116</v>
      </c>
      <c r="R804">
        <f ca="1">BW797</f>
        <v>35</v>
      </c>
      <c r="S804">
        <f ca="1">BX797</f>
        <v>7735</v>
      </c>
    </row>
    <row r="805" spans="1:51">
      <c r="A805" s="18"/>
      <c r="B805" t="s">
        <v>117</v>
      </c>
      <c r="C805">
        <f ca="1">BC798</f>
        <v>562</v>
      </c>
      <c r="D805">
        <f ca="1">BD798</f>
        <v>2805</v>
      </c>
      <c r="E805" t="s">
        <v>117</v>
      </c>
      <c r="F805">
        <f ca="1">BG798</f>
        <v>1120</v>
      </c>
      <c r="G805">
        <f ca="1">BH798</f>
        <v>2247</v>
      </c>
      <c r="H805" t="s">
        <v>117</v>
      </c>
      <c r="I805">
        <f ca="1">BK798</f>
        <v>358</v>
      </c>
      <c r="J805">
        <f ca="1">BL798</f>
        <v>3009</v>
      </c>
      <c r="K805" t="s">
        <v>117</v>
      </c>
      <c r="L805">
        <f ca="1">BO798</f>
        <v>204</v>
      </c>
      <c r="M805">
        <f ca="1">BP798</f>
        <v>3163</v>
      </c>
      <c r="N805" t="s">
        <v>117</v>
      </c>
      <c r="O805">
        <f ca="1">BS798</f>
        <v>86</v>
      </c>
      <c r="P805">
        <f ca="1">BT798</f>
        <v>3281</v>
      </c>
      <c r="Q805" t="s">
        <v>117</v>
      </c>
      <c r="R805">
        <f ca="1">BW798</f>
        <v>32</v>
      </c>
      <c r="S805">
        <f ca="1">BX798</f>
        <v>3335</v>
      </c>
    </row>
    <row r="806" spans="1:51">
      <c r="A806" s="18" t="s">
        <v>155</v>
      </c>
      <c r="C806">
        <f ca="1">(C804+C805)*(C804+D804)/SUM(C804:D805)</f>
        <v>978.83720930232562</v>
      </c>
      <c r="D806">
        <f ca="1">(C804+D804)*(D804+D805)/SUM(C804:D805)</f>
        <v>6791.1627906976746</v>
      </c>
      <c r="F806">
        <f ca="1">(F804+F805)*(F804+G804)/SUM(F804:G805)</f>
        <v>2223.4883720930234</v>
      </c>
      <c r="G806">
        <f ca="1">(F804+G804)*(G804+G805)/SUM(F804:G805)</f>
        <v>5546.5116279069771</v>
      </c>
      <c r="I806">
        <f ca="1">(I804+I805)*(I804+J804)/SUM(I804:J805)</f>
        <v>588.83720930232562</v>
      </c>
      <c r="J806">
        <f ca="1">(I804+J804)*(J804+J805)/SUM(I804:J805)</f>
        <v>7181.1627906976746</v>
      </c>
      <c r="L806">
        <f ca="1">(L804+L805)*(L804+M804)/SUM(L804:M805)</f>
        <v>309.76744186046511</v>
      </c>
      <c r="M806">
        <f ca="1">(L804+M804)*(M804+M805)/SUM(L804:M805)</f>
        <v>7460.2325581395353</v>
      </c>
      <c r="O806">
        <f ca="1">(O804+O805)*(O804+P804)/SUM(O804:P805)</f>
        <v>112.32558139534883</v>
      </c>
      <c r="P806">
        <f ca="1">(O804+P804)*(P804+P805)/SUM(O804:P805)</f>
        <v>7657.6744186046508</v>
      </c>
      <c r="R806">
        <f ca="1">(R804+R805)*(R804+S804)/SUM(R804:S805)</f>
        <v>46.744186046511629</v>
      </c>
      <c r="S806">
        <f ca="1">(R804+S804)*(S804+S805)/SUM(R804:S805)</f>
        <v>7723.2558139534885</v>
      </c>
    </row>
    <row r="807" spans="1:51">
      <c r="C807">
        <f ca="1">(C804+C805)*(C805+D805)/SUM(C804:D805)</f>
        <v>424.16279069767444</v>
      </c>
      <c r="D807">
        <f ca="1">(C805+D805)*(D804+D805)/SUM(C804:D805)</f>
        <v>2942.8372093023254</v>
      </c>
      <c r="F807">
        <f ca="1">(F804+F805)*(F805+G805)/SUM(F804:G805)</f>
        <v>963.51162790697674</v>
      </c>
      <c r="G807">
        <f ca="1">(F805+G805)*(G804+G805)/SUM(F804:G805)</f>
        <v>2403.4883720930234</v>
      </c>
      <c r="I807">
        <f ca="1">(I804+I805)*(I805+J805)/SUM(I804:J805)</f>
        <v>255.16279069767441</v>
      </c>
      <c r="J807">
        <f ca="1">(I805+J805)*(J804+J805)/SUM(I804:J805)</f>
        <v>3111.8372093023254</v>
      </c>
      <c r="L807">
        <f ca="1">(L804+L805)*(L805+M805)/SUM(L804:M805)</f>
        <v>134.23255813953489</v>
      </c>
      <c r="M807">
        <f ca="1">(L805+M805)*(M804+M805)/SUM(L804:M805)</f>
        <v>3232.7674418604652</v>
      </c>
      <c r="O807">
        <f ca="1">(O804+O805)*(O805+P805)/SUM(O804:P805)</f>
        <v>48.674418604651166</v>
      </c>
      <c r="P807">
        <f ca="1">(O805+P805)*(P804+P805)/SUM(O804:P805)</f>
        <v>3318.3255813953488</v>
      </c>
      <c r="R807">
        <f ca="1">(R804+R805)*(R805+S805)/SUM(R804:S805)</f>
        <v>20.255813953488371</v>
      </c>
      <c r="S807">
        <f ca="1">(R805+S805)*(S804+S805)/SUM(R804:S805)</f>
        <v>3346.7441860465115</v>
      </c>
    </row>
    <row r="809" spans="1:51">
      <c r="A809" s="18" t="s">
        <v>151</v>
      </c>
      <c r="B809" s="18" t="s">
        <v>0</v>
      </c>
      <c r="C809" s="18">
        <v>50</v>
      </c>
      <c r="D809" s="18">
        <v>10</v>
      </c>
      <c r="E809" s="18">
        <v>5</v>
      </c>
      <c r="F809" s="18">
        <v>2</v>
      </c>
      <c r="G809" s="18">
        <v>1</v>
      </c>
    </row>
    <row r="810" spans="1:51">
      <c r="A810" s="18" t="s">
        <v>118</v>
      </c>
      <c r="B810" s="10">
        <f ca="1">_xlfn.CHISQ.TEST(C804:D805,C806:D807)</f>
        <v>1.0292959294104401E-17</v>
      </c>
      <c r="C810" s="10">
        <f ca="1">_xlfn.CHISQ.TEST(F804:G805,F806:G807)</f>
        <v>9.0802304862983736E-13</v>
      </c>
      <c r="D810" s="10">
        <f ca="1">_xlfn.CHISQ.TEST(I804:J805,I806:J807)</f>
        <v>1.0809163855871986E-15</v>
      </c>
      <c r="E810" s="10">
        <f ca="1">_xlfn.CHISQ.TEST(L804:M805,L806:M807)</f>
        <v>1.8735023195571677E-13</v>
      </c>
      <c r="F810" s="10">
        <f ca="1">_xlfn.CHISQ.TEST(O804:P805,O806:P807)</f>
        <v>1.1041067270540812E-10</v>
      </c>
      <c r="G810" s="10">
        <f ca="1">_xlfn.CHISQ.TEST(R804:S805,R806:S807)</f>
        <v>1.7272526333998379E-3</v>
      </c>
    </row>
    <row r="811" spans="1:51">
      <c r="A811" s="18" t="s">
        <v>156</v>
      </c>
      <c r="B811">
        <f ca="1">(C804*D805)/(D804*C805)</f>
        <v>0.60578983887924753</v>
      </c>
      <c r="C811">
        <f ca="1">(F804*G805)/(G804*F805)</f>
        <v>0.72714689637033136</v>
      </c>
      <c r="D811">
        <f ca="1">(I804*J805)/(J804*I805)</f>
        <v>0.56079675664730844</v>
      </c>
      <c r="E811">
        <f ca="1">(L804*M805)/(M804*L805)</f>
        <v>0.49418014217639245</v>
      </c>
      <c r="F811">
        <f ca="1">(O804*P805)/(P804*O805)</f>
        <v>0.37184369191713135</v>
      </c>
      <c r="G811">
        <f ca="1">(R804*S805)/(S804*R805)</f>
        <v>0.47157805429864252</v>
      </c>
    </row>
    <row r="814" spans="1:51">
      <c r="A814">
        <v>2</v>
      </c>
      <c r="B814">
        <v>3</v>
      </c>
      <c r="C814">
        <v>4</v>
      </c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</row>
    <row r="815" spans="1:51" ht="18.75">
      <c r="A815" s="19" t="str">
        <f ca="1">INDIRECT("R5C"&amp;A814,FALSE)</f>
        <v>reduced_deities</v>
      </c>
      <c r="B815" s="19" t="str">
        <f ca="1">INDIRECT("R5C"&amp;B814,FALSE)</f>
        <v>sage_kings</v>
      </c>
      <c r="C815" s="19" t="str">
        <f ca="1">INDIRECT("R3C"&amp;C814,FALSE)</f>
        <v>reward</v>
      </c>
      <c r="D815" s="20"/>
    </row>
    <row r="816" spans="1:51" ht="18.75">
      <c r="A816" s="19">
        <f ca="1">INDIRECT("R6C"&amp;A814,FALSE)</f>
        <v>188</v>
      </c>
      <c r="B816" s="19">
        <f ca="1">INDIRECT("R6C"&amp;B814,FALSE)</f>
        <v>214</v>
      </c>
      <c r="C816" s="19">
        <f ca="1">INDIRECT("R4C"&amp;C814,FALSE)</f>
        <v>10</v>
      </c>
    </row>
    <row r="817" spans="1:100">
      <c r="A817" s="18"/>
    </row>
    <row r="818" spans="1:100">
      <c r="A818" s="18" t="s">
        <v>115</v>
      </c>
    </row>
    <row r="819" spans="1:100" ht="15.75">
      <c r="C819" t="s">
        <v>36</v>
      </c>
      <c r="D819" t="s">
        <v>37</v>
      </c>
      <c r="E819" s="2" t="s">
        <v>43</v>
      </c>
      <c r="F819" s="2" t="s">
        <v>38</v>
      </c>
      <c r="G819" s="2" t="s">
        <v>39</v>
      </c>
      <c r="H819" s="2" t="s">
        <v>40</v>
      </c>
      <c r="I819" s="2" t="s">
        <v>41</v>
      </c>
      <c r="J819" s="2" t="s">
        <v>42</v>
      </c>
      <c r="K819" s="3" t="s">
        <v>44</v>
      </c>
      <c r="L819" s="3" t="s">
        <v>45</v>
      </c>
      <c r="M819" s="3" t="s">
        <v>46</v>
      </c>
      <c r="N819" s="3" t="s">
        <v>47</v>
      </c>
      <c r="O819" s="3" t="s">
        <v>48</v>
      </c>
      <c r="P819" s="3" t="s">
        <v>49</v>
      </c>
      <c r="Q819" s="3" t="s">
        <v>108</v>
      </c>
      <c r="R819" s="3" t="s">
        <v>109</v>
      </c>
      <c r="S819" s="3" t="s">
        <v>110</v>
      </c>
      <c r="T819" s="3" t="s">
        <v>111</v>
      </c>
      <c r="U819" s="3" t="s">
        <v>112</v>
      </c>
      <c r="V819" s="3" t="s">
        <v>113</v>
      </c>
      <c r="W819" s="3" t="s">
        <v>81</v>
      </c>
      <c r="X819" s="3" t="s">
        <v>82</v>
      </c>
      <c r="Y819" s="3" t="s">
        <v>83</v>
      </c>
      <c r="Z819" s="3" t="s">
        <v>84</v>
      </c>
      <c r="AA819" s="3" t="s">
        <v>85</v>
      </c>
      <c r="AB819" s="3" t="s">
        <v>86</v>
      </c>
      <c r="AC819" s="13" t="s">
        <v>96</v>
      </c>
      <c r="AD819" s="13" t="s">
        <v>97</v>
      </c>
      <c r="AE819" s="13" t="s">
        <v>98</v>
      </c>
      <c r="AF819" s="13" t="s">
        <v>99</v>
      </c>
      <c r="AG819" s="13" t="s">
        <v>100</v>
      </c>
      <c r="AH819" s="13" t="s">
        <v>101</v>
      </c>
      <c r="AI819" s="13" t="s">
        <v>102</v>
      </c>
      <c r="AJ819" s="13" t="s">
        <v>103</v>
      </c>
      <c r="AK819" s="13" t="s">
        <v>104</v>
      </c>
      <c r="AL819" s="13" t="s">
        <v>105</v>
      </c>
      <c r="AM819" s="13" t="s">
        <v>106</v>
      </c>
      <c r="AN819" s="13" t="s">
        <v>107</v>
      </c>
      <c r="AO819" s="13" t="s">
        <v>96</v>
      </c>
      <c r="AP819" s="13" t="s">
        <v>97</v>
      </c>
      <c r="AQ819" s="13" t="s">
        <v>98</v>
      </c>
      <c r="AR819" s="13" t="s">
        <v>99</v>
      </c>
      <c r="AS819" s="13" t="s">
        <v>100</v>
      </c>
      <c r="AT819" s="13" t="s">
        <v>101</v>
      </c>
      <c r="AU819" s="13" t="s">
        <v>102</v>
      </c>
      <c r="AV819" s="13" t="s">
        <v>103</v>
      </c>
      <c r="AW819" s="13" t="s">
        <v>104</v>
      </c>
      <c r="AX819" s="13" t="s">
        <v>105</v>
      </c>
      <c r="AY819" s="13" t="s">
        <v>106</v>
      </c>
      <c r="AZ819" s="13" t="s">
        <v>107</v>
      </c>
      <c r="BA819" t="s">
        <v>1</v>
      </c>
      <c r="BB819" t="s">
        <v>2</v>
      </c>
      <c r="BC819" t="s">
        <v>3</v>
      </c>
      <c r="BD819" t="s">
        <v>4</v>
      </c>
      <c r="BE819" t="s">
        <v>5</v>
      </c>
      <c r="BF819" t="s">
        <v>6</v>
      </c>
      <c r="BG819" t="s">
        <v>7</v>
      </c>
      <c r="BH819" t="s">
        <v>8</v>
      </c>
      <c r="BI819" t="s">
        <v>9</v>
      </c>
      <c r="BJ819" t="s">
        <v>10</v>
      </c>
      <c r="BK819" t="s">
        <v>11</v>
      </c>
      <c r="BL819" t="s">
        <v>12</v>
      </c>
      <c r="BM819" t="s">
        <v>13</v>
      </c>
      <c r="BN819" t="s">
        <v>14</v>
      </c>
      <c r="BO819" t="s">
        <v>15</v>
      </c>
      <c r="BP819" t="s">
        <v>16</v>
      </c>
      <c r="BQ819" t="s">
        <v>17</v>
      </c>
      <c r="BR819" t="s">
        <v>18</v>
      </c>
      <c r="BS819" t="s">
        <v>19</v>
      </c>
      <c r="BT819" t="s">
        <v>20</v>
      </c>
      <c r="BU819" t="s">
        <v>21</v>
      </c>
      <c r="BV819" t="s">
        <v>22</v>
      </c>
      <c r="BW819" t="s">
        <v>23</v>
      </c>
      <c r="BX819" t="s">
        <v>24</v>
      </c>
      <c r="BY819" t="s">
        <v>1</v>
      </c>
      <c r="BZ819" t="s">
        <v>2</v>
      </c>
      <c r="CA819" t="s">
        <v>3</v>
      </c>
      <c r="CB819" t="s">
        <v>4</v>
      </c>
      <c r="CC819" t="s">
        <v>5</v>
      </c>
      <c r="CD819" t="s">
        <v>6</v>
      </c>
      <c r="CE819" t="s">
        <v>7</v>
      </c>
      <c r="CF819" t="s">
        <v>8</v>
      </c>
      <c r="CG819" t="s">
        <v>9</v>
      </c>
      <c r="CH819" t="s">
        <v>10</v>
      </c>
      <c r="CI819" t="s">
        <v>11</v>
      </c>
      <c r="CJ819" t="s">
        <v>12</v>
      </c>
      <c r="CK819" t="s">
        <v>13</v>
      </c>
      <c r="CL819" t="s">
        <v>14</v>
      </c>
      <c r="CM819" t="s">
        <v>15</v>
      </c>
      <c r="CN819" t="s">
        <v>16</v>
      </c>
      <c r="CO819" t="s">
        <v>17</v>
      </c>
      <c r="CP819" t="s">
        <v>18</v>
      </c>
      <c r="CQ819" t="s">
        <v>19</v>
      </c>
      <c r="CR819" t="s">
        <v>20</v>
      </c>
      <c r="CS819" t="s">
        <v>21</v>
      </c>
      <c r="CT819" t="s">
        <v>22</v>
      </c>
      <c r="CU819" t="s">
        <v>23</v>
      </c>
      <c r="CV819" t="s">
        <v>24</v>
      </c>
    </row>
    <row r="820" spans="1:100">
      <c r="A820" s="18" t="str">
        <f ca="1">INDIRECT("CORPUS_TOTALS!R"&amp;$A816&amp;"C"&amp;COLUMN(),FALSE)</f>
        <v>Reduced Deity</v>
      </c>
      <c r="B820" s="7" t="str">
        <f ca="1">INDIRECT("CORPUS_TOTALS!R"&amp;($A816+$C816)&amp;"C"&amp;(COLUMN()-1),FALSE)</f>
        <v>Reward</v>
      </c>
      <c r="C820" s="7">
        <f ca="1">INDIRECT("CORPUS_TOTALS!R"&amp;($A816+$C816)&amp;"C"&amp;(COLUMN()-1),FALSE)</f>
        <v>8807</v>
      </c>
      <c r="D820" s="7">
        <f t="shared" ref="D820:BO820" ca="1" si="653">INDIRECT("CORPUS_TOTALS!R"&amp;($A816+$C816)&amp;"C"&amp;(COLUMN()-1),FALSE)</f>
        <v>7770</v>
      </c>
      <c r="E820" s="7">
        <f t="shared" ca="1" si="653"/>
        <v>272</v>
      </c>
      <c r="F820" s="7">
        <f t="shared" ca="1" si="653"/>
        <v>728</v>
      </c>
      <c r="G820" s="7">
        <f t="shared" ca="1" si="653"/>
        <v>133</v>
      </c>
      <c r="H820" s="7">
        <f t="shared" ca="1" si="653"/>
        <v>73</v>
      </c>
      <c r="I820" s="7">
        <f t="shared" ca="1" si="653"/>
        <v>30</v>
      </c>
      <c r="J820" s="7">
        <f t="shared" ca="1" si="653"/>
        <v>21</v>
      </c>
      <c r="K820" s="7">
        <f t="shared" ca="1" si="653"/>
        <v>-1.268954062959921</v>
      </c>
      <c r="L820" s="7">
        <f t="shared" ca="1" si="653"/>
        <v>-1.5139825958556838</v>
      </c>
      <c r="M820" s="7">
        <f t="shared" ca="1" si="653"/>
        <v>-1.9295723888058649</v>
      </c>
      <c r="N820" s="7">
        <f t="shared" ca="1" si="653"/>
        <v>-1.5014387461803367</v>
      </c>
      <c r="O820" s="7">
        <f t="shared" ca="1" si="653"/>
        <v>-1.3780047360712508</v>
      </c>
      <c r="P820" s="7">
        <f t="shared" ca="1" si="653"/>
        <v>0.14468077568929</v>
      </c>
      <c r="Q820" s="7">
        <f t="shared" ca="1" si="653"/>
        <v>0.72068503245812199</v>
      </c>
      <c r="R820" s="7">
        <f t="shared" ca="1" si="653"/>
        <v>0.7180340324926987</v>
      </c>
      <c r="S820" s="7">
        <f t="shared" ca="1" si="653"/>
        <v>0.70392998513452154</v>
      </c>
      <c r="T820" s="7">
        <f t="shared" ca="1" si="653"/>
        <v>1</v>
      </c>
      <c r="U820" s="7">
        <f t="shared" ca="1" si="653"/>
        <v>1</v>
      </c>
      <c r="V820" s="7">
        <f t="shared" ca="1" si="653"/>
        <v>1</v>
      </c>
      <c r="W820" s="7">
        <f t="shared" ca="1" si="653"/>
        <v>2.803569342976359E-5</v>
      </c>
      <c r="X820" s="7">
        <f t="shared" ca="1" si="653"/>
        <v>3.6531881785742033E-12</v>
      </c>
      <c r="Y820" s="7">
        <f t="shared" ca="1" si="653"/>
        <v>1.2589631479519082E-3</v>
      </c>
      <c r="Z820" s="7">
        <f t="shared" ca="1" si="653"/>
        <v>0.20768631502506008</v>
      </c>
      <c r="AA820" s="7">
        <f t="shared" ca="1" si="653"/>
        <v>0.62102371915538157</v>
      </c>
      <c r="AB820" s="7">
        <f t="shared" ca="1" si="653"/>
        <v>0.9777339807607438</v>
      </c>
      <c r="AC820" s="7">
        <f t="shared" ca="1" si="653"/>
        <v>1.7424982158079632E-3</v>
      </c>
      <c r="AD820" s="7">
        <f t="shared" ca="1" si="653"/>
        <v>2.2119950656928223E-3</v>
      </c>
      <c r="AE820" s="7">
        <f t="shared" ca="1" si="653"/>
        <v>1.7378787147222441E-3</v>
      </c>
      <c r="AF820" s="7">
        <f t="shared" ca="1" si="653"/>
        <v>2.0098690330255038E-3</v>
      </c>
      <c r="AG820" s="7">
        <f t="shared" ca="1" si="653"/>
        <v>1.4210493077744754E-3</v>
      </c>
      <c r="AH820" s="7">
        <f t="shared" ca="1" si="653"/>
        <v>2.0023741156489482E-3</v>
      </c>
      <c r="AI820" s="7">
        <f t="shared" ca="1" si="653"/>
        <v>1.4483782069368736E-3</v>
      </c>
      <c r="AJ820" s="7">
        <f t="shared" ca="1" si="653"/>
        <v>2.3096655511068843E-3</v>
      </c>
      <c r="AK820" s="7">
        <f t="shared" ca="1" si="653"/>
        <v>1.2403478248073654E-3</v>
      </c>
      <c r="AL820" s="7">
        <f t="shared" ca="1" si="653"/>
        <v>2.6206560361964957E-3</v>
      </c>
      <c r="AM820" s="7">
        <f t="shared" ca="1" si="653"/>
        <v>1.5483008343646053E-3</v>
      </c>
      <c r="AN820" s="7">
        <f t="shared" ca="1" si="653"/>
        <v>3.8571045710408007E-3</v>
      </c>
      <c r="AO820" s="7">
        <f t="shared" ca="1" si="653"/>
        <v>2.5228932142475409E-2</v>
      </c>
      <c r="AP820" s="7">
        <f t="shared" ca="1" si="653"/>
        <v>3.2686125772582508E-2</v>
      </c>
      <c r="AQ820" s="7">
        <f t="shared" ca="1" si="653"/>
        <v>6.4958541963671679E-2</v>
      </c>
      <c r="AR820" s="7">
        <f t="shared" ca="1" si="653"/>
        <v>7.6354199349069646E-2</v>
      </c>
      <c r="AS820" s="7">
        <f t="shared" ca="1" si="653"/>
        <v>1.3525505711027133E-2</v>
      </c>
      <c r="AT820" s="7">
        <f t="shared" ca="1" si="653"/>
        <v>1.916432697880556E-2</v>
      </c>
      <c r="AU820" s="7">
        <f t="shared" ca="1" si="653"/>
        <v>7.2500134768372759E-3</v>
      </c>
      <c r="AV820" s="7">
        <f t="shared" ca="1" si="653"/>
        <v>1.1540205313381515E-2</v>
      </c>
      <c r="AW820" s="7">
        <f t="shared" ca="1" si="653"/>
        <v>2.4820312166535449E-3</v>
      </c>
      <c r="AX820" s="7">
        <f t="shared" ca="1" si="653"/>
        <v>5.2399765053541773E-3</v>
      </c>
      <c r="AY820" s="7">
        <f t="shared" ca="1" si="653"/>
        <v>1.5483008343646053E-3</v>
      </c>
      <c r="AZ820" s="7">
        <f t="shared" ca="1" si="653"/>
        <v>3.8571045710408007E-3</v>
      </c>
      <c r="BA820" s="7">
        <f t="shared" ca="1" si="653"/>
        <v>267293</v>
      </c>
      <c r="BB820" s="7">
        <f t="shared" ca="1" si="653"/>
        <v>6445778</v>
      </c>
      <c r="BC820" s="7">
        <f t="shared" ca="1" si="653"/>
        <v>225</v>
      </c>
      <c r="BD820" s="7">
        <f t="shared" ca="1" si="653"/>
        <v>7545</v>
      </c>
      <c r="BE820" s="7">
        <f t="shared" ca="1" si="653"/>
        <v>643238</v>
      </c>
      <c r="BF820" s="7">
        <f t="shared" ca="1" si="653"/>
        <v>6069833</v>
      </c>
      <c r="BG820" s="7">
        <f t="shared" ca="1" si="653"/>
        <v>549</v>
      </c>
      <c r="BH820" s="7">
        <f t="shared" ca="1" si="653"/>
        <v>7221</v>
      </c>
      <c r="BI820" s="7">
        <f t="shared" ca="1" si="653"/>
        <v>155395</v>
      </c>
      <c r="BJ820" s="7">
        <f t="shared" ca="1" si="653"/>
        <v>6557676</v>
      </c>
      <c r="BK820" s="7">
        <f t="shared" ca="1" si="653"/>
        <v>127</v>
      </c>
      <c r="BL820" s="7">
        <f t="shared" ca="1" si="653"/>
        <v>7643</v>
      </c>
      <c r="BM820" s="7">
        <f t="shared" ca="1" si="653"/>
        <v>80878</v>
      </c>
      <c r="BN820" s="7">
        <f t="shared" ca="1" si="653"/>
        <v>6632193</v>
      </c>
      <c r="BO820" s="7">
        <f t="shared" ca="1" si="653"/>
        <v>73</v>
      </c>
      <c r="BP820" s="7">
        <f t="shared" ref="BP820:CV820" ca="1" si="654">INDIRECT("CORPUS_TOTALS!R"&amp;($A816+$C816)&amp;"C"&amp;(COLUMN()-1),FALSE)</f>
        <v>7697</v>
      </c>
      <c r="BQ820" s="7">
        <f t="shared" ca="1" si="654"/>
        <v>33034</v>
      </c>
      <c r="BR820" s="7">
        <f t="shared" ca="1" si="654"/>
        <v>6680037</v>
      </c>
      <c r="BS820" s="7">
        <f t="shared" ca="1" si="654"/>
        <v>30</v>
      </c>
      <c r="BT820" s="7">
        <f t="shared" ca="1" si="654"/>
        <v>7740</v>
      </c>
      <c r="BU820" s="7">
        <f t="shared" ca="1" si="654"/>
        <v>16522</v>
      </c>
      <c r="BV820" s="7">
        <f t="shared" ca="1" si="654"/>
        <v>6696549</v>
      </c>
      <c r="BW820" s="7">
        <f t="shared" ca="1" si="654"/>
        <v>21</v>
      </c>
      <c r="BX820" s="7">
        <f t="shared" ca="1" si="654"/>
        <v>7749</v>
      </c>
      <c r="BY820" s="7">
        <f t="shared" ca="1" si="654"/>
        <v>267208.72101839638</v>
      </c>
      <c r="BZ820" s="7">
        <f t="shared" ca="1" si="654"/>
        <v>6445862.2789816037</v>
      </c>
      <c r="CA820" s="7">
        <f t="shared" ca="1" si="654"/>
        <v>309.27898160364157</v>
      </c>
      <c r="CB820" s="7">
        <f t="shared" ca="1" si="654"/>
        <v>7469.3563810065471</v>
      </c>
      <c r="CC820" s="7">
        <f t="shared" ca="1" si="654"/>
        <v>643042.71442770329</v>
      </c>
      <c r="CD820" s="7">
        <f t="shared" ca="1" si="654"/>
        <v>6070028.2855722969</v>
      </c>
      <c r="CE820" s="7">
        <f t="shared" ca="1" si="654"/>
        <v>744.28557229668127</v>
      </c>
      <c r="CF820" s="7">
        <f t="shared" ca="1" si="654"/>
        <v>7033.8462947881826</v>
      </c>
      <c r="CG820" s="7">
        <f t="shared" ca="1" si="654"/>
        <v>155342.20018923227</v>
      </c>
      <c r="CH820" s="7">
        <f t="shared" ca="1" si="654"/>
        <v>6557728.7998107681</v>
      </c>
      <c r="CI820" s="7">
        <f t="shared" ca="1" si="654"/>
        <v>179.79981076772981</v>
      </c>
      <c r="CJ820" s="7">
        <f t="shared" ca="1" si="654"/>
        <v>7598.9854166595287</v>
      </c>
      <c r="CK820" s="7">
        <f t="shared" ca="1" si="654"/>
        <v>80857.41211866193</v>
      </c>
      <c r="CL820" s="7">
        <f t="shared" ca="1" si="654"/>
        <v>6632213.5878813379</v>
      </c>
      <c r="CM820" s="7">
        <f t="shared" ca="1" si="654"/>
        <v>93.58788133806469</v>
      </c>
      <c r="CN820" s="7">
        <f t="shared" ca="1" si="654"/>
        <v>7685.2971315214754</v>
      </c>
      <c r="CO820" s="7">
        <f t="shared" ca="1" si="654"/>
        <v>33025.774533871576</v>
      </c>
      <c r="CP820" s="7">
        <f t="shared" ca="1" si="654"/>
        <v>6680045.2254661284</v>
      </c>
      <c r="CQ820" s="7">
        <f t="shared" ca="1" si="654"/>
        <v>38.225466128420535</v>
      </c>
      <c r="CR820" s="7">
        <f t="shared" ca="1" si="654"/>
        <v>7740.7236255954986</v>
      </c>
      <c r="CS820" s="7">
        <f t="shared" ca="1" si="654"/>
        <v>16523.874549777327</v>
      </c>
      <c r="CT820" s="7">
        <f t="shared" ca="1" si="654"/>
        <v>6696547.1254502228</v>
      </c>
      <c r="CU820" s="7">
        <f t="shared" ca="1" si="654"/>
        <v>19.125450222673024</v>
      </c>
      <c r="CV820" s="7">
        <f t="shared" ca="1" si="654"/>
        <v>7759.8457486893849</v>
      </c>
    </row>
    <row r="821" spans="1:100">
      <c r="A821" s="18" t="s">
        <v>117</v>
      </c>
      <c r="B821" s="7" t="str">
        <f ca="1">INDIRECT("CORPUS_TOTALS!R"&amp;($B816+$C816)&amp;"C"&amp;(COLUMN()-1),FALSE)</f>
        <v>Reward</v>
      </c>
      <c r="C821" s="7">
        <f ca="1">INDIRECT("CORPUS_TOTALS!R"&amp;($B816+$C816)&amp;"C"&amp;(COLUMN()-1),FALSE)</f>
        <v>8807</v>
      </c>
      <c r="D821" s="7">
        <f t="shared" ref="D821:BO821" ca="1" si="655">INDIRECT("CORPUS_TOTALS!R"&amp;($B816+$C816)&amp;"C"&amp;(COLUMN()-1),FALSE)</f>
        <v>3367</v>
      </c>
      <c r="E821" s="7">
        <f t="shared" ca="1" si="655"/>
        <v>113</v>
      </c>
      <c r="F821" s="7">
        <f t="shared" ca="1" si="655"/>
        <v>328</v>
      </c>
      <c r="G821" s="7">
        <f t="shared" ca="1" si="655"/>
        <v>50</v>
      </c>
      <c r="H821" s="7">
        <f t="shared" ca="1" si="655"/>
        <v>17</v>
      </c>
      <c r="I821" s="7">
        <f t="shared" ca="1" si="655"/>
        <v>10</v>
      </c>
      <c r="J821" s="7">
        <f t="shared" ca="1" si="655"/>
        <v>6</v>
      </c>
      <c r="K821" s="7">
        <f t="shared" ca="1" si="655"/>
        <v>-0.96193110122662406</v>
      </c>
      <c r="L821" s="7">
        <f t="shared" ca="1" si="655"/>
        <v>-0.87952978907163915</v>
      </c>
      <c r="M821" s="7">
        <f t="shared" ca="1" si="655"/>
        <v>-1.705089220159848</v>
      </c>
      <c r="N821" s="7">
        <f t="shared" ca="1" si="655"/>
        <v>-2.9354462300455362</v>
      </c>
      <c r="O821" s="7">
        <f t="shared" ca="1" si="655"/>
        <v>-1.705089220159848</v>
      </c>
      <c r="P821" s="7">
        <f t="shared" ca="1" si="655"/>
        <v>-1.1482780902702059</v>
      </c>
      <c r="Q821" s="7">
        <f t="shared" ca="1" si="655"/>
        <v>0.69627593584315473</v>
      </c>
      <c r="R821" s="7">
        <f t="shared" ca="1" si="655"/>
        <v>0.77150431923021123</v>
      </c>
      <c r="S821" s="7">
        <f t="shared" ca="1" si="655"/>
        <v>0.59086745191089285</v>
      </c>
      <c r="T821" s="7">
        <f t="shared" ca="1" si="655"/>
        <v>0.42828857309523433</v>
      </c>
      <c r="U821" s="7">
        <f t="shared" ca="1" si="655"/>
        <v>0.6324212409102965</v>
      </c>
      <c r="V821" s="7">
        <f t="shared" ca="1" si="655"/>
        <v>0.78351253900009765</v>
      </c>
      <c r="W821" s="7">
        <f t="shared" ca="1" si="655"/>
        <v>0</v>
      </c>
      <c r="X821" s="7">
        <f t="shared" ca="1" si="655"/>
        <v>0</v>
      </c>
      <c r="Y821" s="7">
        <f t="shared" ca="1" si="655"/>
        <v>0</v>
      </c>
      <c r="Z821" s="7">
        <f t="shared" ca="1" si="655"/>
        <v>0</v>
      </c>
      <c r="AA821" s="7">
        <f t="shared" ca="1" si="655"/>
        <v>0</v>
      </c>
      <c r="AB821" s="7">
        <f t="shared" ca="1" si="655"/>
        <v>0</v>
      </c>
      <c r="AC821" s="7">
        <f t="shared" ca="1" si="655"/>
        <v>1.5464239084440584E-3</v>
      </c>
      <c r="AD821" s="7">
        <f t="shared" ca="1" si="655"/>
        <v>2.2447899558906874E-3</v>
      </c>
      <c r="AE821" s="7">
        <f t="shared" ca="1" si="655"/>
        <v>1.737674410556157E-3</v>
      </c>
      <c r="AF821" s="7">
        <f t="shared" ca="1" si="655"/>
        <v>2.1589694860877397E-3</v>
      </c>
      <c r="AG821" s="7">
        <f t="shared" ca="1" si="655"/>
        <v>1.0736858166684026E-3</v>
      </c>
      <c r="AH821" s="7">
        <f t="shared" ca="1" si="655"/>
        <v>1.8963171533345675E-3</v>
      </c>
      <c r="AI821" s="7">
        <f t="shared" ca="1" si="655"/>
        <v>5.30014508480468E-4</v>
      </c>
      <c r="AJ821" s="7">
        <f t="shared" ca="1" si="655"/>
        <v>1.4895875111215519E-3</v>
      </c>
      <c r="AK821" s="7">
        <f t="shared" ca="1" si="655"/>
        <v>5.6527169039795506E-4</v>
      </c>
      <c r="AL821" s="7">
        <f t="shared" ca="1" si="655"/>
        <v>2.4047312796050152E-3</v>
      </c>
      <c r="AM821" s="7">
        <f t="shared" ca="1" si="655"/>
        <v>3.5737443027765697E-4</v>
      </c>
      <c r="AN821" s="7">
        <f t="shared" ca="1" si="655"/>
        <v>3.206629133725907E-3</v>
      </c>
      <c r="AO821" s="7">
        <f t="shared" ca="1" si="655"/>
        <v>2.2353499992864047E-2</v>
      </c>
      <c r="AP821" s="7">
        <f t="shared" ca="1" si="655"/>
        <v>3.3482555843191791E-2</v>
      </c>
      <c r="AQ821" s="7">
        <f t="shared" ca="1" si="655"/>
        <v>6.6517398423444285E-2</v>
      </c>
      <c r="AR821" s="7">
        <f t="shared" ca="1" si="655"/>
        <v>8.4358752452706603E-2</v>
      </c>
      <c r="AS821" s="7">
        <f t="shared" ca="1" si="655"/>
        <v>9.7409422634602491E-3</v>
      </c>
      <c r="AT821" s="7">
        <f t="shared" ca="1" si="655"/>
        <v>1.7583085060567074E-2</v>
      </c>
      <c r="AU821" s="7">
        <f t="shared" ca="1" si="655"/>
        <v>2.6549272408617508E-3</v>
      </c>
      <c r="AV821" s="7">
        <f t="shared" ca="1" si="655"/>
        <v>7.4430828571483473E-3</v>
      </c>
      <c r="AW821" s="7">
        <f t="shared" ca="1" si="655"/>
        <v>1.1319117210799035E-3</v>
      </c>
      <c r="AX821" s="7">
        <f t="shared" ca="1" si="655"/>
        <v>4.8080942189260368E-3</v>
      </c>
      <c r="AY821" s="7">
        <f t="shared" ca="1" si="655"/>
        <v>3.5737443027765697E-4</v>
      </c>
      <c r="AZ821" s="7">
        <f t="shared" ca="1" si="655"/>
        <v>3.206629133725907E-3</v>
      </c>
      <c r="BA821" s="7">
        <f t="shared" ca="1" si="655"/>
        <v>267424</v>
      </c>
      <c r="BB821" s="7">
        <f t="shared" ca="1" si="655"/>
        <v>6450050</v>
      </c>
      <c r="BC821" s="7">
        <f t="shared" ca="1" si="655"/>
        <v>94</v>
      </c>
      <c r="BD821" s="7">
        <f t="shared" ca="1" si="655"/>
        <v>3273</v>
      </c>
      <c r="BE821" s="7">
        <f t="shared" ca="1" si="655"/>
        <v>643533</v>
      </c>
      <c r="BF821" s="7">
        <f t="shared" ca="1" si="655"/>
        <v>6073941</v>
      </c>
      <c r="BG821" s="7">
        <f t="shared" ca="1" si="655"/>
        <v>254</v>
      </c>
      <c r="BH821" s="7">
        <f t="shared" ca="1" si="655"/>
        <v>3113</v>
      </c>
      <c r="BI821" s="7">
        <f t="shared" ca="1" si="655"/>
        <v>155476</v>
      </c>
      <c r="BJ821" s="7">
        <f t="shared" ca="1" si="655"/>
        <v>6561998</v>
      </c>
      <c r="BK821" s="7">
        <f t="shared" ca="1" si="655"/>
        <v>46</v>
      </c>
      <c r="BL821" s="7">
        <f t="shared" ca="1" si="655"/>
        <v>3321</v>
      </c>
      <c r="BM821" s="7">
        <f t="shared" ca="1" si="655"/>
        <v>80934</v>
      </c>
      <c r="BN821" s="7">
        <f t="shared" ca="1" si="655"/>
        <v>6636540</v>
      </c>
      <c r="BO821" s="7">
        <f t="shared" ca="1" si="655"/>
        <v>17</v>
      </c>
      <c r="BP821" s="7">
        <f t="shared" ref="BP821:CV821" ca="1" si="656">INDIRECT("CORPUS_TOTALS!R"&amp;($B816+$C816)&amp;"C"&amp;(COLUMN()-1),FALSE)</f>
        <v>3350</v>
      </c>
      <c r="BQ821" s="7">
        <f t="shared" ca="1" si="656"/>
        <v>33054</v>
      </c>
      <c r="BR821" s="7">
        <f t="shared" ca="1" si="656"/>
        <v>6684420</v>
      </c>
      <c r="BS821" s="7">
        <f t="shared" ca="1" si="656"/>
        <v>10</v>
      </c>
      <c r="BT821" s="7">
        <f t="shared" ca="1" si="656"/>
        <v>3357</v>
      </c>
      <c r="BU821" s="7">
        <f t="shared" ca="1" si="656"/>
        <v>16537</v>
      </c>
      <c r="BV821" s="7">
        <f t="shared" ca="1" si="656"/>
        <v>6700937</v>
      </c>
      <c r="BW821" s="7">
        <f t="shared" ca="1" si="656"/>
        <v>6</v>
      </c>
      <c r="BX821" s="7">
        <f t="shared" ca="1" si="656"/>
        <v>3361</v>
      </c>
      <c r="BY821" s="7">
        <f t="shared" ca="1" si="656"/>
        <v>267383.97910797177</v>
      </c>
      <c r="BZ821" s="7">
        <f t="shared" ca="1" si="656"/>
        <v>5865176.2557876268</v>
      </c>
      <c r="CA821" s="7">
        <f t="shared" ca="1" si="656"/>
        <v>322.44359136006938</v>
      </c>
      <c r="CB821" s="7">
        <f t="shared" ca="1" si="656"/>
        <v>584850.15527954837</v>
      </c>
      <c r="CC821" s="7">
        <f t="shared" ca="1" si="656"/>
        <v>643464.47625200474</v>
      </c>
      <c r="CD821" s="7">
        <f t="shared" ca="1" si="656"/>
        <v>5922427.4451882178</v>
      </c>
      <c r="CE821" s="7">
        <f t="shared" ca="1" si="656"/>
        <v>78.017454958389877</v>
      </c>
      <c r="CF821" s="7">
        <f t="shared" ca="1" si="656"/>
        <v>154919.09592132168</v>
      </c>
      <c r="CG821" s="7">
        <f t="shared" ca="1" si="656"/>
        <v>155444.08674866732</v>
      </c>
      <c r="CH821" s="7">
        <f t="shared" ca="1" si="656"/>
        <v>6482090.5818465287</v>
      </c>
      <c r="CI821" s="7">
        <f t="shared" ca="1" si="656"/>
        <v>40.569276969950636</v>
      </c>
      <c r="CJ821" s="7">
        <f t="shared" ca="1" si="656"/>
        <v>83240.163324758978</v>
      </c>
      <c r="CK821" s="7">
        <f t="shared" ca="1" si="656"/>
        <v>80910.445251420169</v>
      </c>
      <c r="CL821" s="7">
        <f t="shared" ca="1" si="656"/>
        <v>6603666.4171617366</v>
      </c>
      <c r="CM821" s="7">
        <f t="shared" ca="1" si="656"/>
        <v>16.567875508437115</v>
      </c>
      <c r="CN821" s="7">
        <f t="shared" ca="1" si="656"/>
        <v>36224.905879240585</v>
      </c>
      <c r="CO821" s="7">
        <f t="shared" ca="1" si="656"/>
        <v>33047.43563134435</v>
      </c>
      <c r="CP821" s="7">
        <f t="shared" ca="1" si="656"/>
        <v>6667932.1005533142</v>
      </c>
      <c r="CQ821" s="7">
        <f t="shared" ca="1" si="656"/>
        <v>8.2896990123706242</v>
      </c>
      <c r="CR821" s="7">
        <f t="shared" ca="1" si="656"/>
        <v>19845.031926231808</v>
      </c>
      <c r="CS821" s="7">
        <f t="shared" ca="1" si="656"/>
        <v>16534.712304903507</v>
      </c>
      <c r="CT821" s="7">
        <f t="shared" ca="1" si="656"/>
        <v>6443937.0906501999</v>
      </c>
      <c r="CU821" s="7">
        <f t="shared" ca="1" si="656"/>
        <v>146.72632597994939</v>
      </c>
      <c r="CV821" s="7">
        <f t="shared" ca="1" si="656"/>
        <v>258933.16497241057</v>
      </c>
    </row>
    <row r="823" spans="1:100">
      <c r="A823" s="18" t="s">
        <v>114</v>
      </c>
      <c r="B823" t="s">
        <v>119</v>
      </c>
      <c r="C823" t="s">
        <v>120</v>
      </c>
      <c r="D823" t="s">
        <v>121</v>
      </c>
      <c r="E823" t="s">
        <v>122</v>
      </c>
      <c r="F823" t="s">
        <v>123</v>
      </c>
      <c r="G823" t="s">
        <v>124</v>
      </c>
      <c r="H823" t="s">
        <v>125</v>
      </c>
      <c r="I823" t="s">
        <v>126</v>
      </c>
      <c r="J823" t="s">
        <v>127</v>
      </c>
      <c r="K823" t="s">
        <v>128</v>
      </c>
      <c r="L823" t="s">
        <v>129</v>
      </c>
      <c r="M823" t="s">
        <v>130</v>
      </c>
      <c r="N823" t="s">
        <v>131</v>
      </c>
      <c r="O823" t="s">
        <v>132</v>
      </c>
      <c r="P823" t="s">
        <v>133</v>
      </c>
      <c r="Q823" t="s">
        <v>134</v>
      </c>
      <c r="R823" t="s">
        <v>135</v>
      </c>
      <c r="S823" t="s">
        <v>136</v>
      </c>
      <c r="T823" t="s">
        <v>138</v>
      </c>
      <c r="U823" t="s">
        <v>139</v>
      </c>
      <c r="V823" t="s">
        <v>140</v>
      </c>
      <c r="W823" t="s">
        <v>141</v>
      </c>
      <c r="X823" t="s">
        <v>142</v>
      </c>
      <c r="Y823" t="s">
        <v>143</v>
      </c>
      <c r="Z823" t="s">
        <v>144</v>
      </c>
      <c r="AA823" t="s">
        <v>145</v>
      </c>
      <c r="AB823" t="s">
        <v>146</v>
      </c>
      <c r="AC823" t="s">
        <v>147</v>
      </c>
      <c r="AD823" t="s">
        <v>148</v>
      </c>
      <c r="AE823" t="s">
        <v>149</v>
      </c>
      <c r="AF823" t="s">
        <v>137</v>
      </c>
    </row>
    <row r="824" spans="1:100">
      <c r="A824" s="18" t="s">
        <v>150</v>
      </c>
      <c r="B824" s="10" t="e">
        <f ca="1">1-NORMSDIST(H824)</f>
        <v>#REF!</v>
      </c>
      <c r="C824" s="10">
        <f t="shared" ref="C824" ca="1" si="657">1-NORMSDIST(I824)</f>
        <v>0.72112207611917256</v>
      </c>
      <c r="D824" s="10">
        <f t="shared" ref="D824" ca="1" si="658">1-NORMSDIST(J824)</f>
        <v>0.19557231813597142</v>
      </c>
      <c r="E824" s="10">
        <f t="shared" ref="E824" ca="1" si="659">1-NORMSDIST(K824)</f>
        <v>9.5350961249091037E-3</v>
      </c>
      <c r="F824" s="10">
        <f t="shared" ref="F824" ca="1" si="660">1-NORMSDIST(L824)</f>
        <v>0.23548539348365682</v>
      </c>
      <c r="G824" s="10">
        <f t="shared" ref="G824" ca="1" si="661">1-NORMSDIST(M824)</f>
        <v>0.1822448924719533</v>
      </c>
      <c r="H824" t="e">
        <f ca="1">(E820/T824-E821/Z824)/(SQRT(N824*(1-N824)*(1/T824+1/Z824)))</f>
        <v>#REF!</v>
      </c>
      <c r="I824">
        <f t="shared" ref="I824" ca="1" si="662">(F820/U824-F821/AA824)/(SQRT(O824*(1-O824)*(1/U824+1/AA824)))</f>
        <v>-0.58617808395491111</v>
      </c>
      <c r="J824">
        <f t="shared" ref="J824" ca="1" si="663">(G820/V824-G821/AB824)/(SQRT(P824*(1-P824)*(1/V824+1/AB824)))</f>
        <v>0.85754340707086618</v>
      </c>
      <c r="K824">
        <f t="shared" ref="K824" ca="1" si="664">(H820/W824-H821/AC824)/(SQRT(Q824*(1-Q824)*(1/W824+1/AC824)))</f>
        <v>2.3441560183825412</v>
      </c>
      <c r="L824">
        <f t="shared" ref="L824" ca="1" si="665">(I820/X824-I821/AD824)/(SQRT(R824*(1-R824)*(1/X824+1/AD824)))</f>
        <v>0.72090041588787412</v>
      </c>
      <c r="M824">
        <f t="shared" ref="M824" ca="1" si="666">(J820/Y824-J821/AE824)/(SQRT(S824*(1-S824)*(1/Y824+1/AE824)))</f>
        <v>0.90684307982041568</v>
      </c>
      <c r="N824" t="e">
        <f ca="1">(E820+E821)/(T824+Z824)</f>
        <v>#REF!</v>
      </c>
      <c r="O824">
        <f t="shared" ref="O824" ca="1" si="667">(F820+F821)/(U824+AA824)</f>
        <v>9.4819071563257611E-4</v>
      </c>
      <c r="P824">
        <f t="shared" ref="P824" ca="1" si="668">(G820+G821)/(V824+AB824)</f>
        <v>8.2158570530663558E-4</v>
      </c>
      <c r="Q824">
        <f t="shared" ref="Q824" ca="1" si="669">(H820+H821)/(W824+AC824)</f>
        <v>8.0811708718685465E-4</v>
      </c>
      <c r="R824">
        <f t="shared" ref="R824" ca="1" si="670">(I820+I821)/(X824+AD824)</f>
        <v>8.9790787465206072E-4</v>
      </c>
      <c r="S824">
        <f t="shared" ref="S824" ca="1" si="671">(J820+J821)/(Y824+AE824)</f>
        <v>1.212175630780282E-3</v>
      </c>
      <c r="T824" t="e">
        <f ca="1">_xlfn.FLOOR.MATH(($F$1-1)*$D820)</f>
        <v>#REF!</v>
      </c>
      <c r="U824">
        <f ca="1">2*50*$D820</f>
        <v>777000</v>
      </c>
      <c r="V824">
        <f ca="1">2*10*$D820</f>
        <v>155400</v>
      </c>
      <c r="W824">
        <f ca="1">2*5*$D820</f>
        <v>77700</v>
      </c>
      <c r="X824">
        <f ca="1">2*2*$D820</f>
        <v>31080</v>
      </c>
      <c r="Y824">
        <f ca="1">2*1*$D820</f>
        <v>15540</v>
      </c>
      <c r="Z824" t="e">
        <f ca="1">_xlfn.FLOOR.MATH(($F$1-1)*$D821)</f>
        <v>#REF!</v>
      </c>
      <c r="AA824">
        <f ca="1">2*50*$D821</f>
        <v>336700</v>
      </c>
      <c r="AB824">
        <f ca="1">2*10*$D821</f>
        <v>67340</v>
      </c>
      <c r="AC824">
        <f ca="1">2*5*$D821</f>
        <v>33670</v>
      </c>
      <c r="AD824">
        <f ca="1">2*2*$D821</f>
        <v>13468</v>
      </c>
      <c r="AE824">
        <f ca="1">2*1*$D821</f>
        <v>6734</v>
      </c>
    </row>
    <row r="826" spans="1:100">
      <c r="A826" s="18" t="s">
        <v>151</v>
      </c>
      <c r="B826" t="s">
        <v>152</v>
      </c>
      <c r="C826" t="s">
        <v>153</v>
      </c>
      <c r="D826" t="s">
        <v>154</v>
      </c>
      <c r="E826">
        <v>50</v>
      </c>
      <c r="F826" t="s">
        <v>153</v>
      </c>
      <c r="G826" t="s">
        <v>154</v>
      </c>
      <c r="H826">
        <v>10</v>
      </c>
      <c r="I826" t="s">
        <v>153</v>
      </c>
      <c r="J826" t="s">
        <v>154</v>
      </c>
      <c r="K826">
        <v>5</v>
      </c>
      <c r="L826" t="s">
        <v>153</v>
      </c>
      <c r="M826" t="s">
        <v>154</v>
      </c>
      <c r="N826">
        <v>2</v>
      </c>
      <c r="O826" t="s">
        <v>153</v>
      </c>
      <c r="P826" t="s">
        <v>154</v>
      </c>
      <c r="Q826">
        <v>1</v>
      </c>
      <c r="R826" t="s">
        <v>153</v>
      </c>
      <c r="S826" t="s">
        <v>154</v>
      </c>
    </row>
    <row r="827" spans="1:100">
      <c r="A827" s="18" t="s">
        <v>159</v>
      </c>
      <c r="B827" t="s">
        <v>116</v>
      </c>
      <c r="C827">
        <f ca="1">BC820</f>
        <v>225</v>
      </c>
      <c r="D827">
        <f ca="1">BD820</f>
        <v>7545</v>
      </c>
      <c r="E827" t="s">
        <v>116</v>
      </c>
      <c r="F827">
        <f ca="1">BG820</f>
        <v>549</v>
      </c>
      <c r="G827">
        <f ca="1">BH820</f>
        <v>7221</v>
      </c>
      <c r="H827" t="s">
        <v>116</v>
      </c>
      <c r="I827">
        <f ca="1">BK820</f>
        <v>127</v>
      </c>
      <c r="J827">
        <f ca="1">BL820</f>
        <v>7643</v>
      </c>
      <c r="K827" t="s">
        <v>116</v>
      </c>
      <c r="L827">
        <f ca="1">BO820</f>
        <v>73</v>
      </c>
      <c r="M827">
        <f ca="1">BP820</f>
        <v>7697</v>
      </c>
      <c r="N827" t="s">
        <v>116</v>
      </c>
      <c r="O827">
        <f ca="1">BS820</f>
        <v>30</v>
      </c>
      <c r="P827">
        <f ca="1">BT820</f>
        <v>7740</v>
      </c>
      <c r="Q827" t="s">
        <v>116</v>
      </c>
      <c r="R827">
        <f ca="1">BW820</f>
        <v>21</v>
      </c>
      <c r="S827">
        <f ca="1">BX820</f>
        <v>7749</v>
      </c>
    </row>
    <row r="828" spans="1:100">
      <c r="A828" s="18"/>
      <c r="B828" t="s">
        <v>117</v>
      </c>
      <c r="C828">
        <f ca="1">BC821</f>
        <v>94</v>
      </c>
      <c r="D828">
        <f ca="1">BD821</f>
        <v>3273</v>
      </c>
      <c r="E828" t="s">
        <v>117</v>
      </c>
      <c r="F828">
        <f ca="1">BG821</f>
        <v>254</v>
      </c>
      <c r="G828">
        <f ca="1">BH821</f>
        <v>3113</v>
      </c>
      <c r="H828" t="s">
        <v>117</v>
      </c>
      <c r="I828">
        <f ca="1">BK821</f>
        <v>46</v>
      </c>
      <c r="J828">
        <f ca="1">BL821</f>
        <v>3321</v>
      </c>
      <c r="K828" t="s">
        <v>117</v>
      </c>
      <c r="L828">
        <f ca="1">BO821</f>
        <v>17</v>
      </c>
      <c r="M828">
        <f ca="1">BP821</f>
        <v>3350</v>
      </c>
      <c r="N828" t="s">
        <v>117</v>
      </c>
      <c r="O828">
        <f ca="1">BS821</f>
        <v>10</v>
      </c>
      <c r="P828">
        <f ca="1">BT821</f>
        <v>3357</v>
      </c>
      <c r="Q828" t="s">
        <v>117</v>
      </c>
      <c r="R828">
        <f ca="1">BW821</f>
        <v>6</v>
      </c>
      <c r="S828">
        <f ca="1">BX821</f>
        <v>3361</v>
      </c>
    </row>
    <row r="829" spans="1:100">
      <c r="A829" s="18" t="s">
        <v>155</v>
      </c>
      <c r="C829">
        <f ca="1">(C827+C828)*(C827+D827)/SUM(C827:D828)</f>
        <v>222.55813953488371</v>
      </c>
      <c r="D829">
        <f ca="1">(C827+D827)*(D827+D828)/SUM(C827:D828)</f>
        <v>7547.4418604651164</v>
      </c>
      <c r="F829">
        <f ca="1">(F827+F828)*(F827+G827)/SUM(F827:G828)</f>
        <v>560.23255813953483</v>
      </c>
      <c r="G829">
        <f ca="1">(F827+G827)*(G827+G828)/SUM(F827:G828)</f>
        <v>7209.7674418604647</v>
      </c>
      <c r="I829">
        <f ca="1">(I827+I828)*(I827+J827)/SUM(I827:J828)</f>
        <v>120.69767441860465</v>
      </c>
      <c r="J829">
        <f ca="1">(I827+J827)*(J827+J828)/SUM(I827:J828)</f>
        <v>7649.3023255813951</v>
      </c>
      <c r="L829">
        <f ca="1">(L827+L828)*(L827+M827)/SUM(L827:M828)</f>
        <v>62.790697674418603</v>
      </c>
      <c r="M829">
        <f ca="1">(L827+M827)*(M827+M828)/SUM(L827:M828)</f>
        <v>7707.2093023255811</v>
      </c>
      <c r="O829">
        <f ca="1">(O827+O828)*(O827+P827)/SUM(O827:P828)</f>
        <v>27.906976744186046</v>
      </c>
      <c r="P829">
        <f ca="1">(O827+P827)*(P827+P828)/SUM(O827:P828)</f>
        <v>7742.0930232558139</v>
      </c>
      <c r="R829">
        <f ca="1">(R827+R828)*(R827+S827)/SUM(R827:S828)</f>
        <v>18.837209302325583</v>
      </c>
      <c r="S829">
        <f ca="1">(R827+S827)*(S827+S828)/SUM(R827:S828)</f>
        <v>7751.1627906976746</v>
      </c>
    </row>
    <row r="830" spans="1:100">
      <c r="C830">
        <f ca="1">(C827+C828)*(C828+D828)/SUM(C827:D828)</f>
        <v>96.441860465116278</v>
      </c>
      <c r="D830">
        <f ca="1">(C828+D828)*(D827+D828)/SUM(C827:D828)</f>
        <v>3270.5581395348836</v>
      </c>
      <c r="F830">
        <f ca="1">(F827+F828)*(F828+G828)/SUM(F827:G828)</f>
        <v>242.76744186046511</v>
      </c>
      <c r="G830">
        <f ca="1">(F828+G828)*(G827+G828)/SUM(F827:G828)</f>
        <v>3124.2325581395348</v>
      </c>
      <c r="I830">
        <f ca="1">(I827+I828)*(I828+J828)/SUM(I827:J828)</f>
        <v>52.302325581395351</v>
      </c>
      <c r="J830">
        <f ca="1">(I828+J828)*(J827+J828)/SUM(I827:J828)</f>
        <v>3314.6976744186045</v>
      </c>
      <c r="L830">
        <f ca="1">(L827+L828)*(L828+M828)/SUM(L827:M828)</f>
        <v>27.209302325581394</v>
      </c>
      <c r="M830">
        <f ca="1">(L828+M828)*(M827+M828)/SUM(L827:M828)</f>
        <v>3339.7906976744184</v>
      </c>
      <c r="O830">
        <f ca="1">(O827+O828)*(O828+P828)/SUM(O827:P828)</f>
        <v>12.093023255813954</v>
      </c>
      <c r="P830">
        <f ca="1">(O828+P828)*(P827+P828)/SUM(O827:P828)</f>
        <v>3354.9069767441861</v>
      </c>
      <c r="R830">
        <f ca="1">(R827+R828)*(R828+S828)/SUM(R827:S828)</f>
        <v>8.1627906976744189</v>
      </c>
      <c r="S830">
        <f ca="1">(R828+S828)*(S827+S828)/SUM(R827:S828)</f>
        <v>3358.8372093023254</v>
      </c>
    </row>
    <row r="832" spans="1:100">
      <c r="A832" s="18" t="s">
        <v>151</v>
      </c>
      <c r="B832" s="18" t="s">
        <v>0</v>
      </c>
      <c r="C832" s="18">
        <v>50</v>
      </c>
      <c r="D832" s="18">
        <v>10</v>
      </c>
      <c r="E832" s="18">
        <v>5</v>
      </c>
      <c r="F832" s="18">
        <v>2</v>
      </c>
      <c r="G832" s="18">
        <v>1</v>
      </c>
    </row>
    <row r="833" spans="1:100">
      <c r="A833" s="18" t="s">
        <v>118</v>
      </c>
      <c r="B833" s="10">
        <f ca="1">_xlfn.CHISQ.TEST(C827:D828,C829:D830)</f>
        <v>0.76261742789006637</v>
      </c>
      <c r="C833" s="10">
        <f ca="1">_xlfn.CHISQ.TEST(F827:G828,F829:G830)</f>
        <v>0.37025394647096471</v>
      </c>
      <c r="D833" s="10">
        <f ca="1">_xlfn.CHISQ.TEST(I827:J828,I829:J830)</f>
        <v>0.29302428014716869</v>
      </c>
      <c r="E833" s="10">
        <f ca="1">_xlfn.CHISQ.TEST(L827:M828,L829:M830)</f>
        <v>1.8635942070393867E-2</v>
      </c>
      <c r="F833" s="10">
        <f ca="1">_xlfn.CHISQ.TEST(O827:P828,O829:P830)</f>
        <v>0.47037181785342125</v>
      </c>
      <c r="G833" s="10">
        <f ca="1">_xlfn.CHISQ.TEST(R827:S828,R829:S830)</f>
        <v>0.36419854736297852</v>
      </c>
    </row>
    <row r="834" spans="1:100">
      <c r="A834" s="18" t="s">
        <v>156</v>
      </c>
      <c r="B834">
        <f ca="1">(C827*D828)/(D827*C828)</f>
        <v>1.038344401675056</v>
      </c>
      <c r="C834">
        <f ca="1">(F827*G828)/(G827*F828)</f>
        <v>0.93179505968484311</v>
      </c>
      <c r="D834">
        <f ca="1">(I827*J828)/(J827*I828)</f>
        <v>1.1996399092093362</v>
      </c>
      <c r="E834">
        <f ca="1">(L827*M828)/(M827*L828)</f>
        <v>1.8689481769062048</v>
      </c>
      <c r="F834">
        <f ca="1">(O827*P828)/(P827*O828)</f>
        <v>1.3011627906976744</v>
      </c>
      <c r="G834">
        <f ca="1">(R827*S828)/(S827*R828)</f>
        <v>1.51806684733514</v>
      </c>
    </row>
    <row r="835" spans="1:100"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</row>
    <row r="836" spans="1:100"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</row>
    <row r="837" spans="1:100">
      <c r="A837">
        <v>2</v>
      </c>
      <c r="B837">
        <v>3</v>
      </c>
      <c r="C837">
        <v>5</v>
      </c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</row>
    <row r="838" spans="1:100" ht="18.75">
      <c r="A838" s="19" t="str">
        <f ca="1">INDIRECT("R5C"&amp;A837,FALSE)</f>
        <v>reduced_deities</v>
      </c>
      <c r="B838" s="19" t="str">
        <f ca="1">INDIRECT("R5C"&amp;B837,FALSE)</f>
        <v>sage_kings</v>
      </c>
      <c r="C838" s="19" t="str">
        <f ca="1">INDIRECT("R3C"&amp;C837,FALSE)</f>
        <v>ubc_morality</v>
      </c>
      <c r="D838" s="20"/>
    </row>
    <row r="839" spans="1:100" ht="18.75">
      <c r="A839" s="19">
        <f ca="1">INDIRECT("R6C"&amp;A837,FALSE)</f>
        <v>188</v>
      </c>
      <c r="B839" s="19">
        <f ca="1">INDIRECT("R6C"&amp;B837,FALSE)</f>
        <v>214</v>
      </c>
      <c r="C839" s="19">
        <f ca="1">INDIRECT("R4C"&amp;C837,FALSE)</f>
        <v>3</v>
      </c>
    </row>
    <row r="840" spans="1:100">
      <c r="A840" s="18"/>
    </row>
    <row r="841" spans="1:100">
      <c r="A841" s="18" t="s">
        <v>115</v>
      </c>
    </row>
    <row r="842" spans="1:100" ht="15.75">
      <c r="C842" t="s">
        <v>36</v>
      </c>
      <c r="D842" t="s">
        <v>37</v>
      </c>
      <c r="E842" s="2" t="s">
        <v>43</v>
      </c>
      <c r="F842" s="2" t="s">
        <v>38</v>
      </c>
      <c r="G842" s="2" t="s">
        <v>39</v>
      </c>
      <c r="H842" s="2" t="s">
        <v>40</v>
      </c>
      <c r="I842" s="2" t="s">
        <v>41</v>
      </c>
      <c r="J842" s="2" t="s">
        <v>42</v>
      </c>
      <c r="K842" s="3" t="s">
        <v>44</v>
      </c>
      <c r="L842" s="3" t="s">
        <v>45</v>
      </c>
      <c r="M842" s="3" t="s">
        <v>46</v>
      </c>
      <c r="N842" s="3" t="s">
        <v>47</v>
      </c>
      <c r="O842" s="3" t="s">
        <v>48</v>
      </c>
      <c r="P842" s="3" t="s">
        <v>49</v>
      </c>
      <c r="Q842" s="3" t="s">
        <v>108</v>
      </c>
      <c r="R842" s="3" t="s">
        <v>109</v>
      </c>
      <c r="S842" s="3" t="s">
        <v>110</v>
      </c>
      <c r="T842" s="3" t="s">
        <v>111</v>
      </c>
      <c r="U842" s="3" t="s">
        <v>112</v>
      </c>
      <c r="V842" s="3" t="s">
        <v>113</v>
      </c>
      <c r="W842" s="3" t="s">
        <v>81</v>
      </c>
      <c r="X842" s="3" t="s">
        <v>82</v>
      </c>
      <c r="Y842" s="3" t="s">
        <v>83</v>
      </c>
      <c r="Z842" s="3" t="s">
        <v>84</v>
      </c>
      <c r="AA842" s="3" t="s">
        <v>85</v>
      </c>
      <c r="AB842" s="3" t="s">
        <v>86</v>
      </c>
      <c r="AC842" s="13" t="s">
        <v>96</v>
      </c>
      <c r="AD842" s="13" t="s">
        <v>97</v>
      </c>
      <c r="AE842" s="13" t="s">
        <v>98</v>
      </c>
      <c r="AF842" s="13" t="s">
        <v>99</v>
      </c>
      <c r="AG842" s="13" t="s">
        <v>100</v>
      </c>
      <c r="AH842" s="13" t="s">
        <v>101</v>
      </c>
      <c r="AI842" s="13" t="s">
        <v>102</v>
      </c>
      <c r="AJ842" s="13" t="s">
        <v>103</v>
      </c>
      <c r="AK842" s="13" t="s">
        <v>104</v>
      </c>
      <c r="AL842" s="13" t="s">
        <v>105</v>
      </c>
      <c r="AM842" s="13" t="s">
        <v>106</v>
      </c>
      <c r="AN842" s="13" t="s">
        <v>107</v>
      </c>
      <c r="AO842" s="13" t="s">
        <v>96</v>
      </c>
      <c r="AP842" s="13" t="s">
        <v>97</v>
      </c>
      <c r="AQ842" s="13" t="s">
        <v>98</v>
      </c>
      <c r="AR842" s="13" t="s">
        <v>99</v>
      </c>
      <c r="AS842" s="13" t="s">
        <v>100</v>
      </c>
      <c r="AT842" s="13" t="s">
        <v>101</v>
      </c>
      <c r="AU842" s="13" t="s">
        <v>102</v>
      </c>
      <c r="AV842" s="13" t="s">
        <v>103</v>
      </c>
      <c r="AW842" s="13" t="s">
        <v>104</v>
      </c>
      <c r="AX842" s="13" t="s">
        <v>105</v>
      </c>
      <c r="AY842" s="13" t="s">
        <v>106</v>
      </c>
      <c r="AZ842" s="13" t="s">
        <v>107</v>
      </c>
      <c r="BA842" t="s">
        <v>1</v>
      </c>
      <c r="BB842" t="s">
        <v>2</v>
      </c>
      <c r="BC842" t="s">
        <v>3</v>
      </c>
      <c r="BD842" t="s">
        <v>4</v>
      </c>
      <c r="BE842" t="s">
        <v>5</v>
      </c>
      <c r="BF842" t="s">
        <v>6</v>
      </c>
      <c r="BG842" t="s">
        <v>7</v>
      </c>
      <c r="BH842" t="s">
        <v>8</v>
      </c>
      <c r="BI842" t="s">
        <v>9</v>
      </c>
      <c r="BJ842" t="s">
        <v>10</v>
      </c>
      <c r="BK842" t="s">
        <v>11</v>
      </c>
      <c r="BL842" t="s">
        <v>12</v>
      </c>
      <c r="BM842" t="s">
        <v>13</v>
      </c>
      <c r="BN842" t="s">
        <v>14</v>
      </c>
      <c r="BO842" t="s">
        <v>15</v>
      </c>
      <c r="BP842" t="s">
        <v>16</v>
      </c>
      <c r="BQ842" t="s">
        <v>17</v>
      </c>
      <c r="BR842" t="s">
        <v>18</v>
      </c>
      <c r="BS842" t="s">
        <v>19</v>
      </c>
      <c r="BT842" t="s">
        <v>20</v>
      </c>
      <c r="BU842" t="s">
        <v>21</v>
      </c>
      <c r="BV842" t="s">
        <v>22</v>
      </c>
      <c r="BW842" t="s">
        <v>23</v>
      </c>
      <c r="BX842" t="s">
        <v>24</v>
      </c>
      <c r="BY842" t="s">
        <v>1</v>
      </c>
      <c r="BZ842" t="s">
        <v>2</v>
      </c>
      <c r="CA842" t="s">
        <v>3</v>
      </c>
      <c r="CB842" t="s">
        <v>4</v>
      </c>
      <c r="CC842" t="s">
        <v>5</v>
      </c>
      <c r="CD842" t="s">
        <v>6</v>
      </c>
      <c r="CE842" t="s">
        <v>7</v>
      </c>
      <c r="CF842" t="s">
        <v>8</v>
      </c>
      <c r="CG842" t="s">
        <v>9</v>
      </c>
      <c r="CH842" t="s">
        <v>10</v>
      </c>
      <c r="CI842" t="s">
        <v>11</v>
      </c>
      <c r="CJ842" t="s">
        <v>12</v>
      </c>
      <c r="CK842" t="s">
        <v>13</v>
      </c>
      <c r="CL842" t="s">
        <v>14</v>
      </c>
      <c r="CM842" t="s">
        <v>15</v>
      </c>
      <c r="CN842" t="s">
        <v>16</v>
      </c>
      <c r="CO842" t="s">
        <v>17</v>
      </c>
      <c r="CP842" t="s">
        <v>18</v>
      </c>
      <c r="CQ842" t="s">
        <v>19</v>
      </c>
      <c r="CR842" t="s">
        <v>20</v>
      </c>
      <c r="CS842" t="s">
        <v>21</v>
      </c>
      <c r="CT842" t="s">
        <v>22</v>
      </c>
      <c r="CU842" t="s">
        <v>23</v>
      </c>
      <c r="CV842" t="s">
        <v>24</v>
      </c>
    </row>
    <row r="843" spans="1:100">
      <c r="A843" s="18" t="str">
        <f ca="1">INDIRECT("CORPUS_TOTALS!R"&amp;$A839&amp;"C"&amp;COLUMN(),FALSE)</f>
        <v>Reduced Deity</v>
      </c>
      <c r="B843" s="7" t="str">
        <f ca="1">INDIRECT("CORPUS_TOTALS!R"&amp;($A839+$C839)&amp;"C"&amp;(COLUMN()-1),FALSE)</f>
        <v>Morality</v>
      </c>
      <c r="C843" s="7">
        <f ca="1">INDIRECT("CORPUS_TOTALS!R"&amp;($A839+$C839)&amp;"C"&amp;(COLUMN()-1),FALSE)</f>
        <v>146234</v>
      </c>
      <c r="D843" s="7">
        <f t="shared" ref="D843:BO843" ca="1" si="672">INDIRECT("CORPUS_TOTALS!R"&amp;($A839+$C839)&amp;"C"&amp;(COLUMN()-1),FALSE)</f>
        <v>7770</v>
      </c>
      <c r="E843" s="7">
        <f t="shared" ca="1" si="672"/>
        <v>6785</v>
      </c>
      <c r="F843" s="7">
        <f t="shared" ca="1" si="672"/>
        <v>15861</v>
      </c>
      <c r="G843" s="7">
        <f t="shared" ca="1" si="672"/>
        <v>3124</v>
      </c>
      <c r="H843" s="7">
        <f t="shared" ca="1" si="672"/>
        <v>1498</v>
      </c>
      <c r="I843" s="7">
        <f t="shared" ca="1" si="672"/>
        <v>464</v>
      </c>
      <c r="J843" s="7">
        <f t="shared" ca="1" si="672"/>
        <v>182</v>
      </c>
      <c r="K843" s="7">
        <f t="shared" ca="1" si="672"/>
        <v>2.3268712597305705</v>
      </c>
      <c r="L843" s="7">
        <f t="shared" ca="1" si="672"/>
        <v>-1.1488231501792601</v>
      </c>
      <c r="M843" s="7">
        <f t="shared" ca="1" si="672"/>
        <v>-1.4303557975229835</v>
      </c>
      <c r="N843" s="7">
        <f t="shared" ca="1" si="672"/>
        <v>-2.2000927402137691</v>
      </c>
      <c r="O843" s="7">
        <f t="shared" ca="1" si="672"/>
        <v>-6.9383179913959347</v>
      </c>
      <c r="P843" s="7">
        <f t="shared" ca="1" si="672"/>
        <v>-11.539866548283248</v>
      </c>
      <c r="Q843" s="7">
        <f t="shared" ca="1" si="672"/>
        <v>1</v>
      </c>
      <c r="R843" s="7">
        <f t="shared" ca="1" si="672"/>
        <v>1</v>
      </c>
      <c r="S843" s="7">
        <f t="shared" ca="1" si="672"/>
        <v>1</v>
      </c>
      <c r="T843" s="7">
        <f t="shared" ca="1" si="672"/>
        <v>0.90948964446906833</v>
      </c>
      <c r="U843" s="7">
        <f t="shared" ca="1" si="672"/>
        <v>0.69923871884538413</v>
      </c>
      <c r="V843" s="7">
        <f t="shared" ca="1" si="672"/>
        <v>0.55369236982146708</v>
      </c>
      <c r="W843" s="7">
        <f t="shared" ca="1" si="672"/>
        <v>0.98923332430385669</v>
      </c>
      <c r="X843" s="7">
        <f t="shared" ca="1" si="672"/>
        <v>0.55072046208200942</v>
      </c>
      <c r="Y843" s="7">
        <f t="shared" ca="1" si="672"/>
        <v>0.72904668891189672</v>
      </c>
      <c r="Z843" s="7">
        <f t="shared" ca="1" si="672"/>
        <v>2.4145404508695085E-2</v>
      </c>
      <c r="AA843" s="7">
        <f t="shared" ca="1" si="672"/>
        <v>1.312590218779139E-11</v>
      </c>
      <c r="AB843" s="7">
        <f t="shared" ca="1" si="672"/>
        <v>1.057345671810899E-13</v>
      </c>
      <c r="AC843" s="7">
        <f t="shared" ca="1" si="672"/>
        <v>4.8177827380876455E-2</v>
      </c>
      <c r="AD843" s="7">
        <f t="shared" ca="1" si="672"/>
        <v>5.0466425983031006E-2</v>
      </c>
      <c r="AE843" s="7">
        <f t="shared" ca="1" si="672"/>
        <v>4.0203984671247361E-2</v>
      </c>
      <c r="AF843" s="7">
        <f t="shared" ca="1" si="672"/>
        <v>4.1448524981262294E-2</v>
      </c>
      <c r="AG843" s="7">
        <f t="shared" ca="1" si="672"/>
        <v>3.8824646964545483E-2</v>
      </c>
      <c r="AH843" s="7">
        <f t="shared" ca="1" si="672"/>
        <v>4.1587193447294925E-2</v>
      </c>
      <c r="AI843" s="7">
        <f t="shared" ca="1" si="672"/>
        <v>3.6643939517068569E-2</v>
      </c>
      <c r="AJ843" s="7">
        <f t="shared" ca="1" si="672"/>
        <v>4.0473177600048552E-2</v>
      </c>
      <c r="AK843" s="7">
        <f t="shared" ca="1" si="672"/>
        <v>2.7182457615409626E-2</v>
      </c>
      <c r="AL843" s="7">
        <f t="shared" ca="1" si="672"/>
        <v>3.2534402101450088E-2</v>
      </c>
      <c r="AM843" s="7">
        <f t="shared" ca="1" si="672"/>
        <v>2.0060446414528837E-2</v>
      </c>
      <c r="AN843" s="7">
        <f t="shared" ca="1" si="672"/>
        <v>2.678640043231801E-2</v>
      </c>
      <c r="AO843" s="7">
        <f t="shared" ca="1" si="672"/>
        <v>0.37745161187489323</v>
      </c>
      <c r="AP843" s="7">
        <f t="shared" ca="1" si="672"/>
        <v>0.39912496470168329</v>
      </c>
      <c r="AQ843" s="7">
        <f t="shared" ca="1" si="672"/>
        <v>0.74747767820178201</v>
      </c>
      <c r="AR843" s="7">
        <f t="shared" ca="1" si="672"/>
        <v>0.76655063582653193</v>
      </c>
      <c r="AS843" s="7">
        <f t="shared" ca="1" si="672"/>
        <v>0.29006534947119117</v>
      </c>
      <c r="AT843" s="7">
        <f t="shared" ca="1" si="672"/>
        <v>0.31044945104360938</v>
      </c>
      <c r="AU843" s="7">
        <f t="shared" ca="1" si="672"/>
        <v>0.15610977060917208</v>
      </c>
      <c r="AV843" s="7">
        <f t="shared" ca="1" si="672"/>
        <v>0.17259035809095663</v>
      </c>
      <c r="AW843" s="7">
        <f t="shared" ca="1" si="672"/>
        <v>5.1611983977667947E-2</v>
      </c>
      <c r="AX843" s="7">
        <f t="shared" ca="1" si="672"/>
        <v>6.1901529535845573E-2</v>
      </c>
      <c r="AY843" s="7">
        <f t="shared" ca="1" si="672"/>
        <v>1.9821134371235869E-2</v>
      </c>
      <c r="AZ843" s="7">
        <f t="shared" ca="1" si="672"/>
        <v>2.6510911960810461E-2</v>
      </c>
      <c r="BA843" s="7">
        <f t="shared" ca="1" si="672"/>
        <v>2542667</v>
      </c>
      <c r="BB843" s="7">
        <f t="shared" ca="1" si="672"/>
        <v>4032977</v>
      </c>
      <c r="BC843" s="7">
        <f t="shared" ca="1" si="672"/>
        <v>3017</v>
      </c>
      <c r="BD843" s="7">
        <f t="shared" ca="1" si="672"/>
        <v>4753</v>
      </c>
      <c r="BE843" s="7">
        <f t="shared" ca="1" si="672"/>
        <v>4932402</v>
      </c>
      <c r="BF843" s="7">
        <f t="shared" ca="1" si="672"/>
        <v>1643242</v>
      </c>
      <c r="BG843" s="7">
        <f t="shared" ca="1" si="672"/>
        <v>5882</v>
      </c>
      <c r="BH843" s="7">
        <f t="shared" ca="1" si="672"/>
        <v>1888</v>
      </c>
      <c r="BI843" s="7">
        <f t="shared" ca="1" si="672"/>
        <v>2015205</v>
      </c>
      <c r="BJ843" s="7">
        <f t="shared" ca="1" si="672"/>
        <v>4560439</v>
      </c>
      <c r="BK843" s="7">
        <f t="shared" ca="1" si="672"/>
        <v>2333</v>
      </c>
      <c r="BL843" s="7">
        <f t="shared" ca="1" si="672"/>
        <v>5437</v>
      </c>
      <c r="BM843" s="7">
        <f t="shared" ca="1" si="672"/>
        <v>1169437</v>
      </c>
      <c r="BN843" s="7">
        <f t="shared" ca="1" si="672"/>
        <v>5406207</v>
      </c>
      <c r="BO843" s="7">
        <f t="shared" ca="1" si="672"/>
        <v>1277</v>
      </c>
      <c r="BP843" s="7">
        <f t="shared" ref="BP843:CV843" ca="1" si="673">INDIRECT("CORPUS_TOTALS!R"&amp;($A839+$C839)&amp;"C"&amp;(COLUMN()-1),FALSE)</f>
        <v>6493</v>
      </c>
      <c r="BQ843" s="7">
        <f t="shared" ca="1" si="673"/>
        <v>521532</v>
      </c>
      <c r="BR843" s="7">
        <f t="shared" ca="1" si="673"/>
        <v>6054112</v>
      </c>
      <c r="BS843" s="7">
        <f t="shared" ca="1" si="673"/>
        <v>441</v>
      </c>
      <c r="BT843" s="7">
        <f t="shared" ca="1" si="673"/>
        <v>7329</v>
      </c>
      <c r="BU843" s="7">
        <f t="shared" ca="1" si="673"/>
        <v>270778</v>
      </c>
      <c r="BV843" s="7">
        <f t="shared" ca="1" si="673"/>
        <v>6304866</v>
      </c>
      <c r="BW843" s="7">
        <f t="shared" ca="1" si="673"/>
        <v>180</v>
      </c>
      <c r="BX843" s="7">
        <f t="shared" ca="1" si="673"/>
        <v>7590</v>
      </c>
      <c r="BY843" s="7">
        <f t="shared" ca="1" si="673"/>
        <v>2542679.4852178521</v>
      </c>
      <c r="BZ843" s="7">
        <f t="shared" ca="1" si="673"/>
        <v>4032964.5147821479</v>
      </c>
      <c r="CA843" s="7">
        <f t="shared" ca="1" si="673"/>
        <v>3004.5147821479859</v>
      </c>
      <c r="CB843" s="7">
        <f t="shared" ca="1" si="673"/>
        <v>4771.1162739345382</v>
      </c>
      <c r="CC843" s="7">
        <f t="shared" ca="1" si="673"/>
        <v>4932455.6460972987</v>
      </c>
      <c r="CD843" s="7">
        <f t="shared" ca="1" si="673"/>
        <v>1643188.3539027015</v>
      </c>
      <c r="CE843" s="7">
        <f t="shared" ca="1" si="673"/>
        <v>5828.3539027015468</v>
      </c>
      <c r="CF843" s="7">
        <f t="shared" ca="1" si="673"/>
        <v>1943.9404110076518</v>
      </c>
      <c r="CG843" s="7">
        <f t="shared" ca="1" si="673"/>
        <v>2015156.8235678328</v>
      </c>
      <c r="CH843" s="7">
        <f t="shared" ca="1" si="673"/>
        <v>4560487.1764321672</v>
      </c>
      <c r="CI843" s="7">
        <f t="shared" ca="1" si="673"/>
        <v>2381.1764321672617</v>
      </c>
      <c r="CJ843" s="7">
        <f t="shared" ca="1" si="673"/>
        <v>5395.191181274412</v>
      </c>
      <c r="CK843" s="7">
        <f t="shared" ca="1" si="673"/>
        <v>1169332.2780271755</v>
      </c>
      <c r="CL843" s="7">
        <f t="shared" ca="1" si="673"/>
        <v>5406311.7219728241</v>
      </c>
      <c r="CM843" s="7">
        <f t="shared" ca="1" si="673"/>
        <v>1381.7219728244343</v>
      </c>
      <c r="CN843" s="7">
        <f t="shared" ca="1" si="673"/>
        <v>6395.8266293004917</v>
      </c>
      <c r="CO843" s="7">
        <f t="shared" ca="1" si="673"/>
        <v>521356.94726353226</v>
      </c>
      <c r="CP843" s="7">
        <f t="shared" ca="1" si="673"/>
        <v>6054287.0527364677</v>
      </c>
      <c r="CQ843" s="7">
        <f t="shared" ca="1" si="673"/>
        <v>616.05273646773549</v>
      </c>
      <c r="CR843" s="7">
        <f t="shared" ca="1" si="673"/>
        <v>7162.4006059330459</v>
      </c>
      <c r="CS843" s="7">
        <f t="shared" ca="1" si="673"/>
        <v>270638.20488154021</v>
      </c>
      <c r="CT843" s="7">
        <f t="shared" ca="1" si="673"/>
        <v>6305005.7951184595</v>
      </c>
      <c r="CU843" s="7">
        <f t="shared" ca="1" si="673"/>
        <v>319.79511845981432</v>
      </c>
      <c r="CV843" s="7">
        <f t="shared" ca="1" si="673"/>
        <v>7459.0082918114176</v>
      </c>
    </row>
    <row r="844" spans="1:100">
      <c r="A844" s="18" t="s">
        <v>117</v>
      </c>
      <c r="B844" s="7" t="str">
        <f ca="1">INDIRECT("CORPUS_TOTALS!R"&amp;($B839+$C839)&amp;"C"&amp;(COLUMN()-1),FALSE)</f>
        <v>Morality</v>
      </c>
      <c r="C844" s="7">
        <f ca="1">INDIRECT("CORPUS_TOTALS!R"&amp;($B839+$C839)&amp;"C"&amp;(COLUMN()-1),FALSE)</f>
        <v>146234</v>
      </c>
      <c r="D844" s="7">
        <f t="shared" ref="D844:BO844" ca="1" si="674">INDIRECT("CORPUS_TOTALS!R"&amp;($B839+$C839)&amp;"C"&amp;(COLUMN()-1),FALSE)</f>
        <v>3367</v>
      </c>
      <c r="E844" s="7">
        <f t="shared" ca="1" si="674"/>
        <v>3694</v>
      </c>
      <c r="F844" s="7">
        <f t="shared" ca="1" si="674"/>
        <v>8676</v>
      </c>
      <c r="G844" s="7">
        <f t="shared" ca="1" si="674"/>
        <v>1627</v>
      </c>
      <c r="H844" s="7">
        <f t="shared" ca="1" si="674"/>
        <v>753</v>
      </c>
      <c r="I844" s="7">
        <f t="shared" ca="1" si="674"/>
        <v>257</v>
      </c>
      <c r="J844" s="7">
        <f t="shared" ca="1" si="674"/>
        <v>63</v>
      </c>
      <c r="K844" s="7">
        <f t="shared" ca="1" si="674"/>
        <v>4.3142361650193219</v>
      </c>
      <c r="L844" s="7">
        <f t="shared" ca="1" si="674"/>
        <v>2.0642263036863375</v>
      </c>
      <c r="M844" s="7">
        <f t="shared" ca="1" si="674"/>
        <v>1.2834911785176621</v>
      </c>
      <c r="N844" s="7">
        <f t="shared" ca="1" si="674"/>
        <v>0.34806551375507816</v>
      </c>
      <c r="O844" s="7">
        <f t="shared" ca="1" si="674"/>
        <v>-1.5727688595940459</v>
      </c>
      <c r="P844" s="7">
        <f t="shared" ca="1" si="674"/>
        <v>-10.498412782597553</v>
      </c>
      <c r="Q844" s="7">
        <f t="shared" ca="1" si="674"/>
        <v>1.2442388340490129</v>
      </c>
      <c r="R844" s="7">
        <f t="shared" ca="1" si="674"/>
        <v>1.5387388848859667</v>
      </c>
      <c r="S844" s="7">
        <f t="shared" ca="1" si="674"/>
        <v>1.2166483316318994</v>
      </c>
      <c r="T844" s="7">
        <f t="shared" ca="1" si="674"/>
        <v>1.1131232085409004</v>
      </c>
      <c r="U844" s="7">
        <f t="shared" ca="1" si="674"/>
        <v>0.93709559147794397</v>
      </c>
      <c r="V844" s="7">
        <f t="shared" ca="1" si="674"/>
        <v>0.44754550881023664</v>
      </c>
      <c r="W844" s="7">
        <f t="shared" ca="1" si="674"/>
        <v>0</v>
      </c>
      <c r="X844" s="7">
        <f t="shared" ca="1" si="674"/>
        <v>0</v>
      </c>
      <c r="Y844" s="7">
        <f t="shared" ca="1" si="674"/>
        <v>0</v>
      </c>
      <c r="Z844" s="7">
        <f t="shared" ca="1" si="674"/>
        <v>0</v>
      </c>
      <c r="AA844" s="7">
        <f t="shared" ca="1" si="674"/>
        <v>0</v>
      </c>
      <c r="AB844" s="7">
        <f t="shared" ca="1" si="674"/>
        <v>0</v>
      </c>
      <c r="AC844" s="7">
        <f t="shared" ca="1" si="674"/>
        <v>6.0032438269308354E-2</v>
      </c>
      <c r="AD844" s="7">
        <f t="shared" ca="1" si="674"/>
        <v>6.3903349472749643E-2</v>
      </c>
      <c r="AE844" s="7">
        <f t="shared" ca="1" si="674"/>
        <v>5.0479371541863063E-2</v>
      </c>
      <c r="AF844" s="7">
        <f t="shared" ca="1" si="674"/>
        <v>5.2591611529120008E-2</v>
      </c>
      <c r="AG844" s="7">
        <f t="shared" ca="1" si="674"/>
        <v>4.6031335126911703E-2</v>
      </c>
      <c r="AH844" s="7">
        <f t="shared" ca="1" si="674"/>
        <v>5.0612561516984934E-2</v>
      </c>
      <c r="AI844" s="7">
        <f t="shared" ca="1" si="674"/>
        <v>4.1605734229544625E-2</v>
      </c>
      <c r="AJ844" s="7">
        <f t="shared" ca="1" si="674"/>
        <v>4.7850755226944833E-2</v>
      </c>
      <c r="AK844" s="7">
        <f t="shared" ca="1" si="674"/>
        <v>3.3588391727428467E-2</v>
      </c>
      <c r="AL844" s="7">
        <f t="shared" ca="1" si="674"/>
        <v>4.2740684601647864E-2</v>
      </c>
      <c r="AM844" s="7">
        <f t="shared" ca="1" si="674"/>
        <v>1.413401050752772E-2</v>
      </c>
      <c r="AN844" s="7">
        <f t="shared" ca="1" si="674"/>
        <v>2.3288026914509704E-2</v>
      </c>
      <c r="AO844" s="7">
        <f t="shared" ca="1" si="674"/>
        <v>0.42279526018021457</v>
      </c>
      <c r="AP844" s="7">
        <f t="shared" ca="1" si="674"/>
        <v>0.45632561894066453</v>
      </c>
      <c r="AQ844" s="7">
        <f t="shared" ca="1" si="674"/>
        <v>0.80917904307929323</v>
      </c>
      <c r="AR844" s="7">
        <f t="shared" ca="1" si="674"/>
        <v>0.835014601114351</v>
      </c>
      <c r="AS844" s="7">
        <f t="shared" ca="1" si="674"/>
        <v>0.33346283070386645</v>
      </c>
      <c r="AT844" s="7">
        <f t="shared" ca="1" si="674"/>
        <v>0.36567586843483274</v>
      </c>
      <c r="AU844" s="7">
        <f t="shared" ca="1" si="674"/>
        <v>0.18058591666505552</v>
      </c>
      <c r="AV844" s="7">
        <f t="shared" ca="1" si="674"/>
        <v>0.20729647121733236</v>
      </c>
      <c r="AW844" s="7">
        <f t="shared" ca="1" si="674"/>
        <v>6.5674963233862876E-2</v>
      </c>
      <c r="AX844" s="7">
        <f t="shared" ca="1" si="674"/>
        <v>8.341918586028621E-2</v>
      </c>
      <c r="AY844" s="7">
        <f t="shared" ca="1" si="674"/>
        <v>1.413401050752772E-2</v>
      </c>
      <c r="AZ844" s="7">
        <f t="shared" ca="1" si="674"/>
        <v>2.3288026914509704E-2</v>
      </c>
      <c r="BA844" s="7">
        <f t="shared" ca="1" si="674"/>
        <v>2544204</v>
      </c>
      <c r="BB844" s="7">
        <f t="shared" ca="1" si="674"/>
        <v>4035843</v>
      </c>
      <c r="BC844" s="7">
        <f t="shared" ca="1" si="674"/>
        <v>1480</v>
      </c>
      <c r="BD844" s="7">
        <f t="shared" ca="1" si="674"/>
        <v>1887</v>
      </c>
      <c r="BE844" s="7">
        <f t="shared" ca="1" si="674"/>
        <v>4935516</v>
      </c>
      <c r="BF844" s="7">
        <f t="shared" ca="1" si="674"/>
        <v>1644531</v>
      </c>
      <c r="BG844" s="7">
        <f t="shared" ca="1" si="674"/>
        <v>2768</v>
      </c>
      <c r="BH844" s="7">
        <f t="shared" ca="1" si="674"/>
        <v>599</v>
      </c>
      <c r="BI844" s="7">
        <f t="shared" ca="1" si="674"/>
        <v>2016361</v>
      </c>
      <c r="BJ844" s="7">
        <f t="shared" ca="1" si="674"/>
        <v>4563686</v>
      </c>
      <c r="BK844" s="7">
        <f t="shared" ca="1" si="674"/>
        <v>1177</v>
      </c>
      <c r="BL844" s="7">
        <f t="shared" ca="1" si="674"/>
        <v>2190</v>
      </c>
      <c r="BM844" s="7">
        <f t="shared" ca="1" si="674"/>
        <v>1170061</v>
      </c>
      <c r="BN844" s="7">
        <f t="shared" ca="1" si="674"/>
        <v>5409986</v>
      </c>
      <c r="BO844" s="7">
        <f t="shared" ca="1" si="674"/>
        <v>653</v>
      </c>
      <c r="BP844" s="7">
        <f t="shared" ref="BP844:CV844" ca="1" si="675">INDIRECT("CORPUS_TOTALS!R"&amp;($B839+$C839)&amp;"C"&amp;(COLUMN()-1),FALSE)</f>
        <v>2714</v>
      </c>
      <c r="BQ844" s="7">
        <f t="shared" ca="1" si="675"/>
        <v>521722</v>
      </c>
      <c r="BR844" s="7">
        <f t="shared" ca="1" si="675"/>
        <v>6058325</v>
      </c>
      <c r="BS844" s="7">
        <f t="shared" ca="1" si="675"/>
        <v>251</v>
      </c>
      <c r="BT844" s="7">
        <f t="shared" ca="1" si="675"/>
        <v>3116</v>
      </c>
      <c r="BU844" s="7">
        <f t="shared" ca="1" si="675"/>
        <v>270895</v>
      </c>
      <c r="BV844" s="7">
        <f t="shared" ca="1" si="675"/>
        <v>6309152</v>
      </c>
      <c r="BW844" s="7">
        <f t="shared" ca="1" si="675"/>
        <v>63</v>
      </c>
      <c r="BX844" s="7">
        <f t="shared" ca="1" si="675"/>
        <v>3304</v>
      </c>
      <c r="BY844" s="7">
        <f t="shared" ca="1" si="675"/>
        <v>2544382.0435944027</v>
      </c>
      <c r="BZ844" s="7">
        <f t="shared" ca="1" si="675"/>
        <v>1816391.9652577695</v>
      </c>
      <c r="CA844" s="7">
        <f t="shared" ca="1" si="675"/>
        <v>2524.9612939426261</v>
      </c>
      <c r="CB844" s="7">
        <f t="shared" ca="1" si="675"/>
        <v>1234532.5836239818</v>
      </c>
      <c r="CC844" s="7">
        <f t="shared" ca="1" si="675"/>
        <v>4935758.3799754959</v>
      </c>
      <c r="CD844" s="7">
        <f t="shared" ca="1" si="675"/>
        <v>739582.27403412259</v>
      </c>
      <c r="CE844" s="7">
        <f t="shared" ca="1" si="675"/>
        <v>1032.6568165088813</v>
      </c>
      <c r="CF844" s="7">
        <f t="shared" ca="1" si="675"/>
        <v>1398697.6364451004</v>
      </c>
      <c r="CG844" s="7">
        <f t="shared" ca="1" si="675"/>
        <v>2016506.1568793941</v>
      </c>
      <c r="CH844" s="7">
        <f t="shared" ca="1" si="675"/>
        <v>3632941.3037614385</v>
      </c>
      <c r="CI844" s="7">
        <f t="shared" ca="1" si="675"/>
        <v>599.01418109205952</v>
      </c>
      <c r="CJ844" s="7">
        <f t="shared" ca="1" si="675"/>
        <v>963775.59524403419</v>
      </c>
      <c r="CK844" s="7">
        <f t="shared" ca="1" si="675"/>
        <v>1170115.2538117762</v>
      </c>
      <c r="CL844" s="7">
        <f t="shared" ca="1" si="675"/>
        <v>4934422.1792142475</v>
      </c>
      <c r="CM844" s="7">
        <f t="shared" ca="1" si="675"/>
        <v>267.1617833847302</v>
      </c>
      <c r="CN844" s="7">
        <f t="shared" ca="1" si="675"/>
        <v>482852.99328088725</v>
      </c>
      <c r="CO844" s="7">
        <f t="shared" ca="1" si="675"/>
        <v>521706.0438141973</v>
      </c>
      <c r="CP844" s="7">
        <f t="shared" ca="1" si="675"/>
        <v>5799162.4857291337</v>
      </c>
      <c r="CQ844" s="7">
        <f t="shared" ca="1" si="675"/>
        <v>138.67403477891563</v>
      </c>
      <c r="CR844" s="7">
        <f t="shared" ca="1" si="675"/>
        <v>262733.02282923297</v>
      </c>
      <c r="CS844" s="7">
        <f t="shared" ca="1" si="675"/>
        <v>270819.42211533408</v>
      </c>
      <c r="CT844" s="7">
        <f t="shared" ca="1" si="675"/>
        <v>4496679.1303199567</v>
      </c>
      <c r="CU844" s="7">
        <f t="shared" ca="1" si="675"/>
        <v>1963.0773717908874</v>
      </c>
      <c r="CV844" s="7">
        <f t="shared" ca="1" si="675"/>
        <v>1061698.0856670684</v>
      </c>
    </row>
    <row r="846" spans="1:100">
      <c r="A846" s="18" t="s">
        <v>114</v>
      </c>
      <c r="B846" t="s">
        <v>119</v>
      </c>
      <c r="C846" t="s">
        <v>120</v>
      </c>
      <c r="D846" t="s">
        <v>121</v>
      </c>
      <c r="E846" t="s">
        <v>122</v>
      </c>
      <c r="F846" t="s">
        <v>123</v>
      </c>
      <c r="G846" t="s">
        <v>124</v>
      </c>
      <c r="H846" t="s">
        <v>125</v>
      </c>
      <c r="I846" t="s">
        <v>126</v>
      </c>
      <c r="J846" t="s">
        <v>127</v>
      </c>
      <c r="K846" t="s">
        <v>128</v>
      </c>
      <c r="L846" t="s">
        <v>129</v>
      </c>
      <c r="M846" t="s">
        <v>130</v>
      </c>
      <c r="N846" t="s">
        <v>131</v>
      </c>
      <c r="O846" t="s">
        <v>132</v>
      </c>
      <c r="P846" t="s">
        <v>133</v>
      </c>
      <c r="Q846" t="s">
        <v>134</v>
      </c>
      <c r="R846" t="s">
        <v>135</v>
      </c>
      <c r="S846" t="s">
        <v>136</v>
      </c>
      <c r="T846" t="s">
        <v>138</v>
      </c>
      <c r="U846" t="s">
        <v>139</v>
      </c>
      <c r="V846" t="s">
        <v>140</v>
      </c>
      <c r="W846" t="s">
        <v>141</v>
      </c>
      <c r="X846" t="s">
        <v>142</v>
      </c>
      <c r="Y846" t="s">
        <v>143</v>
      </c>
      <c r="Z846" t="s">
        <v>144</v>
      </c>
      <c r="AA846" t="s">
        <v>145</v>
      </c>
      <c r="AB846" t="s">
        <v>146</v>
      </c>
      <c r="AC846" t="s">
        <v>147</v>
      </c>
      <c r="AD846" t="s">
        <v>148</v>
      </c>
      <c r="AE846" t="s">
        <v>149</v>
      </c>
      <c r="AF846" t="s">
        <v>137</v>
      </c>
    </row>
    <row r="847" spans="1:100">
      <c r="A847" s="18" t="s">
        <v>150</v>
      </c>
      <c r="B847" s="10" t="e">
        <f ca="1">1-NORMSDIST(H847)</f>
        <v>#REF!</v>
      </c>
      <c r="C847" s="10">
        <f t="shared" ref="C847" ca="1" si="676">1-NORMSDIST(I847)</f>
        <v>1</v>
      </c>
      <c r="D847" s="10">
        <f t="shared" ref="D847" ca="1" si="677">1-NORMSDIST(J847)</f>
        <v>0.99999999942786355</v>
      </c>
      <c r="E847" s="10">
        <f t="shared" ref="E847" ca="1" si="678">1-NORMSDIST(K847)</f>
        <v>0.99960998241733001</v>
      </c>
      <c r="F847" s="10">
        <f t="shared" ref="F847" ca="1" si="679">1-NORMSDIST(L847)</f>
        <v>0.99928944150959953</v>
      </c>
      <c r="G847" s="10">
        <f t="shared" ref="G847" ca="1" si="680">1-NORMSDIST(M847)</f>
        <v>6.0758652483451914E-2</v>
      </c>
      <c r="H847" t="e">
        <f ca="1">(E843/T847-E844/Z847)/(SQRT(N847*(1-N847)*(1/T847+1/Z847)))</f>
        <v>#REF!</v>
      </c>
      <c r="I847">
        <f t="shared" ref="I847" ca="1" si="681">(F843/U847-F844/AA847)/(SQRT(O847*(1-O847)*(1/U847+1/AA847)))</f>
        <v>-17.680214455611644</v>
      </c>
      <c r="J847">
        <f t="shared" ref="J847" ca="1" si="682">(G843/V847-G844/AB847)/(SQRT(P847*(1-P847)*(1/V847+1/AB847)))</f>
        <v>-6.0878635994732244</v>
      </c>
      <c r="K847">
        <f t="shared" ref="K847" ca="1" si="683">(H843/W847-H844/AC847)/(SQRT(Q847*(1-Q847)*(1/W847+1/AC847)))</f>
        <v>-3.3597837028888566</v>
      </c>
      <c r="L847">
        <f t="shared" ref="L847" ca="1" si="684">(I843/X847-I844/AD847)/(SQRT(R847*(1-R847)*(1/X847+1/AD847)))</f>
        <v>-3.1903274029346251</v>
      </c>
      <c r="M847">
        <f t="shared" ref="M847" ca="1" si="685">(J843/Y847-J844/AE847)/(SQRT(S847*(1-S847)*(1/Y847+1/AE847)))</f>
        <v>1.5484362261592177</v>
      </c>
      <c r="N847" t="e">
        <f ca="1">(E843+E844)/(T847+Z847)</f>
        <v>#REF!</v>
      </c>
      <c r="O847">
        <f t="shared" ref="O847" ca="1" si="686">(F843+F844)/(U847+AA847)</f>
        <v>2.2031965520337614E-2</v>
      </c>
      <c r="P847">
        <f t="shared" ref="P847" ca="1" si="687">(G843+G844)/(V847+AB847)</f>
        <v>2.1329801562359703E-2</v>
      </c>
      <c r="Q847">
        <f t="shared" ref="Q847" ca="1" si="688">(H843+H844)/(W847+AC847)</f>
        <v>2.0211906258417886E-2</v>
      </c>
      <c r="R847">
        <f t="shared" ref="R847" ca="1" si="689">(I843+I844)/(X847+AD847)</f>
        <v>1.6184789440603396E-2</v>
      </c>
      <c r="S847">
        <f t="shared" ref="S847" ca="1" si="690">(J843+J844)/(Y847+AE847)</f>
        <v>1.0999371464487744E-2</v>
      </c>
      <c r="T847" t="e">
        <f ca="1">_xlfn.FLOOR.MATH(($F$1-1)*$D843)</f>
        <v>#REF!</v>
      </c>
      <c r="U847">
        <f ca="1">2*50*$D843</f>
        <v>777000</v>
      </c>
      <c r="V847">
        <f ca="1">2*10*$D843</f>
        <v>155400</v>
      </c>
      <c r="W847">
        <f ca="1">2*5*$D843</f>
        <v>77700</v>
      </c>
      <c r="X847">
        <f ca="1">2*2*$D843</f>
        <v>31080</v>
      </c>
      <c r="Y847">
        <f ca="1">2*1*$D843</f>
        <v>15540</v>
      </c>
      <c r="Z847" t="e">
        <f ca="1">_xlfn.FLOOR.MATH(($F$1-1)*$D844)</f>
        <v>#REF!</v>
      </c>
      <c r="AA847">
        <f ca="1">2*50*$D844</f>
        <v>336700</v>
      </c>
      <c r="AB847">
        <f ca="1">2*10*$D844</f>
        <v>67340</v>
      </c>
      <c r="AC847">
        <f ca="1">2*5*$D844</f>
        <v>33670</v>
      </c>
      <c r="AD847">
        <f ca="1">2*2*$D844</f>
        <v>13468</v>
      </c>
      <c r="AE847">
        <f ca="1">2*1*$D844</f>
        <v>6734</v>
      </c>
    </row>
    <row r="849" spans="1:51">
      <c r="A849" s="18" t="s">
        <v>151</v>
      </c>
      <c r="B849" t="s">
        <v>152</v>
      </c>
      <c r="C849" t="s">
        <v>153</v>
      </c>
      <c r="D849" t="s">
        <v>154</v>
      </c>
      <c r="E849">
        <v>50</v>
      </c>
      <c r="F849" t="s">
        <v>153</v>
      </c>
      <c r="G849" t="s">
        <v>154</v>
      </c>
      <c r="H849">
        <v>10</v>
      </c>
      <c r="I849" t="s">
        <v>153</v>
      </c>
      <c r="J849" t="s">
        <v>154</v>
      </c>
      <c r="K849">
        <v>5</v>
      </c>
      <c r="L849" t="s">
        <v>153</v>
      </c>
      <c r="M849" t="s">
        <v>154</v>
      </c>
      <c r="N849">
        <v>2</v>
      </c>
      <c r="O849" t="s">
        <v>153</v>
      </c>
      <c r="P849" t="s">
        <v>154</v>
      </c>
      <c r="Q849">
        <v>1</v>
      </c>
      <c r="R849" t="s">
        <v>153</v>
      </c>
      <c r="S849" t="s">
        <v>154</v>
      </c>
    </row>
    <row r="850" spans="1:51">
      <c r="A850" s="18" t="s">
        <v>159</v>
      </c>
      <c r="B850" t="s">
        <v>116</v>
      </c>
      <c r="C850">
        <f ca="1">BC843</f>
        <v>3017</v>
      </c>
      <c r="D850">
        <f ca="1">BD843</f>
        <v>4753</v>
      </c>
      <c r="E850" t="s">
        <v>116</v>
      </c>
      <c r="F850">
        <f ca="1">BG843</f>
        <v>5882</v>
      </c>
      <c r="G850">
        <f ca="1">BH843</f>
        <v>1888</v>
      </c>
      <c r="H850" t="s">
        <v>116</v>
      </c>
      <c r="I850">
        <f ca="1">BK843</f>
        <v>2333</v>
      </c>
      <c r="J850">
        <f ca="1">BL843</f>
        <v>5437</v>
      </c>
      <c r="K850" t="s">
        <v>116</v>
      </c>
      <c r="L850">
        <f ca="1">BO843</f>
        <v>1277</v>
      </c>
      <c r="M850">
        <f ca="1">BP843</f>
        <v>6493</v>
      </c>
      <c r="N850" t="s">
        <v>116</v>
      </c>
      <c r="O850">
        <f ca="1">BS843</f>
        <v>441</v>
      </c>
      <c r="P850">
        <f ca="1">BT843</f>
        <v>7329</v>
      </c>
      <c r="Q850" t="s">
        <v>116</v>
      </c>
      <c r="R850">
        <f ca="1">BW843</f>
        <v>180</v>
      </c>
      <c r="S850">
        <f ca="1">BX843</f>
        <v>7590</v>
      </c>
    </row>
    <row r="851" spans="1:51">
      <c r="A851" s="18"/>
      <c r="B851" t="s">
        <v>117</v>
      </c>
      <c r="C851">
        <f ca="1">BC844</f>
        <v>1480</v>
      </c>
      <c r="D851">
        <f ca="1">BD844</f>
        <v>1887</v>
      </c>
      <c r="E851" t="s">
        <v>117</v>
      </c>
      <c r="F851">
        <f ca="1">BG844</f>
        <v>2768</v>
      </c>
      <c r="G851">
        <f ca="1">BH844</f>
        <v>599</v>
      </c>
      <c r="H851" t="s">
        <v>117</v>
      </c>
      <c r="I851">
        <f ca="1">BK844</f>
        <v>1177</v>
      </c>
      <c r="J851">
        <f ca="1">BL844</f>
        <v>2190</v>
      </c>
      <c r="K851" t="s">
        <v>117</v>
      </c>
      <c r="L851">
        <f ca="1">BO844</f>
        <v>653</v>
      </c>
      <c r="M851">
        <f ca="1">BP844</f>
        <v>2714</v>
      </c>
      <c r="N851" t="s">
        <v>117</v>
      </c>
      <c r="O851">
        <f ca="1">BS844</f>
        <v>251</v>
      </c>
      <c r="P851">
        <f ca="1">BT844</f>
        <v>3116</v>
      </c>
      <c r="Q851" t="s">
        <v>117</v>
      </c>
      <c r="R851">
        <f ca="1">BW844</f>
        <v>63</v>
      </c>
      <c r="S851">
        <f ca="1">BX844</f>
        <v>3304</v>
      </c>
    </row>
    <row r="852" spans="1:51">
      <c r="A852" s="18" t="s">
        <v>155</v>
      </c>
      <c r="C852">
        <f ca="1">(C850+C851)*(C850+D850)/SUM(C850:D851)</f>
        <v>3137.4418604651164</v>
      </c>
      <c r="D852">
        <f ca="1">(C850+D850)*(D850+D851)/SUM(C850:D851)</f>
        <v>4632.5581395348836</v>
      </c>
      <c r="F852">
        <f ca="1">(F850+F851)*(F850+G850)/SUM(F850:G851)</f>
        <v>6034.8837209302328</v>
      </c>
      <c r="G852">
        <f ca="1">(F850+G850)*(G850+G851)/SUM(F850:G851)</f>
        <v>1735.1162790697674</v>
      </c>
      <c r="I852">
        <f ca="1">(I850+I851)*(I850+J850)/SUM(I850:J851)</f>
        <v>2448.8372093023254</v>
      </c>
      <c r="J852">
        <f ca="1">(I850+J850)*(J850+J851)/SUM(I850:J851)</f>
        <v>5321.1627906976746</v>
      </c>
      <c r="L852">
        <f ca="1">(L850+L851)*(L850+M850)/SUM(L850:M851)</f>
        <v>1346.5116279069769</v>
      </c>
      <c r="M852">
        <f ca="1">(L850+M850)*(M850+M851)/SUM(L850:M851)</f>
        <v>6423.4883720930229</v>
      </c>
      <c r="O852">
        <f ca="1">(O850+O851)*(O850+P850)/SUM(O850:P851)</f>
        <v>482.7906976744186</v>
      </c>
      <c r="P852">
        <f ca="1">(O850+P850)*(P850+P851)/SUM(O850:P851)</f>
        <v>7287.2093023255811</v>
      </c>
      <c r="R852">
        <f ca="1">(R850+R851)*(R850+S850)/SUM(R850:S851)</f>
        <v>169.53488372093022</v>
      </c>
      <c r="S852">
        <f ca="1">(R850+S850)*(S850+S851)/SUM(R850:S851)</f>
        <v>7600.4651162790697</v>
      </c>
    </row>
    <row r="853" spans="1:51">
      <c r="C853">
        <f ca="1">(C850+C851)*(C851+D851)/SUM(C850:D851)</f>
        <v>1359.5581395348838</v>
      </c>
      <c r="D853">
        <f ca="1">(C851+D851)*(D850+D851)/SUM(C850:D851)</f>
        <v>2007.4418604651162</v>
      </c>
      <c r="F853">
        <f ca="1">(F850+F851)*(F851+G851)/SUM(F850:G851)</f>
        <v>2615.1162790697676</v>
      </c>
      <c r="G853">
        <f ca="1">(F851+G851)*(G850+G851)/SUM(F850:G851)</f>
        <v>751.88372093023258</v>
      </c>
      <c r="I853">
        <f ca="1">(I850+I851)*(I851+J851)/SUM(I850:J851)</f>
        <v>1061.1627906976744</v>
      </c>
      <c r="J853">
        <f ca="1">(I851+J851)*(J850+J851)/SUM(I850:J851)</f>
        <v>2305.8372093023254</v>
      </c>
      <c r="L853">
        <f ca="1">(L850+L851)*(L851+M851)/SUM(L850:M851)</f>
        <v>583.48837209302326</v>
      </c>
      <c r="M853">
        <f ca="1">(L851+M851)*(M850+M851)/SUM(L850:M851)</f>
        <v>2783.5116279069766</v>
      </c>
      <c r="O853">
        <f ca="1">(O850+O851)*(O851+P851)/SUM(O850:P851)</f>
        <v>209.2093023255814</v>
      </c>
      <c r="P853">
        <f ca="1">(O851+P851)*(P850+P851)/SUM(O850:P851)</f>
        <v>3157.7906976744184</v>
      </c>
      <c r="R853">
        <f ca="1">(R850+R851)*(R851+S851)/SUM(R850:S851)</f>
        <v>73.465116279069761</v>
      </c>
      <c r="S853">
        <f ca="1">(R851+S851)*(S850+S851)/SUM(R850:S851)</f>
        <v>3293.5348837209303</v>
      </c>
    </row>
    <row r="855" spans="1:51">
      <c r="A855" s="18" t="s">
        <v>151</v>
      </c>
      <c r="B855" s="18" t="s">
        <v>0</v>
      </c>
      <c r="C855" s="18">
        <v>50</v>
      </c>
      <c r="D855" s="18">
        <v>10</v>
      </c>
      <c r="E855" s="18">
        <v>5</v>
      </c>
      <c r="F855" s="18">
        <v>2</v>
      </c>
      <c r="G855" s="18">
        <v>1</v>
      </c>
    </row>
    <row r="856" spans="1:51">
      <c r="A856" s="18" t="s">
        <v>118</v>
      </c>
      <c r="B856" s="10">
        <f ca="1">_xlfn.CHISQ.TEST(C850:D851,C852:D853)</f>
        <v>4.0908135231980146E-7</v>
      </c>
      <c r="C856" s="10">
        <f ca="1">_xlfn.CHISQ.TEST(F850:G851,F852:G853)</f>
        <v>3.6140605910942939E-14</v>
      </c>
      <c r="D856" s="10">
        <f ca="1">_xlfn.CHISQ.TEST(I850:J851,I852:J853)</f>
        <v>2.6832320186615972E-7</v>
      </c>
      <c r="E856" s="10">
        <f ca="1">_xlfn.CHISQ.TEST(L850:M851,L852:M853)</f>
        <v>1.5117319215428077E-4</v>
      </c>
      <c r="F856" s="10">
        <f ca="1">_xlfn.CHISQ.TEST(O850:P851,O852:P853)</f>
        <v>3.5447508771127508E-4</v>
      </c>
      <c r="G856" s="10">
        <f ca="1">_xlfn.CHISQ.TEST(R850:S851,R852:S853)</f>
        <v>0.13941409658810783</v>
      </c>
    </row>
    <row r="857" spans="1:51">
      <c r="A857" s="18" t="s">
        <v>156</v>
      </c>
      <c r="B857">
        <f ca="1">(C850*D851)/(D850*C851)</f>
        <v>0.80931516936671577</v>
      </c>
      <c r="C857">
        <f ca="1">(F850*G851)/(G850*F851)</f>
        <v>0.67419226694915257</v>
      </c>
      <c r="D857">
        <f ca="1">(I850*J851)/(J850*I851)</f>
        <v>0.79840465022301488</v>
      </c>
      <c r="E857">
        <f ca="1">(L850*M851)/(M850*L851)</f>
        <v>0.8174141595295582</v>
      </c>
      <c r="F857">
        <f ca="1">(O850*P851)/(P850*O851)</f>
        <v>0.74699482870809031</v>
      </c>
      <c r="G857">
        <f ca="1">(R850*S851)/(S850*R851)</f>
        <v>1.243741765480896</v>
      </c>
    </row>
    <row r="860" spans="1:51">
      <c r="A860">
        <v>2</v>
      </c>
      <c r="B860">
        <v>3</v>
      </c>
      <c r="C860">
        <v>6</v>
      </c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</row>
    <row r="861" spans="1:51" ht="18.75">
      <c r="A861" s="19" t="str">
        <f ca="1">INDIRECT("R5C"&amp;A860,FALSE)</f>
        <v>reduced_deities</v>
      </c>
      <c r="B861" s="19" t="str">
        <f ca="1">INDIRECT("R5C"&amp;B860,FALSE)</f>
        <v>sage_kings</v>
      </c>
      <c r="C861" s="19" t="str">
        <f ca="1">INDIRECT("R3C"&amp;C860,FALSE)</f>
        <v>ubc_cognition</v>
      </c>
      <c r="D861" s="20"/>
    </row>
    <row r="862" spans="1:51" ht="18.75">
      <c r="A862" s="19">
        <f ca="1">INDIRECT("R6C"&amp;A860,FALSE)</f>
        <v>188</v>
      </c>
      <c r="B862" s="19">
        <f ca="1">INDIRECT("R6C"&amp;B860,FALSE)</f>
        <v>214</v>
      </c>
      <c r="C862" s="19">
        <f ca="1">INDIRECT("R4C"&amp;C860,FALSE)</f>
        <v>1</v>
      </c>
    </row>
    <row r="863" spans="1:51">
      <c r="A863" s="18"/>
    </row>
    <row r="864" spans="1:51">
      <c r="A864" s="18" t="s">
        <v>115</v>
      </c>
    </row>
    <row r="865" spans="1:100" ht="15.75">
      <c r="C865" t="s">
        <v>36</v>
      </c>
      <c r="D865" t="s">
        <v>37</v>
      </c>
      <c r="E865" s="2" t="s">
        <v>43</v>
      </c>
      <c r="F865" s="2" t="s">
        <v>38</v>
      </c>
      <c r="G865" s="2" t="s">
        <v>39</v>
      </c>
      <c r="H865" s="2" t="s">
        <v>40</v>
      </c>
      <c r="I865" s="2" t="s">
        <v>41</v>
      </c>
      <c r="J865" s="2" t="s">
        <v>42</v>
      </c>
      <c r="K865" s="3" t="s">
        <v>44</v>
      </c>
      <c r="L865" s="3" t="s">
        <v>45</v>
      </c>
      <c r="M865" s="3" t="s">
        <v>46</v>
      </c>
      <c r="N865" s="3" t="s">
        <v>47</v>
      </c>
      <c r="O865" s="3" t="s">
        <v>48</v>
      </c>
      <c r="P865" s="3" t="s">
        <v>49</v>
      </c>
      <c r="Q865" s="3" t="s">
        <v>108</v>
      </c>
      <c r="R865" s="3" t="s">
        <v>109</v>
      </c>
      <c r="S865" s="3" t="s">
        <v>110</v>
      </c>
      <c r="T865" s="3" t="s">
        <v>111</v>
      </c>
      <c r="U865" s="3" t="s">
        <v>112</v>
      </c>
      <c r="V865" s="3" t="s">
        <v>113</v>
      </c>
      <c r="W865" s="3" t="s">
        <v>81</v>
      </c>
      <c r="X865" s="3" t="s">
        <v>82</v>
      </c>
      <c r="Y865" s="3" t="s">
        <v>83</v>
      </c>
      <c r="Z865" s="3" t="s">
        <v>84</v>
      </c>
      <c r="AA865" s="3" t="s">
        <v>85</v>
      </c>
      <c r="AB865" s="3" t="s">
        <v>86</v>
      </c>
      <c r="AC865" s="13" t="s">
        <v>96</v>
      </c>
      <c r="AD865" s="13" t="s">
        <v>97</v>
      </c>
      <c r="AE865" s="13" t="s">
        <v>98</v>
      </c>
      <c r="AF865" s="13" t="s">
        <v>99</v>
      </c>
      <c r="AG865" s="13" t="s">
        <v>100</v>
      </c>
      <c r="AH865" s="13" t="s">
        <v>101</v>
      </c>
      <c r="AI865" s="13" t="s">
        <v>102</v>
      </c>
      <c r="AJ865" s="13" t="s">
        <v>103</v>
      </c>
      <c r="AK865" s="13" t="s">
        <v>104</v>
      </c>
      <c r="AL865" s="13" t="s">
        <v>105</v>
      </c>
      <c r="AM865" s="13" t="s">
        <v>106</v>
      </c>
      <c r="AN865" s="13" t="s">
        <v>107</v>
      </c>
      <c r="AO865" s="13" t="s">
        <v>96</v>
      </c>
      <c r="AP865" s="13" t="s">
        <v>97</v>
      </c>
      <c r="AQ865" s="13" t="s">
        <v>98</v>
      </c>
      <c r="AR865" s="13" t="s">
        <v>99</v>
      </c>
      <c r="AS865" s="13" t="s">
        <v>100</v>
      </c>
      <c r="AT865" s="13" t="s">
        <v>101</v>
      </c>
      <c r="AU865" s="13" t="s">
        <v>102</v>
      </c>
      <c r="AV865" s="13" t="s">
        <v>103</v>
      </c>
      <c r="AW865" s="13" t="s">
        <v>104</v>
      </c>
      <c r="AX865" s="13" t="s">
        <v>105</v>
      </c>
      <c r="AY865" s="13" t="s">
        <v>106</v>
      </c>
      <c r="AZ865" s="13" t="s">
        <v>107</v>
      </c>
      <c r="BA865" t="s">
        <v>1</v>
      </c>
      <c r="BB865" t="s">
        <v>2</v>
      </c>
      <c r="BC865" t="s">
        <v>3</v>
      </c>
      <c r="BD865" t="s">
        <v>4</v>
      </c>
      <c r="BE865" t="s">
        <v>5</v>
      </c>
      <c r="BF865" t="s">
        <v>6</v>
      </c>
      <c r="BG865" t="s">
        <v>7</v>
      </c>
      <c r="BH865" t="s">
        <v>8</v>
      </c>
      <c r="BI865" t="s">
        <v>9</v>
      </c>
      <c r="BJ865" t="s">
        <v>10</v>
      </c>
      <c r="BK865" t="s">
        <v>11</v>
      </c>
      <c r="BL865" t="s">
        <v>12</v>
      </c>
      <c r="BM865" t="s">
        <v>13</v>
      </c>
      <c r="BN865" t="s">
        <v>14</v>
      </c>
      <c r="BO865" t="s">
        <v>15</v>
      </c>
      <c r="BP865" t="s">
        <v>16</v>
      </c>
      <c r="BQ865" t="s">
        <v>17</v>
      </c>
      <c r="BR865" t="s">
        <v>18</v>
      </c>
      <c r="BS865" t="s">
        <v>19</v>
      </c>
      <c r="BT865" t="s">
        <v>20</v>
      </c>
      <c r="BU865" t="s">
        <v>21</v>
      </c>
      <c r="BV865" t="s">
        <v>22</v>
      </c>
      <c r="BW865" t="s">
        <v>23</v>
      </c>
      <c r="BX865" t="s">
        <v>24</v>
      </c>
      <c r="BY865" t="s">
        <v>1</v>
      </c>
      <c r="BZ865" t="s">
        <v>2</v>
      </c>
      <c r="CA865" t="s">
        <v>3</v>
      </c>
      <c r="CB865" t="s">
        <v>4</v>
      </c>
      <c r="CC865" t="s">
        <v>5</v>
      </c>
      <c r="CD865" t="s">
        <v>6</v>
      </c>
      <c r="CE865" t="s">
        <v>7</v>
      </c>
      <c r="CF865" t="s">
        <v>8</v>
      </c>
      <c r="CG865" t="s">
        <v>9</v>
      </c>
      <c r="CH865" t="s">
        <v>10</v>
      </c>
      <c r="CI865" t="s">
        <v>11</v>
      </c>
      <c r="CJ865" t="s">
        <v>12</v>
      </c>
      <c r="CK865" t="s">
        <v>13</v>
      </c>
      <c r="CL865" t="s">
        <v>14</v>
      </c>
      <c r="CM865" t="s">
        <v>15</v>
      </c>
      <c r="CN865" t="s">
        <v>16</v>
      </c>
      <c r="CO865" t="s">
        <v>17</v>
      </c>
      <c r="CP865" t="s">
        <v>18</v>
      </c>
      <c r="CQ865" t="s">
        <v>19</v>
      </c>
      <c r="CR865" t="s">
        <v>20</v>
      </c>
      <c r="CS865" t="s">
        <v>21</v>
      </c>
      <c r="CT865" t="s">
        <v>22</v>
      </c>
      <c r="CU865" t="s">
        <v>23</v>
      </c>
      <c r="CV865" t="s">
        <v>24</v>
      </c>
    </row>
    <row r="866" spans="1:100">
      <c r="A866" s="18" t="str">
        <f ca="1">INDIRECT("CORPUS_TOTALS!R"&amp;$A862&amp;"C"&amp;COLUMN(),FALSE)</f>
        <v>Reduced Deity</v>
      </c>
      <c r="B866" s="7" t="str">
        <f ca="1">INDIRECT("CORPUS_TOTALS!R"&amp;($A862+$C862)&amp;"C"&amp;(COLUMN()-1),FALSE)</f>
        <v>Cognition</v>
      </c>
      <c r="C866" s="7">
        <f ca="1">INDIRECT("CORPUS_TOTALS!R"&amp;($A862+$C862)&amp;"C"&amp;(COLUMN()-1),FALSE)</f>
        <v>67073</v>
      </c>
      <c r="D866" s="7">
        <f t="shared" ref="D866:BO866" ca="1" si="691">INDIRECT("CORPUS_TOTALS!R"&amp;($A862+$C862)&amp;"C"&amp;(COLUMN()-1),FALSE)</f>
        <v>7770</v>
      </c>
      <c r="E866" s="7">
        <f t="shared" ca="1" si="691"/>
        <v>3822</v>
      </c>
      <c r="F866" s="7">
        <f t="shared" ca="1" si="691"/>
        <v>9644</v>
      </c>
      <c r="G866" s="7">
        <f t="shared" ca="1" si="691"/>
        <v>2009</v>
      </c>
      <c r="H866" s="7">
        <f t="shared" ca="1" si="691"/>
        <v>997</v>
      </c>
      <c r="I866" s="7">
        <f t="shared" ca="1" si="691"/>
        <v>349</v>
      </c>
      <c r="J866" s="7">
        <f t="shared" ca="1" si="691"/>
        <v>148</v>
      </c>
      <c r="K866" s="7">
        <f t="shared" ca="1" si="691"/>
        <v>4.1511546439840323</v>
      </c>
      <c r="L866" s="7">
        <f t="shared" ca="1" si="691"/>
        <v>2.7358666607383038</v>
      </c>
      <c r="M866" s="7">
        <f t="shared" ca="1" si="691"/>
        <v>3.2465300725160295</v>
      </c>
      <c r="N866" s="7">
        <f t="shared" ca="1" si="691"/>
        <v>3.1524928398041041</v>
      </c>
      <c r="O866" s="7">
        <f t="shared" ca="1" si="691"/>
        <v>1.4849573834472158</v>
      </c>
      <c r="P866" s="7">
        <f t="shared" ca="1" si="691"/>
        <v>-0.56585666262079581</v>
      </c>
      <c r="Q866" s="7">
        <f t="shared" ca="1" si="691"/>
        <v>1.297413762532291</v>
      </c>
      <c r="R866" s="7">
        <f t="shared" ca="1" si="691"/>
        <v>1.3362215287465598</v>
      </c>
      <c r="S866" s="7">
        <f t="shared" ca="1" si="691"/>
        <v>1.3463158464694844</v>
      </c>
      <c r="T866" s="7">
        <f t="shared" ca="1" si="691"/>
        <v>1.3106309335550308</v>
      </c>
      <c r="U866" s="7">
        <f t="shared" ca="1" si="691"/>
        <v>1</v>
      </c>
      <c r="V866" s="7">
        <f t="shared" ca="1" si="691"/>
        <v>1</v>
      </c>
      <c r="W866" s="7">
        <f t="shared" ca="1" si="691"/>
        <v>3.7622297672722227E-23</v>
      </c>
      <c r="X866" s="7">
        <f t="shared" ca="1" si="691"/>
        <v>1.3168773864649898E-34</v>
      </c>
      <c r="Y866" s="7">
        <f t="shared" ca="1" si="691"/>
        <v>1.7178225194537528E-24</v>
      </c>
      <c r="Z866" s="7">
        <f t="shared" ca="1" si="691"/>
        <v>1.8074479343661339E-12</v>
      </c>
      <c r="AA866" s="7">
        <f t="shared" ca="1" si="691"/>
        <v>9.913280326373114E-2</v>
      </c>
      <c r="AB866" s="7">
        <f t="shared" ca="1" si="691"/>
        <v>0.95893510342874855</v>
      </c>
      <c r="AC866" s="7">
        <f t="shared" ca="1" si="691"/>
        <v>2.6914712843469479E-2</v>
      </c>
      <c r="AD866" s="7">
        <f t="shared" ca="1" si="691"/>
        <v>2.8651733192912882E-2</v>
      </c>
      <c r="AE866" s="7">
        <f t="shared" ca="1" si="691"/>
        <v>2.4334425880413447E-2</v>
      </c>
      <c r="AF866" s="7">
        <f t="shared" ca="1" si="691"/>
        <v>2.5312935766948198E-2</v>
      </c>
      <c r="AG866" s="7">
        <f t="shared" ca="1" si="691"/>
        <v>2.4739926678160603E-2</v>
      </c>
      <c r="AH866" s="7">
        <f t="shared" ca="1" si="691"/>
        <v>2.6971785033551108E-2</v>
      </c>
      <c r="AI866" s="7">
        <f t="shared" ca="1" si="691"/>
        <v>2.409039033666225E-2</v>
      </c>
      <c r="AJ866" s="7">
        <f t="shared" ca="1" si="691"/>
        <v>2.7235220988949073E-2</v>
      </c>
      <c r="AK866" s="7">
        <f t="shared" ca="1" si="691"/>
        <v>2.0128550532976169E-2</v>
      </c>
      <c r="AL866" s="7">
        <f t="shared" ca="1" si="691"/>
        <v>2.4787794383368745E-2</v>
      </c>
      <c r="AM866" s="7">
        <f t="shared" ca="1" si="691"/>
        <v>1.6008204953087336E-2</v>
      </c>
      <c r="AN866" s="7">
        <f t="shared" ca="1" si="691"/>
        <v>2.2087033142150762E-2</v>
      </c>
      <c r="AO866" s="7">
        <f t="shared" ca="1" si="691"/>
        <v>0.27044913493537692</v>
      </c>
      <c r="AP866" s="7">
        <f t="shared" ca="1" si="691"/>
        <v>0.29042602593978395</v>
      </c>
      <c r="AQ866" s="7">
        <f t="shared" ca="1" si="691"/>
        <v>0.57398597588878408</v>
      </c>
      <c r="AR866" s="7">
        <f t="shared" ca="1" si="691"/>
        <v>0.59589819399538591</v>
      </c>
      <c r="AS866" s="7">
        <f t="shared" ca="1" si="691"/>
        <v>0.19718205079823017</v>
      </c>
      <c r="AT866" s="7">
        <f t="shared" ca="1" si="691"/>
        <v>0.21517316155698216</v>
      </c>
      <c r="AU866" s="7">
        <f t="shared" ca="1" si="691"/>
        <v>0.10646000158810315</v>
      </c>
      <c r="AV866" s="7">
        <f t="shared" ca="1" si="691"/>
        <v>0.12056702543892389</v>
      </c>
      <c r="AW866" s="7">
        <f t="shared" ca="1" si="691"/>
        <v>3.9087334289766511E-2</v>
      </c>
      <c r="AX866" s="7">
        <f t="shared" ca="1" si="691"/>
        <v>4.8171352968920743E-2</v>
      </c>
      <c r="AY866" s="7">
        <f t="shared" ca="1" si="691"/>
        <v>1.5652475146604051E-2</v>
      </c>
      <c r="AZ866" s="7">
        <f t="shared" ca="1" si="691"/>
        <v>2.1670562176433272E-2</v>
      </c>
      <c r="BA866" s="7">
        <f t="shared" ca="1" si="691"/>
        <v>1537435</v>
      </c>
      <c r="BB866" s="7">
        <f t="shared" ca="1" si="691"/>
        <v>5117370</v>
      </c>
      <c r="BC866" s="7">
        <f t="shared" ca="1" si="691"/>
        <v>2179</v>
      </c>
      <c r="BD866" s="7">
        <f t="shared" ca="1" si="691"/>
        <v>5591</v>
      </c>
      <c r="BE866" s="7">
        <f t="shared" ca="1" si="691"/>
        <v>3415897</v>
      </c>
      <c r="BF866" s="7">
        <f t="shared" ca="1" si="691"/>
        <v>3238908</v>
      </c>
      <c r="BG866" s="7">
        <f t="shared" ca="1" si="691"/>
        <v>4545</v>
      </c>
      <c r="BH866" s="7">
        <f t="shared" ca="1" si="691"/>
        <v>3225</v>
      </c>
      <c r="BI866" s="7">
        <f t="shared" ca="1" si="691"/>
        <v>1076416</v>
      </c>
      <c r="BJ866" s="7">
        <f t="shared" ca="1" si="691"/>
        <v>5578389</v>
      </c>
      <c r="BK866" s="7">
        <f t="shared" ca="1" si="691"/>
        <v>1602</v>
      </c>
      <c r="BL866" s="7">
        <f t="shared" ca="1" si="691"/>
        <v>6168</v>
      </c>
      <c r="BM866" s="7">
        <f t="shared" ca="1" si="691"/>
        <v>592573</v>
      </c>
      <c r="BN866" s="7">
        <f t="shared" ca="1" si="691"/>
        <v>6062232</v>
      </c>
      <c r="BO866" s="7">
        <f t="shared" ca="1" si="691"/>
        <v>882</v>
      </c>
      <c r="BP866" s="7">
        <f t="shared" ref="BP866:CV866" ca="1" si="692">INDIRECT("CORPUS_TOTALS!R"&amp;($A862+$C862)&amp;"C"&amp;(COLUMN()-1),FALSE)</f>
        <v>6888</v>
      </c>
      <c r="BQ866" s="7">
        <f t="shared" ca="1" si="692"/>
        <v>254383</v>
      </c>
      <c r="BR866" s="7">
        <f t="shared" ca="1" si="692"/>
        <v>6400422</v>
      </c>
      <c r="BS866" s="7">
        <f t="shared" ca="1" si="692"/>
        <v>339</v>
      </c>
      <c r="BT866" s="7">
        <f t="shared" ca="1" si="692"/>
        <v>7431</v>
      </c>
      <c r="BU866" s="7">
        <f t="shared" ca="1" si="692"/>
        <v>130022</v>
      </c>
      <c r="BV866" s="7">
        <f t="shared" ca="1" si="692"/>
        <v>6524783</v>
      </c>
      <c r="BW866" s="7">
        <f t="shared" ca="1" si="692"/>
        <v>145</v>
      </c>
      <c r="BX866" s="7">
        <f t="shared" ca="1" si="692"/>
        <v>7625</v>
      </c>
      <c r="BY866" s="7">
        <f t="shared" ca="1" si="692"/>
        <v>1537818.4778812996</v>
      </c>
      <c r="BZ866" s="7">
        <f t="shared" ca="1" si="692"/>
        <v>5116986.5221187007</v>
      </c>
      <c r="CA866" s="7">
        <f t="shared" ca="1" si="692"/>
        <v>1795.5221187003524</v>
      </c>
      <c r="CB866" s="7">
        <f t="shared" ca="1" si="692"/>
        <v>5981.4535467230071</v>
      </c>
      <c r="CC866" s="7">
        <f t="shared" ca="1" si="692"/>
        <v>3416453.0266165859</v>
      </c>
      <c r="CD866" s="7">
        <f t="shared" ca="1" si="692"/>
        <v>3238351.9733834141</v>
      </c>
      <c r="CE866" s="7">
        <f t="shared" ca="1" si="692"/>
        <v>3988.9733834140702</v>
      </c>
      <c r="CF866" s="7">
        <f t="shared" ca="1" si="692"/>
        <v>3785.4412578580441</v>
      </c>
      <c r="CG866" s="7">
        <f t="shared" ca="1" si="692"/>
        <v>1076760.7984135263</v>
      </c>
      <c r="CH866" s="7">
        <f t="shared" ca="1" si="692"/>
        <v>5578044.2015864737</v>
      </c>
      <c r="CI866" s="7">
        <f t="shared" ca="1" si="692"/>
        <v>1257.2015864736982</v>
      </c>
      <c r="CJ866" s="7">
        <f t="shared" ca="1" si="692"/>
        <v>6520.4026098435643</v>
      </c>
      <c r="CK866" s="7">
        <f t="shared" ca="1" si="692"/>
        <v>592762.90342322597</v>
      </c>
      <c r="CL866" s="7">
        <f t="shared" ca="1" si="692"/>
        <v>6062042.0965767736</v>
      </c>
      <c r="CM866" s="7">
        <f t="shared" ca="1" si="692"/>
        <v>692.09657677399503</v>
      </c>
      <c r="CN866" s="7">
        <f t="shared" ca="1" si="692"/>
        <v>7086.1674233880631</v>
      </c>
      <c r="CO866" s="7">
        <f t="shared" ca="1" si="692"/>
        <v>254424.93918792659</v>
      </c>
      <c r="CP866" s="7">
        <f t="shared" ca="1" si="692"/>
        <v>6400380.0608120738</v>
      </c>
      <c r="CQ866" s="7">
        <f t="shared" ca="1" si="692"/>
        <v>297.06081207341003</v>
      </c>
      <c r="CR866" s="7">
        <f t="shared" ca="1" si="692"/>
        <v>7481.6644229244885</v>
      </c>
      <c r="CS866" s="7">
        <f t="shared" ca="1" si="692"/>
        <v>130015.19719252692</v>
      </c>
      <c r="CT866" s="7">
        <f t="shared" ca="1" si="692"/>
        <v>6524789.8028074726</v>
      </c>
      <c r="CU866" s="7">
        <f t="shared" ca="1" si="692"/>
        <v>151.8028074730866</v>
      </c>
      <c r="CV866" s="7">
        <f t="shared" ca="1" si="692"/>
        <v>7627.0920274899117</v>
      </c>
    </row>
    <row r="867" spans="1:100">
      <c r="A867" s="18" t="s">
        <v>117</v>
      </c>
      <c r="B867" s="7" t="str">
        <f ca="1">INDIRECT("CORPUS_TOTALS!R"&amp;($B862+$C862)&amp;"C"&amp;(COLUMN()-1),FALSE)</f>
        <v>Cognition</v>
      </c>
      <c r="C867" s="7">
        <f ca="1">INDIRECT("CORPUS_TOTALS!R"&amp;($B862+$C862)&amp;"C"&amp;(COLUMN()-1),FALSE)</f>
        <v>67073</v>
      </c>
      <c r="D867" s="7">
        <f t="shared" ref="D867:BO867" ca="1" si="693">INDIRECT("CORPUS_TOTALS!R"&amp;($B862+$C862)&amp;"C"&amp;(COLUMN()-1),FALSE)</f>
        <v>3367</v>
      </c>
      <c r="E867" s="7">
        <f t="shared" ca="1" si="693"/>
        <v>1357</v>
      </c>
      <c r="F867" s="7">
        <f t="shared" ca="1" si="693"/>
        <v>3653</v>
      </c>
      <c r="G867" s="7">
        <f t="shared" ca="1" si="693"/>
        <v>591</v>
      </c>
      <c r="H867" s="7">
        <f t="shared" ca="1" si="693"/>
        <v>266</v>
      </c>
      <c r="I867" s="7">
        <f t="shared" ca="1" si="693"/>
        <v>110</v>
      </c>
      <c r="J867" s="7">
        <f t="shared" ca="1" si="693"/>
        <v>58</v>
      </c>
      <c r="K867" s="7">
        <f t="shared" ca="1" si="693"/>
        <v>1.0885691897696284</v>
      </c>
      <c r="L867" s="7">
        <f t="shared" ca="1" si="693"/>
        <v>0.69536292571506553</v>
      </c>
      <c r="M867" s="7">
        <f t="shared" ca="1" si="693"/>
        <v>-1.0427598727631147</v>
      </c>
      <c r="N867" s="7">
        <f t="shared" ca="1" si="693"/>
        <v>-1.9079646402104888</v>
      </c>
      <c r="O867" s="7">
        <f t="shared" ca="1" si="693"/>
        <v>-1.6337717361085839</v>
      </c>
      <c r="P867" s="7">
        <f t="shared" ca="1" si="693"/>
        <v>-1.1970387445719477</v>
      </c>
      <c r="Q867" s="7">
        <f t="shared" ca="1" si="693"/>
        <v>0.98535262347545172</v>
      </c>
      <c r="R867" s="7">
        <f t="shared" ca="1" si="693"/>
        <v>1.1518012429483067</v>
      </c>
      <c r="S867" s="7">
        <f t="shared" ca="1" si="693"/>
        <v>0.89144227438596679</v>
      </c>
      <c r="T867" s="7">
        <f t="shared" ca="1" si="693"/>
        <v>0.79338374370847642</v>
      </c>
      <c r="U867" s="7">
        <f t="shared" ca="1" si="693"/>
        <v>0.8054416525561503</v>
      </c>
      <c r="V867" s="7">
        <f t="shared" ca="1" si="693"/>
        <v>0.88702887987370937</v>
      </c>
      <c r="W867" s="7">
        <f t="shared" ca="1" si="693"/>
        <v>0</v>
      </c>
      <c r="X867" s="7">
        <f t="shared" ca="1" si="693"/>
        <v>0</v>
      </c>
      <c r="Y867" s="7">
        <f t="shared" ca="1" si="693"/>
        <v>0</v>
      </c>
      <c r="Z867" s="7">
        <f t="shared" ca="1" si="693"/>
        <v>0</v>
      </c>
      <c r="AA867" s="7">
        <f t="shared" ca="1" si="693"/>
        <v>0</v>
      </c>
      <c r="AB867" s="7">
        <f t="shared" ca="1" si="693"/>
        <v>0</v>
      </c>
      <c r="AC867" s="7">
        <f t="shared" ca="1" si="693"/>
        <v>2.1566723805405998E-2</v>
      </c>
      <c r="AD867" s="7">
        <f t="shared" ca="1" si="693"/>
        <v>2.3961393131782058E-2</v>
      </c>
      <c r="AE867" s="7">
        <f t="shared" ca="1" si="693"/>
        <v>2.1002849982641555E-2</v>
      </c>
      <c r="AF867" s="7">
        <f t="shared" ca="1" si="693"/>
        <v>2.2394833415041844E-2</v>
      </c>
      <c r="AG867" s="7">
        <f t="shared" ca="1" si="693"/>
        <v>1.6150028772282589E-2</v>
      </c>
      <c r="AH867" s="7">
        <f t="shared" ca="1" si="693"/>
        <v>1.8955406333152514E-2</v>
      </c>
      <c r="AI867" s="7">
        <f t="shared" ca="1" si="693"/>
        <v>1.3916656725336519E-2</v>
      </c>
      <c r="AJ867" s="7">
        <f t="shared" ca="1" si="693"/>
        <v>1.7684174875495083E-2</v>
      </c>
      <c r="AK867" s="7">
        <f t="shared" ca="1" si="693"/>
        <v>1.3307385583166936E-2</v>
      </c>
      <c r="AL867" s="7">
        <f t="shared" ca="1" si="693"/>
        <v>1.9362647086865734E-2</v>
      </c>
      <c r="AM867" s="7">
        <f t="shared" ca="1" si="693"/>
        <v>1.2831068860020578E-2</v>
      </c>
      <c r="AN867" s="7">
        <f t="shared" ca="1" si="693"/>
        <v>2.1620965592013874E-2</v>
      </c>
      <c r="AO867" s="7">
        <f t="shared" ca="1" si="693"/>
        <v>0.21421329665917072</v>
      </c>
      <c r="AP867" s="7">
        <f t="shared" ca="1" si="693"/>
        <v>0.24257316012728608</v>
      </c>
      <c r="AQ867" s="7">
        <f t="shared" ca="1" si="693"/>
        <v>0.53175036427724443</v>
      </c>
      <c r="AR867" s="7">
        <f t="shared" ca="1" si="693"/>
        <v>0.56536873284185274</v>
      </c>
      <c r="AS867" s="7">
        <f t="shared" ca="1" si="693"/>
        <v>0.13476663933147398</v>
      </c>
      <c r="AT867" s="7">
        <f t="shared" ca="1" si="693"/>
        <v>0.15866965410481948</v>
      </c>
      <c r="AU867" s="7">
        <f t="shared" ca="1" si="693"/>
        <v>6.3149902458391222E-2</v>
      </c>
      <c r="AV867" s="7">
        <f t="shared" ca="1" si="693"/>
        <v>8.0598241289752515E-2</v>
      </c>
      <c r="AW867" s="7">
        <f t="shared" ca="1" si="693"/>
        <v>2.5043944820110089E-2</v>
      </c>
      <c r="AX867" s="7">
        <f t="shared" ca="1" si="693"/>
        <v>3.6732116955951688E-2</v>
      </c>
      <c r="AY867" s="7">
        <f t="shared" ca="1" si="693"/>
        <v>1.2831068860020578E-2</v>
      </c>
      <c r="AZ867" s="7">
        <f t="shared" ca="1" si="693"/>
        <v>2.1620965592013874E-2</v>
      </c>
      <c r="BA867" s="7">
        <f t="shared" ca="1" si="693"/>
        <v>1538845</v>
      </c>
      <c r="BB867" s="7">
        <f t="shared" ca="1" si="693"/>
        <v>5120363</v>
      </c>
      <c r="BC867" s="7">
        <f t="shared" ca="1" si="693"/>
        <v>769</v>
      </c>
      <c r="BD867" s="7">
        <f t="shared" ca="1" si="693"/>
        <v>2598</v>
      </c>
      <c r="BE867" s="7">
        <f t="shared" ca="1" si="693"/>
        <v>3418595</v>
      </c>
      <c r="BF867" s="7">
        <f t="shared" ca="1" si="693"/>
        <v>3240613</v>
      </c>
      <c r="BG867" s="7">
        <f t="shared" ca="1" si="693"/>
        <v>1847</v>
      </c>
      <c r="BH867" s="7">
        <f t="shared" ca="1" si="693"/>
        <v>1520</v>
      </c>
      <c r="BI867" s="7">
        <f t="shared" ca="1" si="693"/>
        <v>1077524</v>
      </c>
      <c r="BJ867" s="7">
        <f t="shared" ca="1" si="693"/>
        <v>5581684</v>
      </c>
      <c r="BK867" s="7">
        <f t="shared" ca="1" si="693"/>
        <v>494</v>
      </c>
      <c r="BL867" s="7">
        <f t="shared" ca="1" si="693"/>
        <v>2873</v>
      </c>
      <c r="BM867" s="7">
        <f t="shared" ca="1" si="693"/>
        <v>593213</v>
      </c>
      <c r="BN867" s="7">
        <f t="shared" ca="1" si="693"/>
        <v>6065995</v>
      </c>
      <c r="BO867" s="7">
        <f t="shared" ca="1" si="693"/>
        <v>242</v>
      </c>
      <c r="BP867" s="7">
        <f t="shared" ref="BP867:CV867" ca="1" si="694">INDIRECT("CORPUS_TOTALS!R"&amp;($B862+$C862)&amp;"C"&amp;(COLUMN()-1),FALSE)</f>
        <v>3125</v>
      </c>
      <c r="BQ867" s="7">
        <f t="shared" ca="1" si="694"/>
        <v>254618</v>
      </c>
      <c r="BR867" s="7">
        <f t="shared" ca="1" si="694"/>
        <v>6404590</v>
      </c>
      <c r="BS867" s="7">
        <f t="shared" ca="1" si="694"/>
        <v>104</v>
      </c>
      <c r="BT867" s="7">
        <f t="shared" ca="1" si="694"/>
        <v>3263</v>
      </c>
      <c r="BU867" s="7">
        <f t="shared" ca="1" si="694"/>
        <v>130109</v>
      </c>
      <c r="BV867" s="7">
        <f t="shared" ca="1" si="694"/>
        <v>6529099</v>
      </c>
      <c r="BW867" s="7">
        <f t="shared" ca="1" si="694"/>
        <v>58</v>
      </c>
      <c r="BX867" s="7">
        <f t="shared" ca="1" si="694"/>
        <v>3309</v>
      </c>
      <c r="BY867" s="7">
        <f t="shared" ca="1" si="694"/>
        <v>1538835.9404152299</v>
      </c>
      <c r="BZ867" s="7">
        <f t="shared" ca="1" si="694"/>
        <v>3071220.0146742249</v>
      </c>
      <c r="CA867" s="7">
        <f t="shared" ca="1" si="694"/>
        <v>1728.0103545551083</v>
      </c>
      <c r="CB867" s="7">
        <f t="shared" ca="1" si="694"/>
        <v>1665100.3242100091</v>
      </c>
      <c r="CC867" s="7">
        <f t="shared" ca="1" si="694"/>
        <v>3418713.4448671872</v>
      </c>
      <c r="CD867" s="7">
        <f t="shared" ca="1" si="694"/>
        <v>2432599.059767155</v>
      </c>
      <c r="CE867" s="7">
        <f t="shared" ca="1" si="694"/>
        <v>545.47110644157851</v>
      </c>
      <c r="CF867" s="7">
        <f t="shared" ca="1" si="694"/>
        <v>904417.0539543645</v>
      </c>
      <c r="CG867" s="7">
        <f t="shared" ca="1" si="694"/>
        <v>1077473.2126458613</v>
      </c>
      <c r="CH867" s="7">
        <f t="shared" ca="1" si="694"/>
        <v>5045752.5326120732</v>
      </c>
      <c r="CI867" s="7">
        <f t="shared" ca="1" si="694"/>
        <v>300.03586736359443</v>
      </c>
      <c r="CJ867" s="7">
        <f t="shared" ca="1" si="694"/>
        <v>542988.87199674943</v>
      </c>
      <c r="CK867" s="7">
        <f t="shared" ca="1" si="694"/>
        <v>593155.09148339799</v>
      </c>
      <c r="CL867" s="7">
        <f t="shared" ca="1" si="694"/>
        <v>5821764.1898677731</v>
      </c>
      <c r="CM867" s="7">
        <f t="shared" ca="1" si="694"/>
        <v>128.79609160122024</v>
      </c>
      <c r="CN867" s="7">
        <f t="shared" ca="1" si="694"/>
        <v>247888.82615250244</v>
      </c>
      <c r="CO867" s="7">
        <f t="shared" ca="1" si="694"/>
        <v>254593.27364810152</v>
      </c>
      <c r="CP867" s="7">
        <f t="shared" ca="1" si="694"/>
        <v>6277137.2546532871</v>
      </c>
      <c r="CQ867" s="7">
        <f t="shared" ca="1" si="694"/>
        <v>65.804463139251709</v>
      </c>
      <c r="CR867" s="7">
        <f t="shared" ca="1" si="694"/>
        <v>130766.28779612067</v>
      </c>
      <c r="CS867" s="7">
        <f t="shared" ca="1" si="694"/>
        <v>130101.21878342832</v>
      </c>
      <c r="CT867" s="7">
        <f t="shared" ca="1" si="694"/>
        <v>5284292.1420756318</v>
      </c>
      <c r="CU867" s="7">
        <f t="shared" ca="1" si="694"/>
        <v>1123.1261360205399</v>
      </c>
      <c r="CV867" s="7">
        <f t="shared" ca="1" si="694"/>
        <v>1027361.615386987</v>
      </c>
    </row>
    <row r="869" spans="1:100">
      <c r="A869" s="18" t="s">
        <v>114</v>
      </c>
      <c r="B869" t="s">
        <v>119</v>
      </c>
      <c r="C869" t="s">
        <v>120</v>
      </c>
      <c r="D869" t="s">
        <v>121</v>
      </c>
      <c r="E869" t="s">
        <v>122</v>
      </c>
      <c r="F869" t="s">
        <v>123</v>
      </c>
      <c r="G869" t="s">
        <v>124</v>
      </c>
      <c r="H869" t="s">
        <v>125</v>
      </c>
      <c r="I869" t="s">
        <v>126</v>
      </c>
      <c r="J869" t="s">
        <v>127</v>
      </c>
      <c r="K869" t="s">
        <v>128</v>
      </c>
      <c r="L869" t="s">
        <v>129</v>
      </c>
      <c r="M869" t="s">
        <v>130</v>
      </c>
      <c r="N869" t="s">
        <v>131</v>
      </c>
      <c r="O869" t="s">
        <v>132</v>
      </c>
      <c r="P869" t="s">
        <v>133</v>
      </c>
      <c r="Q869" t="s">
        <v>134</v>
      </c>
      <c r="R869" t="s">
        <v>135</v>
      </c>
      <c r="S869" t="s">
        <v>136</v>
      </c>
      <c r="T869" t="s">
        <v>138</v>
      </c>
      <c r="U869" t="s">
        <v>139</v>
      </c>
      <c r="V869" t="s">
        <v>140</v>
      </c>
      <c r="W869" t="s">
        <v>141</v>
      </c>
      <c r="X869" t="s">
        <v>142</v>
      </c>
      <c r="Y869" t="s">
        <v>143</v>
      </c>
      <c r="Z869" t="s">
        <v>144</v>
      </c>
      <c r="AA869" t="s">
        <v>145</v>
      </c>
      <c r="AB869" t="s">
        <v>146</v>
      </c>
      <c r="AC869" t="s">
        <v>147</v>
      </c>
      <c r="AD869" t="s">
        <v>148</v>
      </c>
      <c r="AE869" t="s">
        <v>149</v>
      </c>
      <c r="AF869" t="s">
        <v>137</v>
      </c>
    </row>
    <row r="870" spans="1:100">
      <c r="A870" s="18" t="s">
        <v>150</v>
      </c>
      <c r="B870" s="10" t="e">
        <f ca="1">1-NORMSDIST(H870)</f>
        <v>#REF!</v>
      </c>
      <c r="C870" s="10">
        <f t="shared" ref="C870" ca="1" si="695">1-NORMSDIST(I870)</f>
        <v>1.5616397064377452E-12</v>
      </c>
      <c r="D870" s="10">
        <f t="shared" ref="D870" ca="1" si="696">1-NORMSDIST(J870)</f>
        <v>0</v>
      </c>
      <c r="E870" s="10">
        <f t="shared" ref="E870" ca="1" si="697">1-NORMSDIST(K870)</f>
        <v>4.7450932072479191E-13</v>
      </c>
      <c r="F870" s="10">
        <f t="shared" ref="F870" ca="1" si="698">1-NORMSDIST(L870)</f>
        <v>1.6470683176772472E-3</v>
      </c>
      <c r="G870" s="10">
        <f t="shared" ref="G870" ca="1" si="699">1-NORMSDIST(M870)</f>
        <v>0.25714153596415223</v>
      </c>
      <c r="H870" t="e">
        <f ca="1">(E866/T870-E867/Z870)/(SQRT(N870*(1-N870)*(1/T870+1/Z870)))</f>
        <v>#REF!</v>
      </c>
      <c r="I870">
        <f t="shared" ref="I870" ca="1" si="700">(F866/U870-F867/AA870)/(SQRT(O870*(1-O870)*(1/U870+1/AA870)))</f>
        <v>6.9720601962882878</v>
      </c>
      <c r="J870">
        <f t="shared" ref="J870" ca="1" si="701">(G866/V870-G867/AB870)/(SQRT(P870*(1-P870)*(1/V870+1/AB870)))</f>
        <v>8.3779408940702176</v>
      </c>
      <c r="K870">
        <f t="shared" ref="K870" ca="1" si="702">(H866/W870-H867/AC870)/(SQRT(Q870*(1-Q870)*(1/W870+1/AC870)))</f>
        <v>7.1377150769590392</v>
      </c>
      <c r="L870">
        <f t="shared" ref="L870" ca="1" si="703">(I866/X870-I867/AD870)/(SQRT(R870*(1-R870)*(1/X870+1/AD870)))</f>
        <v>2.9388676921745569</v>
      </c>
      <c r="M870">
        <f t="shared" ref="M870" ca="1" si="704">(J866/Y870-J867/AE870)/(SQRT(S870*(1-S870)*(1/Y870+1/AE870)))</f>
        <v>0.65218308284249871</v>
      </c>
      <c r="N870" t="e">
        <f ca="1">(E866+E867)/(T870+Z870)</f>
        <v>#REF!</v>
      </c>
      <c r="O870">
        <f t="shared" ref="O870" ca="1" si="705">(F866+F867)/(U870+AA870)</f>
        <v>1.1939481009248451E-2</v>
      </c>
      <c r="P870">
        <f t="shared" ref="P870" ca="1" si="706">(G866+G867)/(V870+AB870)</f>
        <v>1.1672802370476789E-2</v>
      </c>
      <c r="Q870">
        <f t="shared" ref="Q870" ca="1" si="707">(H866+H867)/(W870+AC870)</f>
        <v>1.1340576456855527E-2</v>
      </c>
      <c r="R870">
        <f t="shared" ref="R870" ca="1" si="708">(I866+I867)/(X870+AD870)</f>
        <v>1.0303492861632397E-2</v>
      </c>
      <c r="S870">
        <f t="shared" ref="S870" ca="1" si="709">(J866+J867)/(Y870+AE870)</f>
        <v>9.2484511089162245E-3</v>
      </c>
      <c r="T870" t="e">
        <f ca="1">_xlfn.FLOOR.MATH(($F$1-1)*$D866)</f>
        <v>#REF!</v>
      </c>
      <c r="U870">
        <f ca="1">2*50*$D866</f>
        <v>777000</v>
      </c>
      <c r="V870">
        <f ca="1">2*10*$D866</f>
        <v>155400</v>
      </c>
      <c r="W870">
        <f ca="1">2*5*$D866</f>
        <v>77700</v>
      </c>
      <c r="X870">
        <f ca="1">2*2*$D866</f>
        <v>31080</v>
      </c>
      <c r="Y870">
        <f ca="1">2*1*$D866</f>
        <v>15540</v>
      </c>
      <c r="Z870" t="e">
        <f ca="1">_xlfn.FLOOR.MATH(($F$1-1)*$D867)</f>
        <v>#REF!</v>
      </c>
      <c r="AA870">
        <f ca="1">2*50*$D867</f>
        <v>336700</v>
      </c>
      <c r="AB870">
        <f ca="1">2*10*$D867</f>
        <v>67340</v>
      </c>
      <c r="AC870">
        <f ca="1">2*5*$D867</f>
        <v>33670</v>
      </c>
      <c r="AD870">
        <f ca="1">2*2*$D867</f>
        <v>13468</v>
      </c>
      <c r="AE870">
        <f ca="1">2*1*$D867</f>
        <v>6734</v>
      </c>
    </row>
    <row r="872" spans="1:100">
      <c r="A872" s="18" t="s">
        <v>151</v>
      </c>
      <c r="B872" t="s">
        <v>152</v>
      </c>
      <c r="C872" t="s">
        <v>153</v>
      </c>
      <c r="D872" t="s">
        <v>154</v>
      </c>
      <c r="E872">
        <v>50</v>
      </c>
      <c r="F872" t="s">
        <v>153</v>
      </c>
      <c r="G872" t="s">
        <v>154</v>
      </c>
      <c r="H872">
        <v>10</v>
      </c>
      <c r="I872" t="s">
        <v>153</v>
      </c>
      <c r="J872" t="s">
        <v>154</v>
      </c>
      <c r="K872">
        <v>5</v>
      </c>
      <c r="L872" t="s">
        <v>153</v>
      </c>
      <c r="M872" t="s">
        <v>154</v>
      </c>
      <c r="N872">
        <v>2</v>
      </c>
      <c r="O872" t="s">
        <v>153</v>
      </c>
      <c r="P872" t="s">
        <v>154</v>
      </c>
      <c r="Q872">
        <v>1</v>
      </c>
      <c r="R872" t="s">
        <v>153</v>
      </c>
      <c r="S872" t="s">
        <v>154</v>
      </c>
    </row>
    <row r="873" spans="1:100">
      <c r="A873" s="18" t="s">
        <v>159</v>
      </c>
      <c r="B873" t="s">
        <v>116</v>
      </c>
      <c r="C873">
        <f ca="1">BC866</f>
        <v>2179</v>
      </c>
      <c r="D873">
        <f ca="1">BD866</f>
        <v>5591</v>
      </c>
      <c r="E873" t="s">
        <v>116</v>
      </c>
      <c r="F873">
        <f ca="1">BG866</f>
        <v>4545</v>
      </c>
      <c r="G873">
        <f ca="1">BH866</f>
        <v>3225</v>
      </c>
      <c r="H873" t="s">
        <v>116</v>
      </c>
      <c r="I873">
        <f ca="1">BK866</f>
        <v>1602</v>
      </c>
      <c r="J873">
        <f ca="1">BL866</f>
        <v>6168</v>
      </c>
      <c r="K873" t="s">
        <v>116</v>
      </c>
      <c r="L873">
        <f ca="1">BO866</f>
        <v>882</v>
      </c>
      <c r="M873">
        <f ca="1">BP866</f>
        <v>6888</v>
      </c>
      <c r="N873" t="s">
        <v>116</v>
      </c>
      <c r="O873">
        <f ca="1">BS866</f>
        <v>339</v>
      </c>
      <c r="P873">
        <f ca="1">BT866</f>
        <v>7431</v>
      </c>
      <c r="Q873" t="s">
        <v>116</v>
      </c>
      <c r="R873">
        <f ca="1">BW866</f>
        <v>145</v>
      </c>
      <c r="S873">
        <f ca="1">BX866</f>
        <v>7625</v>
      </c>
    </row>
    <row r="874" spans="1:100">
      <c r="A874" s="18"/>
      <c r="B874" t="s">
        <v>117</v>
      </c>
      <c r="C874">
        <f ca="1">BC867</f>
        <v>769</v>
      </c>
      <c r="D874">
        <f ca="1">BD867</f>
        <v>2598</v>
      </c>
      <c r="E874" t="s">
        <v>117</v>
      </c>
      <c r="F874">
        <f ca="1">BG867</f>
        <v>1847</v>
      </c>
      <c r="G874">
        <f ca="1">BH867</f>
        <v>1520</v>
      </c>
      <c r="H874" t="s">
        <v>117</v>
      </c>
      <c r="I874">
        <f ca="1">BK867</f>
        <v>494</v>
      </c>
      <c r="J874">
        <f ca="1">BL867</f>
        <v>2873</v>
      </c>
      <c r="K874" t="s">
        <v>117</v>
      </c>
      <c r="L874">
        <f ca="1">BO867</f>
        <v>242</v>
      </c>
      <c r="M874">
        <f ca="1">BP867</f>
        <v>3125</v>
      </c>
      <c r="N874" t="s">
        <v>117</v>
      </c>
      <c r="O874">
        <f ca="1">BS867</f>
        <v>104</v>
      </c>
      <c r="P874">
        <f ca="1">BT867</f>
        <v>3263</v>
      </c>
      <c r="Q874" t="s">
        <v>117</v>
      </c>
      <c r="R874">
        <f ca="1">BW867</f>
        <v>58</v>
      </c>
      <c r="S874">
        <f ca="1">BX867</f>
        <v>3309</v>
      </c>
    </row>
    <row r="875" spans="1:100">
      <c r="A875" s="18" t="s">
        <v>155</v>
      </c>
      <c r="C875">
        <f ca="1">(C873+C874)*(C873+D873)/SUM(C873:D874)</f>
        <v>2056.7441860465115</v>
      </c>
      <c r="D875">
        <f ca="1">(C873+D873)*(D873+D874)/SUM(C873:D874)</f>
        <v>5713.2558139534885</v>
      </c>
      <c r="F875">
        <f ca="1">(F873+F874)*(F873+G873)/SUM(F873:G874)</f>
        <v>4459.5348837209303</v>
      </c>
      <c r="G875">
        <f ca="1">(F873+G873)*(G873+G874)/SUM(F873:G874)</f>
        <v>3310.4651162790697</v>
      </c>
      <c r="I875">
        <f ca="1">(I873+I874)*(I873+J873)/SUM(I873:J874)</f>
        <v>1462.3255813953488</v>
      </c>
      <c r="J875">
        <f ca="1">(I873+J873)*(J873+J874)/SUM(I873:J874)</f>
        <v>6307.6744186046508</v>
      </c>
      <c r="L875">
        <f ca="1">(L873+L874)*(L873+M873)/SUM(L873:M874)</f>
        <v>784.18604651162786</v>
      </c>
      <c r="M875">
        <f ca="1">(L873+M873)*(M873+M874)/SUM(L873:M874)</f>
        <v>6985.8139534883721</v>
      </c>
      <c r="O875">
        <f ca="1">(O873+O874)*(O873+P873)/SUM(O873:P874)</f>
        <v>309.06976744186045</v>
      </c>
      <c r="P875">
        <f ca="1">(O873+P873)*(P873+P874)/SUM(O873:P874)</f>
        <v>7460.9302325581393</v>
      </c>
      <c r="R875">
        <f ca="1">(R873+R874)*(R873+S873)/SUM(R873:S874)</f>
        <v>141.62790697674419</v>
      </c>
      <c r="S875">
        <f ca="1">(R873+S873)*(S873+S874)/SUM(R873:S874)</f>
        <v>7628.3720930232557</v>
      </c>
    </row>
    <row r="876" spans="1:100">
      <c r="C876">
        <f ca="1">(C873+C874)*(C874+D874)/SUM(C873:D874)</f>
        <v>891.25581395348843</v>
      </c>
      <c r="D876">
        <f ca="1">(C874+D874)*(D873+D874)/SUM(C873:D874)</f>
        <v>2475.7441860465115</v>
      </c>
      <c r="F876">
        <f ca="1">(F873+F874)*(F874+G874)/SUM(F873:G874)</f>
        <v>1932.4651162790697</v>
      </c>
      <c r="G876">
        <f ca="1">(F874+G874)*(G873+G874)/SUM(F873:G874)</f>
        <v>1434.5348837209303</v>
      </c>
      <c r="I876">
        <f ca="1">(I873+I874)*(I874+J874)/SUM(I873:J874)</f>
        <v>633.67441860465112</v>
      </c>
      <c r="J876">
        <f ca="1">(I874+J874)*(J873+J874)/SUM(I873:J874)</f>
        <v>2733.3255813953488</v>
      </c>
      <c r="L876">
        <f ca="1">(L873+L874)*(L874+M874)/SUM(L873:M874)</f>
        <v>339.81395348837208</v>
      </c>
      <c r="M876">
        <f ca="1">(L874+M874)*(M873+M874)/SUM(L873:M874)</f>
        <v>3027.1860465116279</v>
      </c>
      <c r="O876">
        <f ca="1">(O873+O874)*(O874+P874)/SUM(O873:P874)</f>
        <v>133.93023255813952</v>
      </c>
      <c r="P876">
        <f ca="1">(O874+P874)*(P873+P874)/SUM(O873:P874)</f>
        <v>3233.0697674418607</v>
      </c>
      <c r="R876">
        <f ca="1">(R873+R874)*(R874+S874)/SUM(R873:S874)</f>
        <v>61.372093023255815</v>
      </c>
      <c r="S876">
        <f ca="1">(R874+S874)*(S873+S874)/SUM(R873:S874)</f>
        <v>3305.6279069767443</v>
      </c>
    </row>
    <row r="878" spans="1:100">
      <c r="A878" s="18" t="s">
        <v>151</v>
      </c>
      <c r="B878" s="18" t="s">
        <v>0</v>
      </c>
      <c r="C878" s="18">
        <v>50</v>
      </c>
      <c r="D878" s="18">
        <v>10</v>
      </c>
      <c r="E878" s="18">
        <v>5</v>
      </c>
      <c r="F878" s="18">
        <v>2</v>
      </c>
      <c r="G878" s="18">
        <v>1</v>
      </c>
    </row>
    <row r="879" spans="1:100">
      <c r="A879" s="18" t="s">
        <v>118</v>
      </c>
      <c r="B879" s="10">
        <f ca="1">_xlfn.CHISQ.TEST(C873:D874,C875:D876)</f>
        <v>1.080655497695623E-8</v>
      </c>
      <c r="C879" s="10">
        <f ca="1">_xlfn.CHISQ.TEST(F873:G874,F875:G876)</f>
        <v>3.6256991095204728E-4</v>
      </c>
      <c r="D879" s="10">
        <f ca="1">_xlfn.CHISQ.TEST(I873:J874,I875:J876)</f>
        <v>1.6706387028902035E-13</v>
      </c>
      <c r="E879" s="10">
        <f ca="1">_xlfn.CHISQ.TEST(L873:M874,L875:M876)</f>
        <v>2.0883782478786164E-11</v>
      </c>
      <c r="F879" s="10">
        <f ca="1">_xlfn.CHISQ.TEST(O873:P874,O875:P876)</f>
        <v>1.5788218132284067E-3</v>
      </c>
      <c r="G879" s="10">
        <f ca="1">_xlfn.CHISQ.TEST(R873:S874,R875:S876)</f>
        <v>0.60299771689953485</v>
      </c>
    </row>
    <row r="880" spans="1:100">
      <c r="A880" s="18" t="s">
        <v>156</v>
      </c>
      <c r="B880">
        <f ca="1">(C873*D874)/(D873*C874)</f>
        <v>1.3166809280845424</v>
      </c>
      <c r="C880">
        <f ca="1">(F873*G874)/(G873*F874)</f>
        <v>1.1597940091411592</v>
      </c>
      <c r="D880">
        <f ca="1">(I873*J874)/(J873*I874)</f>
        <v>1.510521195986074</v>
      </c>
      <c r="E880">
        <f ca="1">(L873*M874)/(M873*L874)</f>
        <v>1.6535224753073976</v>
      </c>
      <c r="F880">
        <f ca="1">(O873*P874)/(P873*O874)</f>
        <v>1.4313181267662496</v>
      </c>
      <c r="G880">
        <f ca="1">(R873*S874)/(S873*R874)</f>
        <v>1.0849180327868853</v>
      </c>
    </row>
    <row r="881" spans="1:100"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</row>
    <row r="882" spans="1:100"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</row>
    <row r="883" spans="1:100">
      <c r="A883">
        <v>2</v>
      </c>
      <c r="B883">
        <v>3</v>
      </c>
      <c r="C883">
        <v>7</v>
      </c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</row>
    <row r="884" spans="1:100" ht="18.75">
      <c r="A884" s="19" t="str">
        <f ca="1">INDIRECT("R5C"&amp;A883,FALSE)</f>
        <v>reduced_deities</v>
      </c>
      <c r="B884" s="19" t="str">
        <f ca="1">INDIRECT("R5C"&amp;B883,FALSE)</f>
        <v>sage_kings</v>
      </c>
      <c r="C884" s="19" t="str">
        <f ca="1">INDIRECT("R3C"&amp;C883,FALSE)</f>
        <v>ubc_emotion</v>
      </c>
      <c r="D884" s="20"/>
    </row>
    <row r="885" spans="1:100" ht="18.75">
      <c r="A885" s="19">
        <f ca="1">INDIRECT("R6C"&amp;A883,FALSE)</f>
        <v>188</v>
      </c>
      <c r="B885" s="19">
        <f ca="1">INDIRECT("R6C"&amp;B883,FALSE)</f>
        <v>214</v>
      </c>
      <c r="C885" s="19">
        <f ca="1">INDIRECT("R4C"&amp;C883,FALSE)</f>
        <v>2</v>
      </c>
    </row>
    <row r="886" spans="1:100">
      <c r="A886" s="18"/>
    </row>
    <row r="887" spans="1:100">
      <c r="A887" s="18" t="s">
        <v>115</v>
      </c>
    </row>
    <row r="888" spans="1:100" ht="15.75">
      <c r="C888" t="s">
        <v>36</v>
      </c>
      <c r="D888" t="s">
        <v>37</v>
      </c>
      <c r="E888" s="2" t="s">
        <v>43</v>
      </c>
      <c r="F888" s="2" t="s">
        <v>38</v>
      </c>
      <c r="G888" s="2" t="s">
        <v>39</v>
      </c>
      <c r="H888" s="2" t="s">
        <v>40</v>
      </c>
      <c r="I888" s="2" t="s">
        <v>41</v>
      </c>
      <c r="J888" s="2" t="s">
        <v>42</v>
      </c>
      <c r="K888" s="3" t="s">
        <v>44</v>
      </c>
      <c r="L888" s="3" t="s">
        <v>45</v>
      </c>
      <c r="M888" s="3" t="s">
        <v>46</v>
      </c>
      <c r="N888" s="3" t="s">
        <v>47</v>
      </c>
      <c r="O888" s="3" t="s">
        <v>48</v>
      </c>
      <c r="P888" s="3" t="s">
        <v>49</v>
      </c>
      <c r="Q888" s="3" t="s">
        <v>108</v>
      </c>
      <c r="R888" s="3" t="s">
        <v>109</v>
      </c>
      <c r="S888" s="3" t="s">
        <v>110</v>
      </c>
      <c r="T888" s="3" t="s">
        <v>111</v>
      </c>
      <c r="U888" s="3" t="s">
        <v>112</v>
      </c>
      <c r="V888" s="3" t="s">
        <v>113</v>
      </c>
      <c r="W888" s="3" t="s">
        <v>81</v>
      </c>
      <c r="X888" s="3" t="s">
        <v>82</v>
      </c>
      <c r="Y888" s="3" t="s">
        <v>83</v>
      </c>
      <c r="Z888" s="3" t="s">
        <v>84</v>
      </c>
      <c r="AA888" s="3" t="s">
        <v>85</v>
      </c>
      <c r="AB888" s="3" t="s">
        <v>86</v>
      </c>
      <c r="AC888" s="13" t="s">
        <v>96</v>
      </c>
      <c r="AD888" s="13" t="s">
        <v>97</v>
      </c>
      <c r="AE888" s="13" t="s">
        <v>98</v>
      </c>
      <c r="AF888" s="13" t="s">
        <v>99</v>
      </c>
      <c r="AG888" s="13" t="s">
        <v>100</v>
      </c>
      <c r="AH888" s="13" t="s">
        <v>101</v>
      </c>
      <c r="AI888" s="13" t="s">
        <v>102</v>
      </c>
      <c r="AJ888" s="13" t="s">
        <v>103</v>
      </c>
      <c r="AK888" s="13" t="s">
        <v>104</v>
      </c>
      <c r="AL888" s="13" t="s">
        <v>105</v>
      </c>
      <c r="AM888" s="13" t="s">
        <v>106</v>
      </c>
      <c r="AN888" s="13" t="s">
        <v>107</v>
      </c>
      <c r="AO888" s="13" t="s">
        <v>96</v>
      </c>
      <c r="AP888" s="13" t="s">
        <v>97</v>
      </c>
      <c r="AQ888" s="13" t="s">
        <v>98</v>
      </c>
      <c r="AR888" s="13" t="s">
        <v>99</v>
      </c>
      <c r="AS888" s="13" t="s">
        <v>100</v>
      </c>
      <c r="AT888" s="13" t="s">
        <v>101</v>
      </c>
      <c r="AU888" s="13" t="s">
        <v>102</v>
      </c>
      <c r="AV888" s="13" t="s">
        <v>103</v>
      </c>
      <c r="AW888" s="13" t="s">
        <v>104</v>
      </c>
      <c r="AX888" s="13" t="s">
        <v>105</v>
      </c>
      <c r="AY888" s="13" t="s">
        <v>106</v>
      </c>
      <c r="AZ888" s="13" t="s">
        <v>107</v>
      </c>
      <c r="BA888" t="s">
        <v>1</v>
      </c>
      <c r="BB888" t="s">
        <v>2</v>
      </c>
      <c r="BC888" t="s">
        <v>3</v>
      </c>
      <c r="BD888" t="s">
        <v>4</v>
      </c>
      <c r="BE888" t="s">
        <v>5</v>
      </c>
      <c r="BF888" t="s">
        <v>6</v>
      </c>
      <c r="BG888" t="s">
        <v>7</v>
      </c>
      <c r="BH888" t="s">
        <v>8</v>
      </c>
      <c r="BI888" t="s">
        <v>9</v>
      </c>
      <c r="BJ888" t="s">
        <v>10</v>
      </c>
      <c r="BK888" t="s">
        <v>11</v>
      </c>
      <c r="BL888" t="s">
        <v>12</v>
      </c>
      <c r="BM888" t="s">
        <v>13</v>
      </c>
      <c r="BN888" t="s">
        <v>14</v>
      </c>
      <c r="BO888" t="s">
        <v>15</v>
      </c>
      <c r="BP888" t="s">
        <v>16</v>
      </c>
      <c r="BQ888" t="s">
        <v>17</v>
      </c>
      <c r="BR888" t="s">
        <v>18</v>
      </c>
      <c r="BS888" t="s">
        <v>19</v>
      </c>
      <c r="BT888" t="s">
        <v>20</v>
      </c>
      <c r="BU888" t="s">
        <v>21</v>
      </c>
      <c r="BV888" t="s">
        <v>22</v>
      </c>
      <c r="BW888" t="s">
        <v>23</v>
      </c>
      <c r="BX888" t="s">
        <v>24</v>
      </c>
      <c r="BY888" t="s">
        <v>1</v>
      </c>
      <c r="BZ888" t="s">
        <v>2</v>
      </c>
      <c r="CA888" t="s">
        <v>3</v>
      </c>
      <c r="CB888" t="s">
        <v>4</v>
      </c>
      <c r="CC888" t="s">
        <v>5</v>
      </c>
      <c r="CD888" t="s">
        <v>6</v>
      </c>
      <c r="CE888" t="s">
        <v>7</v>
      </c>
      <c r="CF888" t="s">
        <v>8</v>
      </c>
      <c r="CG888" t="s">
        <v>9</v>
      </c>
      <c r="CH888" t="s">
        <v>10</v>
      </c>
      <c r="CI888" t="s">
        <v>11</v>
      </c>
      <c r="CJ888" t="s">
        <v>12</v>
      </c>
      <c r="CK888" t="s">
        <v>13</v>
      </c>
      <c r="CL888" t="s">
        <v>14</v>
      </c>
      <c r="CM888" t="s">
        <v>15</v>
      </c>
      <c r="CN888" t="s">
        <v>16</v>
      </c>
      <c r="CO888" t="s">
        <v>17</v>
      </c>
      <c r="CP888" t="s">
        <v>18</v>
      </c>
      <c r="CQ888" t="s">
        <v>19</v>
      </c>
      <c r="CR888" t="s">
        <v>20</v>
      </c>
      <c r="CS888" t="s">
        <v>21</v>
      </c>
      <c r="CT888" t="s">
        <v>22</v>
      </c>
      <c r="CU888" t="s">
        <v>23</v>
      </c>
      <c r="CV888" t="s">
        <v>24</v>
      </c>
    </row>
    <row r="889" spans="1:100">
      <c r="A889" s="18" t="str">
        <f ca="1">INDIRECT("CORPUS_TOTALS!R"&amp;$A885&amp;"C"&amp;COLUMN(),FALSE)</f>
        <v>Reduced Deity</v>
      </c>
      <c r="B889" s="7" t="str">
        <f ca="1">INDIRECT("CORPUS_TOTALS!R"&amp;($A885+$C885)&amp;"C"&amp;(COLUMN()-1),FALSE)</f>
        <v>Emotion</v>
      </c>
      <c r="C889" s="7">
        <f ca="1">INDIRECT("CORPUS_TOTALS!R"&amp;($A885+$C885)&amp;"C"&amp;(COLUMN()-1),FALSE)</f>
        <v>88243</v>
      </c>
      <c r="D889" s="7">
        <f t="shared" ref="D889:BO889" ca="1" si="710">INDIRECT("CORPUS_TOTALS!R"&amp;($A885+$C885)&amp;"C"&amp;(COLUMN()-1),FALSE)</f>
        <v>7770</v>
      </c>
      <c r="E889" s="7">
        <f t="shared" ca="1" si="710"/>
        <v>4001</v>
      </c>
      <c r="F889" s="7">
        <f t="shared" ca="1" si="710"/>
        <v>9773</v>
      </c>
      <c r="G889" s="7">
        <f t="shared" ca="1" si="710"/>
        <v>1981</v>
      </c>
      <c r="H889" s="7">
        <f t="shared" ca="1" si="710"/>
        <v>1022</v>
      </c>
      <c r="I889" s="7">
        <f t="shared" ca="1" si="710"/>
        <v>338</v>
      </c>
      <c r="J889" s="7">
        <f t="shared" ca="1" si="710"/>
        <v>141</v>
      </c>
      <c r="K889" s="7">
        <f t="shared" ca="1" si="710"/>
        <v>1.477872419232181</v>
      </c>
      <c r="L889" s="7">
        <f t="shared" ca="1" si="710"/>
        <v>-0.59434665655136665</v>
      </c>
      <c r="M889" s="7">
        <f t="shared" ca="1" si="710"/>
        <v>-0.40280379224037216</v>
      </c>
      <c r="N889" s="7">
        <f t="shared" ca="1" si="710"/>
        <v>4.4108806518401815E-2</v>
      </c>
      <c r="O889" s="7">
        <f t="shared" ca="1" si="710"/>
        <v>-2.6745679143076453</v>
      </c>
      <c r="P889" s="7">
        <f t="shared" ca="1" si="710"/>
        <v>-5.2861356381604265</v>
      </c>
      <c r="Q889" s="7">
        <f t="shared" ca="1" si="710"/>
        <v>1</v>
      </c>
      <c r="R889" s="7">
        <f t="shared" ca="1" si="710"/>
        <v>0.90996258946461239</v>
      </c>
      <c r="S889" s="7">
        <f t="shared" ca="1" si="710"/>
        <v>1</v>
      </c>
      <c r="T889" s="7">
        <f t="shared" ca="1" si="710"/>
        <v>1</v>
      </c>
      <c r="U889" s="7">
        <f t="shared" ca="1" si="710"/>
        <v>0.842804274094202</v>
      </c>
      <c r="V889" s="7">
        <f t="shared" ca="1" si="710"/>
        <v>0.70356331745622536</v>
      </c>
      <c r="W889" s="7">
        <f t="shared" ca="1" si="710"/>
        <v>0.49580767124145009</v>
      </c>
      <c r="X889" s="7">
        <f t="shared" ca="1" si="710"/>
        <v>8.9916926724941727E-4</v>
      </c>
      <c r="Y889" s="7">
        <f t="shared" ca="1" si="710"/>
        <v>0.61001767021717235</v>
      </c>
      <c r="Z889" s="7">
        <f t="shared" ca="1" si="710"/>
        <v>0.9984552440535559</v>
      </c>
      <c r="AA889" s="7">
        <f t="shared" ca="1" si="710"/>
        <v>2.9021144988420053E-2</v>
      </c>
      <c r="AB889" s="7">
        <f t="shared" ca="1" si="710"/>
        <v>7.0038467267476362E-4</v>
      </c>
      <c r="AC889" s="7">
        <f t="shared" ca="1" si="710"/>
        <v>2.8196405206224122E-2</v>
      </c>
      <c r="AD889" s="7">
        <f t="shared" ca="1" si="710"/>
        <v>2.9972446335263532E-2</v>
      </c>
      <c r="AE889" s="7">
        <f t="shared" ca="1" si="710"/>
        <v>2.4663294755811888E-2</v>
      </c>
      <c r="AF889" s="7">
        <f t="shared" ca="1" si="710"/>
        <v>2.5648159555642425E-2</v>
      </c>
      <c r="AG889" s="7">
        <f t="shared" ca="1" si="710"/>
        <v>2.4387165171345891E-2</v>
      </c>
      <c r="AH889" s="7">
        <f t="shared" ca="1" si="710"/>
        <v>2.6603825819645099E-2</v>
      </c>
      <c r="AI889" s="7">
        <f t="shared" ca="1" si="710"/>
        <v>2.471482451257959E-2</v>
      </c>
      <c r="AJ889" s="7">
        <f t="shared" ca="1" si="710"/>
        <v>2.789778810003302E-2</v>
      </c>
      <c r="AK889" s="7">
        <f t="shared" ca="1" si="710"/>
        <v>1.9456877097332771E-2</v>
      </c>
      <c r="AL889" s="7">
        <f t="shared" ca="1" si="710"/>
        <v>2.4043766403310726E-2</v>
      </c>
      <c r="AM889" s="7">
        <f t="shared" ca="1" si="710"/>
        <v>1.5178690739749898E-2</v>
      </c>
      <c r="AN889" s="7">
        <f t="shared" ca="1" si="710"/>
        <v>2.1114745553686396E-2</v>
      </c>
      <c r="AO889" s="7">
        <f t="shared" ca="1" si="710"/>
        <v>0.25874176087985068</v>
      </c>
      <c r="AP889" s="7">
        <f t="shared" ca="1" si="710"/>
        <v>0.2784525763144865</v>
      </c>
      <c r="AQ889" s="7">
        <f t="shared" ca="1" si="710"/>
        <v>0.56081222950111109</v>
      </c>
      <c r="AR889" s="7">
        <f t="shared" ca="1" si="710"/>
        <v>0.58281711412823256</v>
      </c>
      <c r="AS889" s="7">
        <f t="shared" ca="1" si="710"/>
        <v>0.18579184763154311</v>
      </c>
      <c r="AT889" s="7">
        <f t="shared" ca="1" si="710"/>
        <v>0.20339734155764611</v>
      </c>
      <c r="AU889" s="7">
        <f t="shared" ca="1" si="710"/>
        <v>0.10433179152420013</v>
      </c>
      <c r="AV889" s="7">
        <f t="shared" ca="1" si="710"/>
        <v>0.11831943112702251</v>
      </c>
      <c r="AW889" s="7">
        <f t="shared" ca="1" si="710"/>
        <v>3.6765512601601047E-2</v>
      </c>
      <c r="AX889" s="7">
        <f t="shared" ca="1" si="710"/>
        <v>4.5602569766481318E-2</v>
      </c>
      <c r="AY889" s="7">
        <f t="shared" ca="1" si="710"/>
        <v>1.470552592139961E-2</v>
      </c>
      <c r="AZ889" s="7">
        <f t="shared" ca="1" si="710"/>
        <v>2.0558309342435657E-2</v>
      </c>
      <c r="BA889" s="7">
        <f t="shared" ca="1" si="710"/>
        <v>1835335</v>
      </c>
      <c r="BB889" s="7">
        <f t="shared" ca="1" si="710"/>
        <v>4798300</v>
      </c>
      <c r="BC889" s="7">
        <f t="shared" ca="1" si="710"/>
        <v>2087</v>
      </c>
      <c r="BD889" s="7">
        <f t="shared" ca="1" si="710"/>
        <v>5683</v>
      </c>
      <c r="BE889" s="7">
        <f t="shared" ca="1" si="710"/>
        <v>3945252</v>
      </c>
      <c r="BF889" s="7">
        <f t="shared" ca="1" si="710"/>
        <v>2688383</v>
      </c>
      <c r="BG889" s="7">
        <f t="shared" ca="1" si="710"/>
        <v>4443</v>
      </c>
      <c r="BH889" s="7">
        <f t="shared" ca="1" si="710"/>
        <v>3327</v>
      </c>
      <c r="BI889" s="7">
        <f t="shared" ca="1" si="710"/>
        <v>1332777</v>
      </c>
      <c r="BJ889" s="7">
        <f t="shared" ca="1" si="710"/>
        <v>5300858</v>
      </c>
      <c r="BK889" s="7">
        <f t="shared" ca="1" si="710"/>
        <v>1512</v>
      </c>
      <c r="BL889" s="7">
        <f t="shared" ca="1" si="710"/>
        <v>6258</v>
      </c>
      <c r="BM889" s="7">
        <f t="shared" ca="1" si="710"/>
        <v>742954</v>
      </c>
      <c r="BN889" s="7">
        <f t="shared" ca="1" si="710"/>
        <v>5890681</v>
      </c>
      <c r="BO889" s="7">
        <f t="shared" ca="1" si="710"/>
        <v>865</v>
      </c>
      <c r="BP889" s="7">
        <f t="shared" ref="BP889:CV889" ca="1" si="711">INDIRECT("CORPUS_TOTALS!R"&amp;($A885+$C885)&amp;"C"&amp;(COLUMN()-1),FALSE)</f>
        <v>6905</v>
      </c>
      <c r="BQ889" s="7">
        <f t="shared" ca="1" si="711"/>
        <v>322142</v>
      </c>
      <c r="BR889" s="7">
        <f t="shared" ca="1" si="711"/>
        <v>6311493</v>
      </c>
      <c r="BS889" s="7">
        <f t="shared" ca="1" si="711"/>
        <v>320</v>
      </c>
      <c r="BT889" s="7">
        <f t="shared" ca="1" si="711"/>
        <v>7450</v>
      </c>
      <c r="BU889" s="7">
        <f t="shared" ca="1" si="711"/>
        <v>165595</v>
      </c>
      <c r="BV889" s="7">
        <f t="shared" ca="1" si="711"/>
        <v>6468040</v>
      </c>
      <c r="BW889" s="7">
        <f t="shared" ca="1" si="711"/>
        <v>137</v>
      </c>
      <c r="BX889" s="7">
        <f t="shared" ca="1" si="711"/>
        <v>7633</v>
      </c>
      <c r="BY889" s="7">
        <f t="shared" ca="1" si="711"/>
        <v>1835272.339056269</v>
      </c>
      <c r="BZ889" s="7">
        <f t="shared" ca="1" si="711"/>
        <v>4798362.6609437307</v>
      </c>
      <c r="CA889" s="7">
        <f t="shared" ca="1" si="711"/>
        <v>2149.6609437310326</v>
      </c>
      <c r="CB889" s="7">
        <f t="shared" ca="1" si="711"/>
        <v>5626.9221791672289</v>
      </c>
      <c r="CC889" s="7">
        <f t="shared" ca="1" si="711"/>
        <v>3945074.1208110331</v>
      </c>
      <c r="CD889" s="7">
        <f t="shared" ca="1" si="711"/>
        <v>2688560.8791889669</v>
      </c>
      <c r="CE889" s="7">
        <f t="shared" ca="1" si="711"/>
        <v>4620.8791889667928</v>
      </c>
      <c r="CF889" s="7">
        <f t="shared" ca="1" si="711"/>
        <v>3152.8093873117832</v>
      </c>
      <c r="CG889" s="7">
        <f t="shared" ca="1" si="711"/>
        <v>1332727.971041519</v>
      </c>
      <c r="CH889" s="7">
        <f t="shared" ca="1" si="711"/>
        <v>5300907.0289584808</v>
      </c>
      <c r="CI889" s="7">
        <f t="shared" ca="1" si="711"/>
        <v>1561.0289584809238</v>
      </c>
      <c r="CJ889" s="7">
        <f t="shared" ca="1" si="711"/>
        <v>6216.2436311313477</v>
      </c>
      <c r="CK889" s="7">
        <f t="shared" ca="1" si="711"/>
        <v>742948.781479973</v>
      </c>
      <c r="CL889" s="7">
        <f t="shared" ca="1" si="711"/>
        <v>5890686.2185200267</v>
      </c>
      <c r="CM889" s="7">
        <f t="shared" ca="1" si="711"/>
        <v>870.21852002701235</v>
      </c>
      <c r="CN889" s="7">
        <f t="shared" ca="1" si="711"/>
        <v>6907.8632182807769</v>
      </c>
      <c r="CO889" s="7">
        <f t="shared" ca="1" si="711"/>
        <v>322084.74101037357</v>
      </c>
      <c r="CP889" s="7">
        <f t="shared" ca="1" si="711"/>
        <v>6311550.2589896265</v>
      </c>
      <c r="CQ889" s="7">
        <f t="shared" ca="1" si="711"/>
        <v>377.25898962644197</v>
      </c>
      <c r="CR889" s="7">
        <f t="shared" ca="1" si="711"/>
        <v>7401.4001539125984</v>
      </c>
      <c r="CS889" s="7">
        <f t="shared" ca="1" si="711"/>
        <v>165538.10463599194</v>
      </c>
      <c r="CT889" s="7">
        <f t="shared" ca="1" si="711"/>
        <v>6468096.8953640079</v>
      </c>
      <c r="CU889" s="7">
        <f t="shared" ca="1" si="711"/>
        <v>193.89536400806756</v>
      </c>
      <c r="CV889" s="7">
        <f t="shared" ca="1" si="711"/>
        <v>7584.9785539903842</v>
      </c>
    </row>
    <row r="890" spans="1:100">
      <c r="A890" s="18" t="s">
        <v>117</v>
      </c>
      <c r="B890" s="7" t="str">
        <f ca="1">INDIRECT("CORPUS_TOTALS!R"&amp;($B885+$C885)&amp;"C"&amp;(COLUMN()-1),FALSE)</f>
        <v>Emotion</v>
      </c>
      <c r="C890" s="7">
        <f ca="1">INDIRECT("CORPUS_TOTALS!R"&amp;($B885+$C885)&amp;"C"&amp;(COLUMN()-1),FALSE)</f>
        <v>88243</v>
      </c>
      <c r="D890" s="7">
        <f t="shared" ref="D890:BO890" ca="1" si="712">INDIRECT("CORPUS_TOTALS!R"&amp;($B885+$C885)&amp;"C"&amp;(COLUMN()-1),FALSE)</f>
        <v>3367</v>
      </c>
      <c r="E890" s="7">
        <f t="shared" ca="1" si="712"/>
        <v>1560</v>
      </c>
      <c r="F890" s="7">
        <f t="shared" ca="1" si="712"/>
        <v>4091</v>
      </c>
      <c r="G890" s="7">
        <f t="shared" ca="1" si="712"/>
        <v>709</v>
      </c>
      <c r="H890" s="7">
        <f t="shared" ca="1" si="712"/>
        <v>353</v>
      </c>
      <c r="I890" s="7">
        <f t="shared" ca="1" si="712"/>
        <v>113</v>
      </c>
      <c r="J890" s="7">
        <f t="shared" ca="1" si="712"/>
        <v>41</v>
      </c>
      <c r="K890" s="7">
        <f t="shared" ca="1" si="712"/>
        <v>-1.9981048519889823E-2</v>
      </c>
      <c r="L890" s="7">
        <f t="shared" ca="1" si="712"/>
        <v>-0.71639028229695734</v>
      </c>
      <c r="M890" s="7">
        <f t="shared" ca="1" si="712"/>
        <v>-2.0664636770834939</v>
      </c>
      <c r="N890" s="7">
        <f t="shared" ca="1" si="712"/>
        <v>-2.1065536933168474</v>
      </c>
      <c r="O890" s="7">
        <f t="shared" ca="1" si="712"/>
        <v>-4.2306178388146964</v>
      </c>
      <c r="P890" s="7">
        <f t="shared" ca="1" si="712"/>
        <v>-7.3870292318785333</v>
      </c>
      <c r="Q890" s="7">
        <f t="shared" ca="1" si="712"/>
        <v>0.88322359943940687</v>
      </c>
      <c r="R890" s="7">
        <f t="shared" ca="1" si="712"/>
        <v>0.96799069064973908</v>
      </c>
      <c r="S890" s="7">
        <f t="shared" ca="1" si="712"/>
        <v>0.83514939227149032</v>
      </c>
      <c r="T890" s="7">
        <f t="shared" ca="1" si="712"/>
        <v>0.85396506160590102</v>
      </c>
      <c r="U890" s="7">
        <f t="shared" ca="1" si="712"/>
        <v>0.65217694528654824</v>
      </c>
      <c r="V890" s="7">
        <f t="shared" ca="1" si="712"/>
        <v>0.48732889858689449</v>
      </c>
      <c r="W890" s="7">
        <f t="shared" ca="1" si="712"/>
        <v>0</v>
      </c>
      <c r="X890" s="7">
        <f t="shared" ca="1" si="712"/>
        <v>0</v>
      </c>
      <c r="Y890" s="7">
        <f t="shared" ca="1" si="712"/>
        <v>0</v>
      </c>
      <c r="Z890" s="7">
        <f t="shared" ca="1" si="712"/>
        <v>0</v>
      </c>
      <c r="AA890" s="7">
        <f t="shared" ca="1" si="712"/>
        <v>0</v>
      </c>
      <c r="AB890" s="7">
        <f t="shared" ca="1" si="712"/>
        <v>0</v>
      </c>
      <c r="AC890" s="7">
        <f t="shared" ca="1" si="712"/>
        <v>2.4887907477211358E-2</v>
      </c>
      <c r="AD890" s="7">
        <f t="shared" ca="1" si="712"/>
        <v>2.7450974189710802E-2</v>
      </c>
      <c r="AE890" s="7">
        <f t="shared" ca="1" si="712"/>
        <v>2.3565008343118841E-2</v>
      </c>
      <c r="AF890" s="7">
        <f t="shared" ca="1" si="712"/>
        <v>2.5036120258009758E-2</v>
      </c>
      <c r="AG890" s="7">
        <f t="shared" ca="1" si="712"/>
        <v>1.9523711861531682E-2</v>
      </c>
      <c r="AH890" s="7">
        <f t="shared" ca="1" si="712"/>
        <v>2.2590930253110434E-2</v>
      </c>
      <c r="AI890" s="7">
        <f t="shared" ca="1" si="712"/>
        <v>1.8803864960992379E-2</v>
      </c>
      <c r="AJ890" s="7">
        <f t="shared" ca="1" si="712"/>
        <v>2.3132576975449556E-2</v>
      </c>
      <c r="AK890" s="7">
        <f t="shared" ca="1" si="712"/>
        <v>1.371257284476962E-2</v>
      </c>
      <c r="AL890" s="7">
        <f t="shared" ca="1" si="712"/>
        <v>1.9848460716263946E-2</v>
      </c>
      <c r="AM890" s="7">
        <f t="shared" ca="1" si="712"/>
        <v>8.472385518595929E-3</v>
      </c>
      <c r="AN890" s="7">
        <f t="shared" ca="1" si="712"/>
        <v>1.5881638835428424E-2</v>
      </c>
      <c r="AO890" s="7">
        <f t="shared" ca="1" si="712"/>
        <v>0.23777645677692835</v>
      </c>
      <c r="AP890" s="7">
        <f t="shared" ca="1" si="712"/>
        <v>0.26712404812357649</v>
      </c>
      <c r="AQ890" s="7">
        <f t="shared" ca="1" si="712"/>
        <v>0.57024043538692804</v>
      </c>
      <c r="AR890" s="7">
        <f t="shared" ca="1" si="712"/>
        <v>0.60350473835824581</v>
      </c>
      <c r="AS890" s="7">
        <f t="shared" ca="1" si="712"/>
        <v>0.16065864820327613</v>
      </c>
      <c r="AT890" s="7">
        <f t="shared" ca="1" si="712"/>
        <v>0.18623769869307077</v>
      </c>
      <c r="AU890" s="7">
        <f t="shared" ca="1" si="712"/>
        <v>8.7116746711542958E-2</v>
      </c>
      <c r="AV890" s="7">
        <f t="shared" ca="1" si="712"/>
        <v>0.10712144752665129</v>
      </c>
      <c r="AW890" s="7">
        <f t="shared" ca="1" si="712"/>
        <v>2.6124271467008242E-2</v>
      </c>
      <c r="AX890" s="7">
        <f t="shared" ca="1" si="712"/>
        <v>3.8027792685055906E-2</v>
      </c>
      <c r="AY890" s="7">
        <f t="shared" ca="1" si="712"/>
        <v>8.472385518595929E-3</v>
      </c>
      <c r="AZ890" s="7">
        <f t="shared" ca="1" si="712"/>
        <v>1.5881638835428424E-2</v>
      </c>
      <c r="BA890" s="7">
        <f t="shared" ca="1" si="712"/>
        <v>1836572</v>
      </c>
      <c r="BB890" s="7">
        <f t="shared" ca="1" si="712"/>
        <v>4801466</v>
      </c>
      <c r="BC890" s="7">
        <f t="shared" ca="1" si="712"/>
        <v>850</v>
      </c>
      <c r="BD890" s="7">
        <f t="shared" ca="1" si="712"/>
        <v>2517</v>
      </c>
      <c r="BE890" s="7">
        <f t="shared" ca="1" si="712"/>
        <v>3947719</v>
      </c>
      <c r="BF890" s="7">
        <f t="shared" ca="1" si="712"/>
        <v>2690319</v>
      </c>
      <c r="BG890" s="7">
        <f t="shared" ca="1" si="712"/>
        <v>1976</v>
      </c>
      <c r="BH890" s="7">
        <f t="shared" ca="1" si="712"/>
        <v>1391</v>
      </c>
      <c r="BI890" s="7">
        <f t="shared" ca="1" si="712"/>
        <v>1333705</v>
      </c>
      <c r="BJ890" s="7">
        <f t="shared" ca="1" si="712"/>
        <v>5304333</v>
      </c>
      <c r="BK890" s="7">
        <f t="shared" ca="1" si="712"/>
        <v>584</v>
      </c>
      <c r="BL890" s="7">
        <f t="shared" ca="1" si="712"/>
        <v>2783</v>
      </c>
      <c r="BM890" s="7">
        <f t="shared" ca="1" si="712"/>
        <v>743492</v>
      </c>
      <c r="BN890" s="7">
        <f t="shared" ca="1" si="712"/>
        <v>5894546</v>
      </c>
      <c r="BO890" s="7">
        <f t="shared" ca="1" si="712"/>
        <v>327</v>
      </c>
      <c r="BP890" s="7">
        <f t="shared" ref="BP890:CV890" ca="1" si="713">INDIRECT("CORPUS_TOTALS!R"&amp;($B885+$C885)&amp;"C"&amp;(COLUMN()-1),FALSE)</f>
        <v>3040</v>
      </c>
      <c r="BQ890" s="7">
        <f t="shared" ca="1" si="713"/>
        <v>322354</v>
      </c>
      <c r="BR890" s="7">
        <f t="shared" ca="1" si="713"/>
        <v>6315684</v>
      </c>
      <c r="BS890" s="7">
        <f t="shared" ca="1" si="713"/>
        <v>108</v>
      </c>
      <c r="BT890" s="7">
        <f t="shared" ca="1" si="713"/>
        <v>3259</v>
      </c>
      <c r="BU890" s="7">
        <f t="shared" ca="1" si="713"/>
        <v>165691</v>
      </c>
      <c r="BV890" s="7">
        <f t="shared" ca="1" si="713"/>
        <v>6472347</v>
      </c>
      <c r="BW890" s="7">
        <f t="shared" ca="1" si="713"/>
        <v>41</v>
      </c>
      <c r="BX890" s="7">
        <f t="shared" ca="1" si="713"/>
        <v>3326</v>
      </c>
      <c r="BY890" s="7">
        <f t="shared" ca="1" si="713"/>
        <v>1836490.4802577165</v>
      </c>
      <c r="BZ890" s="7">
        <f t="shared" ca="1" si="713"/>
        <v>2635830.6039916128</v>
      </c>
      <c r="CA890" s="7">
        <f t="shared" ca="1" si="713"/>
        <v>2001.8101324945551</v>
      </c>
      <c r="CB890" s="7">
        <f t="shared" ca="1" si="713"/>
        <v>1601398.2786525197</v>
      </c>
      <c r="CC890" s="7">
        <f t="shared" ca="1" si="713"/>
        <v>3947692.6190181142</v>
      </c>
      <c r="CD890" s="7">
        <f t="shared" ca="1" si="713"/>
        <v>1799397.5192500555</v>
      </c>
      <c r="CE890" s="7">
        <f t="shared" ca="1" si="713"/>
        <v>677.15158569609889</v>
      </c>
      <c r="CF890" s="7">
        <f t="shared" ca="1" si="713"/>
        <v>1066812.8043580637</v>
      </c>
      <c r="CG890" s="7">
        <f t="shared" ca="1" si="713"/>
        <v>1333612.5541179916</v>
      </c>
      <c r="CH890" s="7">
        <f t="shared" ca="1" si="713"/>
        <v>4652605.6171035394</v>
      </c>
      <c r="CI890" s="7">
        <f t="shared" ca="1" si="713"/>
        <v>377.22498356898882</v>
      </c>
      <c r="CJ890" s="7">
        <f t="shared" ca="1" si="713"/>
        <v>662691.02864068083</v>
      </c>
      <c r="CK890" s="7">
        <f t="shared" ca="1" si="713"/>
        <v>743441.90530798829</v>
      </c>
      <c r="CL890" s="7">
        <f t="shared" ca="1" si="713"/>
        <v>5589072.0569676515</v>
      </c>
      <c r="CM890" s="7">
        <f t="shared" ca="1" si="713"/>
        <v>163.58992216255447</v>
      </c>
      <c r="CN890" s="7">
        <f t="shared" ca="1" si="713"/>
        <v>309594.53285241523</v>
      </c>
      <c r="CO890" s="7">
        <f t="shared" ca="1" si="713"/>
        <v>322298.52110449522</v>
      </c>
      <c r="CP890" s="7">
        <f t="shared" ca="1" si="713"/>
        <v>6154312.6384759797</v>
      </c>
      <c r="CQ890" s="7">
        <f t="shared" ca="1" si="713"/>
        <v>84.055291463176843</v>
      </c>
      <c r="CR890" s="7">
        <f t="shared" ca="1" si="713"/>
        <v>164733.91863205878</v>
      </c>
      <c r="CS890" s="7">
        <f t="shared" ca="1" si="713"/>
        <v>165647.9786755965</v>
      </c>
      <c r="CT890" s="7">
        <f t="shared" ca="1" si="713"/>
        <v>5042352.882038882</v>
      </c>
      <c r="CU890" s="7">
        <f t="shared" ca="1" si="713"/>
        <v>1381.5979526787908</v>
      </c>
      <c r="CV890" s="7">
        <f t="shared" ca="1" si="713"/>
        <v>1084400.3021534604</v>
      </c>
    </row>
    <row r="892" spans="1:100">
      <c r="A892" s="18" t="s">
        <v>114</v>
      </c>
      <c r="B892" t="s">
        <v>119</v>
      </c>
      <c r="C892" t="s">
        <v>120</v>
      </c>
      <c r="D892" t="s">
        <v>121</v>
      </c>
      <c r="E892" t="s">
        <v>122</v>
      </c>
      <c r="F892" t="s">
        <v>123</v>
      </c>
      <c r="G892" t="s">
        <v>124</v>
      </c>
      <c r="H892" t="s">
        <v>125</v>
      </c>
      <c r="I892" t="s">
        <v>126</v>
      </c>
      <c r="J892" t="s">
        <v>127</v>
      </c>
      <c r="K892" t="s">
        <v>128</v>
      </c>
      <c r="L892" t="s">
        <v>129</v>
      </c>
      <c r="M892" t="s">
        <v>130</v>
      </c>
      <c r="N892" t="s">
        <v>131</v>
      </c>
      <c r="O892" t="s">
        <v>132</v>
      </c>
      <c r="P892" t="s">
        <v>133</v>
      </c>
      <c r="Q892" t="s">
        <v>134</v>
      </c>
      <c r="R892" t="s">
        <v>135</v>
      </c>
      <c r="S892" t="s">
        <v>136</v>
      </c>
      <c r="T892" t="s">
        <v>138</v>
      </c>
      <c r="U892" t="s">
        <v>139</v>
      </c>
      <c r="V892" t="s">
        <v>140</v>
      </c>
      <c r="W892" t="s">
        <v>141</v>
      </c>
      <c r="X892" t="s">
        <v>142</v>
      </c>
      <c r="Y892" t="s">
        <v>143</v>
      </c>
      <c r="Z892" t="s">
        <v>144</v>
      </c>
      <c r="AA892" t="s">
        <v>145</v>
      </c>
      <c r="AB892" t="s">
        <v>146</v>
      </c>
      <c r="AC892" t="s">
        <v>147</v>
      </c>
      <c r="AD892" t="s">
        <v>148</v>
      </c>
      <c r="AE892" t="s">
        <v>149</v>
      </c>
      <c r="AF892" t="s">
        <v>137</v>
      </c>
    </row>
    <row r="893" spans="1:100">
      <c r="A893" s="18" t="s">
        <v>150</v>
      </c>
      <c r="B893" s="10" t="e">
        <f ca="1">1-NORMSDIST(H893)</f>
        <v>#REF!</v>
      </c>
      <c r="C893" s="10">
        <f t="shared" ref="C893" ca="1" si="714">1-NORMSDIST(I893)</f>
        <v>3.0806177905506993E-2</v>
      </c>
      <c r="D893" s="10">
        <f t="shared" ref="D893" ca="1" si="715">1-NORMSDIST(J893)</f>
        <v>5.3257359180491903E-6</v>
      </c>
      <c r="E893" s="10">
        <f t="shared" ref="E893" ca="1" si="716">1-NORMSDIST(K893)</f>
        <v>1.0588882481965545E-4</v>
      </c>
      <c r="F893" s="10">
        <f t="shared" ref="F893" ca="1" si="717">1-NORMSDIST(L893)</f>
        <v>8.0608189669160168E-3</v>
      </c>
      <c r="G893" s="10">
        <f t="shared" ref="G893" ca="1" si="718">1-NORMSDIST(M893)</f>
        <v>1.1523900714793478E-2</v>
      </c>
      <c r="H893" t="e">
        <f ca="1">(E889/T893-E890/Z893)/(SQRT(N893*(1-N893)*(1/T893+1/Z893)))</f>
        <v>#REF!</v>
      </c>
      <c r="I893">
        <f t="shared" ref="I893" ca="1" si="719">(F889/U893-F890/AA893)/(SQRT(O893*(1-O893)*(1/U893+1/AA893)))</f>
        <v>1.8690751783851569</v>
      </c>
      <c r="J893">
        <f t="shared" ref="J893" ca="1" si="720">(G889/V893-G890/AB893)/(SQRT(P893*(1-P893)*(1/V893+1/AB893)))</f>
        <v>4.4035072586746162</v>
      </c>
      <c r="K893">
        <f t="shared" ref="K893" ca="1" si="721">(H889/W893-H890/AC893)/(SQRT(Q893*(1-Q893)*(1/W893+1/AC893)))</f>
        <v>3.7045364566862555</v>
      </c>
      <c r="L893">
        <f t="shared" ref="L893" ca="1" si="722">(I889/X893-I890/AD893)/(SQRT(R893*(1-R893)*(1/X893+1/AD893)))</f>
        <v>2.4061501311137943</v>
      </c>
      <c r="M893">
        <f t="shared" ref="M893" ca="1" si="723">(J889/Y893-J890/AE893)/(SQRT(S893*(1-S893)*(1/Y893+1/AE893)))</f>
        <v>2.272641353949306</v>
      </c>
      <c r="N893" t="e">
        <f ca="1">(E889+E890)/(T893+Z893)</f>
        <v>#REF!</v>
      </c>
      <c r="O893">
        <f t="shared" ref="O893" ca="1" si="724">(F889+F890)/(U893+AA893)</f>
        <v>1.244859477417617E-2</v>
      </c>
      <c r="P893">
        <f t="shared" ref="P893" ca="1" si="725">(G889+G890)/(V893+AB893)</f>
        <v>1.2076860914070217E-2</v>
      </c>
      <c r="Q893">
        <f t="shared" ref="Q893" ca="1" si="726">(H889+H890)/(W893+AC893)</f>
        <v>1.2346233276465834E-2</v>
      </c>
      <c r="R893">
        <f t="shared" ref="R893" ca="1" si="727">(I889+I890)/(X893+AD893)</f>
        <v>1.0123911286701984E-2</v>
      </c>
      <c r="S893">
        <f t="shared" ref="S893" ca="1" si="728">(J889+J890)/(Y893+AE893)</f>
        <v>8.1709616593337517E-3</v>
      </c>
      <c r="T893" t="e">
        <f ca="1">_xlfn.FLOOR.MATH(($F$1-1)*$D889)</f>
        <v>#REF!</v>
      </c>
      <c r="U893">
        <f ca="1">2*50*$D889</f>
        <v>777000</v>
      </c>
      <c r="V893">
        <f ca="1">2*10*$D889</f>
        <v>155400</v>
      </c>
      <c r="W893">
        <f ca="1">2*5*$D889</f>
        <v>77700</v>
      </c>
      <c r="X893">
        <f ca="1">2*2*$D889</f>
        <v>31080</v>
      </c>
      <c r="Y893">
        <f ca="1">2*1*$D889</f>
        <v>15540</v>
      </c>
      <c r="Z893" t="e">
        <f ca="1">_xlfn.FLOOR.MATH(($F$1-1)*$D890)</f>
        <v>#REF!</v>
      </c>
      <c r="AA893">
        <f ca="1">2*50*$D890</f>
        <v>336700</v>
      </c>
      <c r="AB893">
        <f ca="1">2*10*$D890</f>
        <v>67340</v>
      </c>
      <c r="AC893">
        <f ca="1">2*5*$D890</f>
        <v>33670</v>
      </c>
      <c r="AD893">
        <f ca="1">2*2*$D890</f>
        <v>13468</v>
      </c>
      <c r="AE893">
        <f ca="1">2*1*$D890</f>
        <v>6734</v>
      </c>
    </row>
    <row r="895" spans="1:100">
      <c r="A895" s="18" t="s">
        <v>151</v>
      </c>
      <c r="B895" t="s">
        <v>152</v>
      </c>
      <c r="C895" t="s">
        <v>153</v>
      </c>
      <c r="D895" t="s">
        <v>154</v>
      </c>
      <c r="E895">
        <v>50</v>
      </c>
      <c r="F895" t="s">
        <v>153</v>
      </c>
      <c r="G895" t="s">
        <v>154</v>
      </c>
      <c r="H895">
        <v>10</v>
      </c>
      <c r="I895" t="s">
        <v>153</v>
      </c>
      <c r="J895" t="s">
        <v>154</v>
      </c>
      <c r="K895">
        <v>5</v>
      </c>
      <c r="L895" t="s">
        <v>153</v>
      </c>
      <c r="M895" t="s">
        <v>154</v>
      </c>
      <c r="N895">
        <v>2</v>
      </c>
      <c r="O895" t="s">
        <v>153</v>
      </c>
      <c r="P895" t="s">
        <v>154</v>
      </c>
      <c r="Q895">
        <v>1</v>
      </c>
      <c r="R895" t="s">
        <v>153</v>
      </c>
      <c r="S895" t="s">
        <v>154</v>
      </c>
    </row>
    <row r="896" spans="1:100">
      <c r="A896" s="18" t="s">
        <v>159</v>
      </c>
      <c r="B896" t="s">
        <v>116</v>
      </c>
      <c r="C896">
        <f ca="1">BC889</f>
        <v>2087</v>
      </c>
      <c r="D896">
        <f ca="1">BD889</f>
        <v>5683</v>
      </c>
      <c r="E896" t="s">
        <v>116</v>
      </c>
      <c r="F896">
        <f ca="1">BG889</f>
        <v>4443</v>
      </c>
      <c r="G896">
        <f ca="1">BH889</f>
        <v>3327</v>
      </c>
      <c r="H896" t="s">
        <v>116</v>
      </c>
      <c r="I896">
        <f ca="1">BK889</f>
        <v>1512</v>
      </c>
      <c r="J896">
        <f ca="1">BL889</f>
        <v>6258</v>
      </c>
      <c r="K896" t="s">
        <v>116</v>
      </c>
      <c r="L896">
        <f ca="1">BO889</f>
        <v>865</v>
      </c>
      <c r="M896">
        <f ca="1">BP889</f>
        <v>6905</v>
      </c>
      <c r="N896" t="s">
        <v>116</v>
      </c>
      <c r="O896">
        <f ca="1">BS889</f>
        <v>320</v>
      </c>
      <c r="P896">
        <f ca="1">BT889</f>
        <v>7450</v>
      </c>
      <c r="Q896" t="s">
        <v>116</v>
      </c>
      <c r="R896">
        <f ca="1">BW889</f>
        <v>137</v>
      </c>
      <c r="S896">
        <f ca="1">BX889</f>
        <v>7633</v>
      </c>
    </row>
    <row r="897" spans="1:100">
      <c r="A897" s="18"/>
      <c r="B897" t="s">
        <v>117</v>
      </c>
      <c r="C897">
        <f ca="1">BC890</f>
        <v>850</v>
      </c>
      <c r="D897">
        <f ca="1">BD890</f>
        <v>2517</v>
      </c>
      <c r="E897" t="s">
        <v>117</v>
      </c>
      <c r="F897">
        <f ca="1">BG890</f>
        <v>1976</v>
      </c>
      <c r="G897">
        <f ca="1">BH890</f>
        <v>1391</v>
      </c>
      <c r="H897" t="s">
        <v>117</v>
      </c>
      <c r="I897">
        <f ca="1">BK890</f>
        <v>584</v>
      </c>
      <c r="J897">
        <f ca="1">BL890</f>
        <v>2783</v>
      </c>
      <c r="K897" t="s">
        <v>117</v>
      </c>
      <c r="L897">
        <f ca="1">BO890</f>
        <v>327</v>
      </c>
      <c r="M897">
        <f ca="1">BP890</f>
        <v>3040</v>
      </c>
      <c r="N897" t="s">
        <v>117</v>
      </c>
      <c r="O897">
        <f ca="1">BS890</f>
        <v>108</v>
      </c>
      <c r="P897">
        <f ca="1">BT890</f>
        <v>3259</v>
      </c>
      <c r="Q897" t="s">
        <v>117</v>
      </c>
      <c r="R897">
        <f ca="1">BW890</f>
        <v>41</v>
      </c>
      <c r="S897">
        <f ca="1">BX890</f>
        <v>3326</v>
      </c>
    </row>
    <row r="898" spans="1:100">
      <c r="A898" s="18" t="s">
        <v>155</v>
      </c>
      <c r="C898">
        <f ca="1">(C896+C897)*(C896+D896)/SUM(C896:D897)</f>
        <v>2049.0697674418607</v>
      </c>
      <c r="D898">
        <f ca="1">(C896+D896)*(D896+D897)/SUM(C896:D897)</f>
        <v>5720.9302325581393</v>
      </c>
      <c r="F898">
        <f ca="1">(F896+F897)*(F896+G896)/SUM(F896:G897)</f>
        <v>4478.3720930232557</v>
      </c>
      <c r="G898">
        <f ca="1">(F896+G896)*(G896+G897)/SUM(F896:G897)</f>
        <v>3291.6279069767443</v>
      </c>
      <c r="I898">
        <f ca="1">(I896+I897)*(I896+J896)/SUM(I896:J897)</f>
        <v>1462.3255813953488</v>
      </c>
      <c r="J898">
        <f ca="1">(I896+J896)*(J896+J897)/SUM(I896:J897)</f>
        <v>6307.6744186046508</v>
      </c>
      <c r="L898">
        <f ca="1">(L896+L897)*(L896+M896)/SUM(L896:M897)</f>
        <v>831.62790697674416</v>
      </c>
      <c r="M898">
        <f ca="1">(L896+M896)*(M896+M897)/SUM(L896:M897)</f>
        <v>6938.3720930232557</v>
      </c>
      <c r="O898">
        <f ca="1">(O896+O897)*(O896+P896)/SUM(O896:P897)</f>
        <v>298.60465116279067</v>
      </c>
      <c r="P898">
        <f ca="1">(O896+P896)*(P896+P897)/SUM(O896:P897)</f>
        <v>7471.395348837209</v>
      </c>
      <c r="R898">
        <f ca="1">(R896+R897)*(R896+S896)/SUM(R896:S897)</f>
        <v>124.18604651162791</v>
      </c>
      <c r="S898">
        <f ca="1">(R896+S896)*(S896+S897)/SUM(R896:S897)</f>
        <v>7645.8139534883721</v>
      </c>
    </row>
    <row r="899" spans="1:100">
      <c r="C899">
        <f ca="1">(C896+C897)*(C897+D897)/SUM(C896:D897)</f>
        <v>887.93023255813955</v>
      </c>
      <c r="D899">
        <f ca="1">(C897+D897)*(D896+D897)/SUM(C896:D897)</f>
        <v>2479.0697674418607</v>
      </c>
      <c r="F899">
        <f ca="1">(F896+F897)*(F897+G897)/SUM(F896:G897)</f>
        <v>1940.6279069767443</v>
      </c>
      <c r="G899">
        <f ca="1">(F897+G897)*(G896+G897)/SUM(F896:G897)</f>
        <v>1426.3720930232557</v>
      </c>
      <c r="I899">
        <f ca="1">(I896+I897)*(I897+J897)/SUM(I896:J897)</f>
        <v>633.67441860465112</v>
      </c>
      <c r="J899">
        <f ca="1">(I897+J897)*(J896+J897)/SUM(I896:J897)</f>
        <v>2733.3255813953488</v>
      </c>
      <c r="L899">
        <f ca="1">(L896+L897)*(L897+M897)/SUM(L896:M897)</f>
        <v>360.37209302325579</v>
      </c>
      <c r="M899">
        <f ca="1">(L897+M897)*(M896+M897)/SUM(L896:M897)</f>
        <v>3006.6279069767443</v>
      </c>
      <c r="O899">
        <f ca="1">(O896+O897)*(O897+P897)/SUM(O896:P897)</f>
        <v>129.3953488372093</v>
      </c>
      <c r="P899">
        <f ca="1">(O897+P897)*(P896+P897)/SUM(O896:P897)</f>
        <v>3237.6046511627906</v>
      </c>
      <c r="R899">
        <f ca="1">(R896+R897)*(R897+S897)/SUM(R896:S897)</f>
        <v>53.813953488372093</v>
      </c>
      <c r="S899">
        <f ca="1">(R897+S897)*(S896+S897)/SUM(R896:S897)</f>
        <v>3313.1860465116279</v>
      </c>
    </row>
    <row r="901" spans="1:100">
      <c r="A901" s="18" t="s">
        <v>151</v>
      </c>
      <c r="B901" s="18" t="s">
        <v>0</v>
      </c>
      <c r="C901" s="18">
        <v>50</v>
      </c>
      <c r="D901" s="18">
        <v>10</v>
      </c>
      <c r="E901" s="18">
        <v>5</v>
      </c>
      <c r="F901" s="18">
        <v>2</v>
      </c>
      <c r="G901" s="18">
        <v>1</v>
      </c>
    </row>
    <row r="902" spans="1:100">
      <c r="A902" s="18" t="s">
        <v>118</v>
      </c>
      <c r="B902" s="10">
        <f ca="1">_xlfn.CHISQ.TEST(C896:D897,C898:D899)</f>
        <v>7.5730284105885781E-2</v>
      </c>
      <c r="C902" s="10">
        <f ca="1">_xlfn.CHISQ.TEST(F896:G897,F898:G899)</f>
        <v>0.13968669661464164</v>
      </c>
      <c r="D902" s="10">
        <f ca="1">_xlfn.CHISQ.TEST(I896:J897,I898:J899)</f>
        <v>8.7389892707701259E-3</v>
      </c>
      <c r="E902" s="10">
        <f ca="1">_xlfn.CHISQ.TEST(L896:M897,L898:M899)</f>
        <v>2.5932550757315462E-2</v>
      </c>
      <c r="F902" s="10">
        <f ca="1">_xlfn.CHISQ.TEST(O896:P897,O898:P899)</f>
        <v>2.1654304237857819E-2</v>
      </c>
      <c r="G902" s="10">
        <f ca="1">_xlfn.CHISQ.TEST(R896:S897,R898:S899)</f>
        <v>3.5015316967394752E-2</v>
      </c>
    </row>
    <row r="903" spans="1:100">
      <c r="A903" s="18" t="s">
        <v>156</v>
      </c>
      <c r="B903">
        <f ca="1">(C896*D897)/(D896*C897)</f>
        <v>1.0874494622765523</v>
      </c>
      <c r="C903">
        <f ca="1">(F896*G897)/(G896*F897)</f>
        <v>0.94007759479853825</v>
      </c>
      <c r="D903">
        <f ca="1">(I896*J897)/(J896*I897)</f>
        <v>1.1513744598694493</v>
      </c>
      <c r="E903">
        <f ca="1">(L896*M897)/(M896*L897)</f>
        <v>1.164603941211771</v>
      </c>
      <c r="F903">
        <f ca="1">(O896*P897)/(P896*O897)</f>
        <v>1.2961471538652747</v>
      </c>
      <c r="G903">
        <f ca="1">(R896*S897)/(S896*R897)</f>
        <v>1.4560077711349628</v>
      </c>
    </row>
    <row r="906" spans="1:100">
      <c r="A906">
        <v>2</v>
      </c>
      <c r="B906">
        <v>3</v>
      </c>
      <c r="C906">
        <v>8</v>
      </c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</row>
    <row r="907" spans="1:100" ht="18.75">
      <c r="A907" s="19" t="str">
        <f ca="1">INDIRECT("R5C"&amp;A906,FALSE)</f>
        <v>reduced_deities</v>
      </c>
      <c r="B907" s="19" t="str">
        <f ca="1">INDIRECT("R5C"&amp;B906,FALSE)</f>
        <v>sage_kings</v>
      </c>
      <c r="C907" s="19" t="str">
        <f ca="1">INDIRECT("R3C"&amp;C906,FALSE)</f>
        <v>reduced_ubc_religion</v>
      </c>
      <c r="D907" s="20"/>
    </row>
    <row r="908" spans="1:100" ht="18.75">
      <c r="A908" s="19">
        <f ca="1">INDIRECT("R6C"&amp;A906,FALSE)</f>
        <v>188</v>
      </c>
      <c r="B908" s="19">
        <f ca="1">INDIRECT("R6C"&amp;B906,FALSE)</f>
        <v>214</v>
      </c>
      <c r="C908" s="19">
        <f ca="1">INDIRECT("R4C"&amp;C906,FALSE)</f>
        <v>9</v>
      </c>
    </row>
    <row r="909" spans="1:100">
      <c r="A909" s="18"/>
    </row>
    <row r="910" spans="1:100">
      <c r="A910" s="18" t="s">
        <v>115</v>
      </c>
    </row>
    <row r="911" spans="1:100" ht="15.75">
      <c r="C911" t="s">
        <v>36</v>
      </c>
      <c r="D911" t="s">
        <v>37</v>
      </c>
      <c r="E911" s="2" t="s">
        <v>43</v>
      </c>
      <c r="F911" s="2" t="s">
        <v>38</v>
      </c>
      <c r="G911" s="2" t="s">
        <v>39</v>
      </c>
      <c r="H911" s="2" t="s">
        <v>40</v>
      </c>
      <c r="I911" s="2" t="s">
        <v>41</v>
      </c>
      <c r="J911" s="2" t="s">
        <v>42</v>
      </c>
      <c r="K911" s="3" t="s">
        <v>44</v>
      </c>
      <c r="L911" s="3" t="s">
        <v>45</v>
      </c>
      <c r="M911" s="3" t="s">
        <v>46</v>
      </c>
      <c r="N911" s="3" t="s">
        <v>47</v>
      </c>
      <c r="O911" s="3" t="s">
        <v>48</v>
      </c>
      <c r="P911" s="3" t="s">
        <v>49</v>
      </c>
      <c r="Q911" s="3" t="s">
        <v>108</v>
      </c>
      <c r="R911" s="3" t="s">
        <v>109</v>
      </c>
      <c r="S911" s="3" t="s">
        <v>110</v>
      </c>
      <c r="T911" s="3" t="s">
        <v>111</v>
      </c>
      <c r="U911" s="3" t="s">
        <v>112</v>
      </c>
      <c r="V911" s="3" t="s">
        <v>113</v>
      </c>
      <c r="W911" s="3" t="s">
        <v>81</v>
      </c>
      <c r="X911" s="3" t="s">
        <v>82</v>
      </c>
      <c r="Y911" s="3" t="s">
        <v>83</v>
      </c>
      <c r="Z911" s="3" t="s">
        <v>84</v>
      </c>
      <c r="AA911" s="3" t="s">
        <v>85</v>
      </c>
      <c r="AB911" s="3" t="s">
        <v>86</v>
      </c>
      <c r="AC911" s="13" t="s">
        <v>96</v>
      </c>
      <c r="AD911" s="13" t="s">
        <v>97</v>
      </c>
      <c r="AE911" s="13" t="s">
        <v>98</v>
      </c>
      <c r="AF911" s="13" t="s">
        <v>99</v>
      </c>
      <c r="AG911" s="13" t="s">
        <v>100</v>
      </c>
      <c r="AH911" s="13" t="s">
        <v>101</v>
      </c>
      <c r="AI911" s="13" t="s">
        <v>102</v>
      </c>
      <c r="AJ911" s="13" t="s">
        <v>103</v>
      </c>
      <c r="AK911" s="13" t="s">
        <v>104</v>
      </c>
      <c r="AL911" s="13" t="s">
        <v>105</v>
      </c>
      <c r="AM911" s="13" t="s">
        <v>106</v>
      </c>
      <c r="AN911" s="13" t="s">
        <v>107</v>
      </c>
      <c r="AO911" s="13" t="s">
        <v>96</v>
      </c>
      <c r="AP911" s="13" t="s">
        <v>97</v>
      </c>
      <c r="AQ911" s="13" t="s">
        <v>98</v>
      </c>
      <c r="AR911" s="13" t="s">
        <v>99</v>
      </c>
      <c r="AS911" s="13" t="s">
        <v>100</v>
      </c>
      <c r="AT911" s="13" t="s">
        <v>101</v>
      </c>
      <c r="AU911" s="13" t="s">
        <v>102</v>
      </c>
      <c r="AV911" s="13" t="s">
        <v>103</v>
      </c>
      <c r="AW911" s="13" t="s">
        <v>104</v>
      </c>
      <c r="AX911" s="13" t="s">
        <v>105</v>
      </c>
      <c r="AY911" s="13" t="s">
        <v>106</v>
      </c>
      <c r="AZ911" s="13" t="s">
        <v>107</v>
      </c>
      <c r="BA911" t="s">
        <v>1</v>
      </c>
      <c r="BB911" t="s">
        <v>2</v>
      </c>
      <c r="BC911" t="s">
        <v>3</v>
      </c>
      <c r="BD911" t="s">
        <v>4</v>
      </c>
      <c r="BE911" t="s">
        <v>5</v>
      </c>
      <c r="BF911" t="s">
        <v>6</v>
      </c>
      <c r="BG911" t="s">
        <v>7</v>
      </c>
      <c r="BH911" t="s">
        <v>8</v>
      </c>
      <c r="BI911" t="s">
        <v>9</v>
      </c>
      <c r="BJ911" t="s">
        <v>10</v>
      </c>
      <c r="BK911" t="s">
        <v>11</v>
      </c>
      <c r="BL911" t="s">
        <v>12</v>
      </c>
      <c r="BM911" t="s">
        <v>13</v>
      </c>
      <c r="BN911" t="s">
        <v>14</v>
      </c>
      <c r="BO911" t="s">
        <v>15</v>
      </c>
      <c r="BP911" t="s">
        <v>16</v>
      </c>
      <c r="BQ911" t="s">
        <v>17</v>
      </c>
      <c r="BR911" t="s">
        <v>18</v>
      </c>
      <c r="BS911" t="s">
        <v>19</v>
      </c>
      <c r="BT911" t="s">
        <v>20</v>
      </c>
      <c r="BU911" t="s">
        <v>21</v>
      </c>
      <c r="BV911" t="s">
        <v>22</v>
      </c>
      <c r="BW911" t="s">
        <v>23</v>
      </c>
      <c r="BX911" t="s">
        <v>24</v>
      </c>
      <c r="BY911" t="s">
        <v>1</v>
      </c>
      <c r="BZ911" t="s">
        <v>2</v>
      </c>
      <c r="CA911" t="s">
        <v>3</v>
      </c>
      <c r="CB911" t="s">
        <v>4</v>
      </c>
      <c r="CC911" t="s">
        <v>5</v>
      </c>
      <c r="CD911" t="s">
        <v>6</v>
      </c>
      <c r="CE911" t="s">
        <v>7</v>
      </c>
      <c r="CF911" t="s">
        <v>8</v>
      </c>
      <c r="CG911" t="s">
        <v>9</v>
      </c>
      <c r="CH911" t="s">
        <v>10</v>
      </c>
      <c r="CI911" t="s">
        <v>11</v>
      </c>
      <c r="CJ911" t="s">
        <v>12</v>
      </c>
      <c r="CK911" t="s">
        <v>13</v>
      </c>
      <c r="CL911" t="s">
        <v>14</v>
      </c>
      <c r="CM911" t="s">
        <v>15</v>
      </c>
      <c r="CN911" t="s">
        <v>16</v>
      </c>
      <c r="CO911" t="s">
        <v>17</v>
      </c>
      <c r="CP911" t="s">
        <v>18</v>
      </c>
      <c r="CQ911" t="s">
        <v>19</v>
      </c>
      <c r="CR911" t="s">
        <v>20</v>
      </c>
      <c r="CS911" t="s">
        <v>21</v>
      </c>
      <c r="CT911" t="s">
        <v>22</v>
      </c>
      <c r="CU911" t="s">
        <v>23</v>
      </c>
      <c r="CV911" t="s">
        <v>24</v>
      </c>
    </row>
    <row r="912" spans="1:100">
      <c r="A912" s="18" t="str">
        <f ca="1">INDIRECT("CORPUS_TOTALS!R"&amp;$A908&amp;"C"&amp;COLUMN(),FALSE)</f>
        <v>Reduced Deity</v>
      </c>
      <c r="B912" s="7" t="str">
        <f ca="1">INDIRECT("CORPUS_TOTALS!R"&amp;($A908+$C908)&amp;"C"&amp;(COLUMN()-1),FALSE)</f>
        <v>Reduced Religion</v>
      </c>
      <c r="C912" s="7">
        <f ca="1">INDIRECT("CORPUS_TOTALS!R"&amp;($A908+$C908)&amp;"C"&amp;(COLUMN()-1),FALSE)</f>
        <v>64928</v>
      </c>
      <c r="D912" s="7">
        <f t="shared" ref="D912:BO912" ca="1" si="729">INDIRECT("CORPUS_TOTALS!R"&amp;($A908+$C908)&amp;"C"&amp;(COLUMN()-1),FALSE)</f>
        <v>7770</v>
      </c>
      <c r="E912" s="7">
        <f t="shared" ca="1" si="729"/>
        <v>5441</v>
      </c>
      <c r="F912" s="7">
        <f t="shared" ca="1" si="729"/>
        <v>13865</v>
      </c>
      <c r="G912" s="7">
        <f t="shared" ca="1" si="729"/>
        <v>3460</v>
      </c>
      <c r="H912" s="7">
        <f t="shared" ca="1" si="729"/>
        <v>1857</v>
      </c>
      <c r="I912" s="7">
        <f t="shared" ca="1" si="729"/>
        <v>756</v>
      </c>
      <c r="J912" s="7">
        <f t="shared" ca="1" si="729"/>
        <v>362</v>
      </c>
      <c r="K912" s="7">
        <f t="shared" ca="1" si="729"/>
        <v>8.9780274266755455</v>
      </c>
      <c r="L912" s="7">
        <f t="shared" ca="1" si="729"/>
        <v>7.6487362065899802</v>
      </c>
      <c r="M912" s="7">
        <f t="shared" ca="1" si="729"/>
        <v>10.540748596661007</v>
      </c>
      <c r="N912" s="7">
        <f t="shared" ca="1" si="729"/>
        <v>11.4919175209826</v>
      </c>
      <c r="O912" s="7">
        <f t="shared" ca="1" si="729"/>
        <v>11.730616829266953</v>
      </c>
      <c r="P912" s="7">
        <f t="shared" ca="1" si="729"/>
        <v>11.146112726373387</v>
      </c>
      <c r="Q912" s="7">
        <f t="shared" ca="1" si="729"/>
        <v>2.1450406631229062</v>
      </c>
      <c r="R912" s="7">
        <f t="shared" ca="1" si="729"/>
        <v>2.2966105117344946</v>
      </c>
      <c r="S912" s="7">
        <f t="shared" ca="1" si="729"/>
        <v>2.5050199936840718</v>
      </c>
      <c r="T912" s="7">
        <f t="shared" ca="1" si="729"/>
        <v>2.6429949828260324</v>
      </c>
      <c r="U912" s="7">
        <f t="shared" ca="1" si="729"/>
        <v>2.71736315282463</v>
      </c>
      <c r="V912" s="7">
        <f t="shared" ca="1" si="729"/>
        <v>2.5440384052984815</v>
      </c>
      <c r="W912" s="7">
        <f t="shared" ca="1" si="729"/>
        <v>2.1515562459718203E-239</v>
      </c>
      <c r="X912" s="7">
        <f t="shared" ca="1" si="729"/>
        <v>8.3272158275850147E-272</v>
      </c>
      <c r="Y912" s="7">
        <f t="shared" ca="1" si="729"/>
        <v>0</v>
      </c>
      <c r="Z912" s="7">
        <f t="shared" ca="1" si="729"/>
        <v>1.7167023805577407E-271</v>
      </c>
      <c r="AA912" s="7">
        <f t="shared" ca="1" si="729"/>
        <v>4.4372217403262357E-154</v>
      </c>
      <c r="AB912" s="7">
        <f t="shared" ca="1" si="729"/>
        <v>5.9827451946326201E-69</v>
      </c>
      <c r="AC912" s="7">
        <f t="shared" ca="1" si="729"/>
        <v>3.8522232853448246E-2</v>
      </c>
      <c r="AD912" s="7">
        <f t="shared" ca="1" si="729"/>
        <v>4.058217135480828E-2</v>
      </c>
      <c r="AE912" s="7">
        <f t="shared" ca="1" si="729"/>
        <v>3.5105189717001294E-2</v>
      </c>
      <c r="AF912" s="7">
        <f t="shared" ca="1" si="729"/>
        <v>3.6271901660090082E-2</v>
      </c>
      <c r="AG912" s="7">
        <f t="shared" ca="1" si="729"/>
        <v>4.3079865292588782E-2</v>
      </c>
      <c r="AH912" s="7">
        <f t="shared" ca="1" si="729"/>
        <v>4.5980623767900283E-2</v>
      </c>
      <c r="AI912" s="7">
        <f t="shared" ca="1" si="729"/>
        <v>4.5677765761398863E-2</v>
      </c>
      <c r="AJ912" s="7">
        <f t="shared" ca="1" si="729"/>
        <v>4.9920689837056741E-2</v>
      </c>
      <c r="AK912" s="7">
        <f t="shared" ca="1" si="729"/>
        <v>4.5266159403933658E-2</v>
      </c>
      <c r="AL912" s="7">
        <f t="shared" ca="1" si="729"/>
        <v>5.2031137893363645E-2</v>
      </c>
      <c r="AM912" s="7">
        <f t="shared" ca="1" si="729"/>
        <v>4.1903154918236249E-2</v>
      </c>
      <c r="AN912" s="7">
        <f t="shared" ca="1" si="729"/>
        <v>5.1275738260656928E-2</v>
      </c>
      <c r="AO912" s="7">
        <f t="shared" ca="1" si="729"/>
        <v>0.35787025402648248</v>
      </c>
      <c r="AP912" s="7">
        <f t="shared" ca="1" si="729"/>
        <v>0.37932408316785476</v>
      </c>
      <c r="AQ912" s="7">
        <f t="shared" ca="1" si="729"/>
        <v>0.66176321115465253</v>
      </c>
      <c r="AR912" s="7">
        <f t="shared" ca="1" si="729"/>
        <v>0.68263833324689194</v>
      </c>
      <c r="AS912" s="7">
        <f t="shared" ca="1" si="729"/>
        <v>0.30102981475867363</v>
      </c>
      <c r="AT912" s="7">
        <f t="shared" ca="1" si="729"/>
        <v>0.321621407892549</v>
      </c>
      <c r="AU912" s="7">
        <f t="shared" ca="1" si="729"/>
        <v>0.18819547147343796</v>
      </c>
      <c r="AV912" s="7">
        <f t="shared" ca="1" si="729"/>
        <v>0.20588432260635614</v>
      </c>
      <c r="AW912" s="7">
        <f t="shared" ca="1" si="729"/>
        <v>8.6964829621570844E-2</v>
      </c>
      <c r="AX912" s="7">
        <f t="shared" ca="1" si="729"/>
        <v>9.9907757251016027E-2</v>
      </c>
      <c r="AY912" s="7">
        <f t="shared" ca="1" si="729"/>
        <v>4.153556840429843E-2</v>
      </c>
      <c r="AZ912" s="7">
        <f t="shared" ca="1" si="729"/>
        <v>5.0871124002393971E-2</v>
      </c>
      <c r="BA912" s="7">
        <f t="shared" ca="1" si="729"/>
        <v>1424201</v>
      </c>
      <c r="BB912" s="7">
        <f t="shared" ca="1" si="729"/>
        <v>5232749</v>
      </c>
      <c r="BC912" s="7">
        <f t="shared" ca="1" si="729"/>
        <v>2864</v>
      </c>
      <c r="BD912" s="7">
        <f t="shared" ca="1" si="729"/>
        <v>4906</v>
      </c>
      <c r="BE912" s="7">
        <f t="shared" ca="1" si="729"/>
        <v>3139987</v>
      </c>
      <c r="BF912" s="7">
        <f t="shared" ca="1" si="729"/>
        <v>3516963</v>
      </c>
      <c r="BG912" s="7">
        <f t="shared" ca="1" si="729"/>
        <v>5223</v>
      </c>
      <c r="BH912" s="7">
        <f t="shared" ca="1" si="729"/>
        <v>2547</v>
      </c>
      <c r="BI912" s="7">
        <f t="shared" ca="1" si="729"/>
        <v>1017780</v>
      </c>
      <c r="BJ912" s="7">
        <f t="shared" ca="1" si="729"/>
        <v>5639170</v>
      </c>
      <c r="BK912" s="7">
        <f t="shared" ca="1" si="729"/>
        <v>2419</v>
      </c>
      <c r="BL912" s="7">
        <f t="shared" ca="1" si="729"/>
        <v>5351</v>
      </c>
      <c r="BM912" s="7">
        <f t="shared" ca="1" si="729"/>
        <v>565689</v>
      </c>
      <c r="BN912" s="7">
        <f t="shared" ca="1" si="729"/>
        <v>6091261</v>
      </c>
      <c r="BO912" s="7">
        <f t="shared" ca="1" si="729"/>
        <v>1531</v>
      </c>
      <c r="BP912" s="7">
        <f t="shared" ref="BP912:CV912" ca="1" si="730">INDIRECT("CORPUS_TOTALS!R"&amp;($A908+$C908)&amp;"C"&amp;(COLUMN()-1),FALSE)</f>
        <v>6239</v>
      </c>
      <c r="BQ912" s="7">
        <f t="shared" ca="1" si="730"/>
        <v>243408</v>
      </c>
      <c r="BR912" s="7">
        <f t="shared" ca="1" si="730"/>
        <v>6413542</v>
      </c>
      <c r="BS912" s="7">
        <f t="shared" ca="1" si="730"/>
        <v>726</v>
      </c>
      <c r="BT912" s="7">
        <f t="shared" ca="1" si="730"/>
        <v>7044</v>
      </c>
      <c r="BU912" s="7">
        <f t="shared" ca="1" si="730"/>
        <v>124549</v>
      </c>
      <c r="BV912" s="7">
        <f t="shared" ca="1" si="730"/>
        <v>6532401</v>
      </c>
      <c r="BW912" s="7">
        <f t="shared" ca="1" si="730"/>
        <v>359</v>
      </c>
      <c r="BX912" s="7">
        <f t="shared" ca="1" si="730"/>
        <v>7411</v>
      </c>
      <c r="BY912" s="7">
        <f t="shared" ca="1" si="730"/>
        <v>1425401.2699333206</v>
      </c>
      <c r="BZ912" s="7">
        <f t="shared" ca="1" si="730"/>
        <v>5231548.7300666794</v>
      </c>
      <c r="CA912" s="7">
        <f t="shared" ca="1" si="730"/>
        <v>1663.7300666794704</v>
      </c>
      <c r="CB912" s="7">
        <f t="shared" ca="1" si="730"/>
        <v>6113.39717888823</v>
      </c>
      <c r="CC912" s="7">
        <f t="shared" ca="1" si="730"/>
        <v>3141543.1870356146</v>
      </c>
      <c r="CD912" s="7">
        <f t="shared" ca="1" si="730"/>
        <v>3515406.8129643854</v>
      </c>
      <c r="CE912" s="7">
        <f t="shared" ca="1" si="730"/>
        <v>3666.8129643856005</v>
      </c>
      <c r="CF912" s="7">
        <f t="shared" ca="1" si="730"/>
        <v>4107.9762804287247</v>
      </c>
      <c r="CG912" s="7">
        <f t="shared" ca="1" si="730"/>
        <v>1019009.6107638431</v>
      </c>
      <c r="CH912" s="7">
        <f t="shared" ca="1" si="730"/>
        <v>5637940.3892361568</v>
      </c>
      <c r="CI912" s="7">
        <f t="shared" ca="1" si="730"/>
        <v>1189.3892361569578</v>
      </c>
      <c r="CJ912" s="7">
        <f t="shared" ca="1" si="730"/>
        <v>6588.2916605953178</v>
      </c>
      <c r="CK912" s="7">
        <f t="shared" ca="1" si="730"/>
        <v>566558.71199390222</v>
      </c>
      <c r="CL912" s="7">
        <f t="shared" ca="1" si="730"/>
        <v>6090391.288006098</v>
      </c>
      <c r="CM912" s="7">
        <f t="shared" ca="1" si="730"/>
        <v>661.28800609778057</v>
      </c>
      <c r="CN912" s="7">
        <f t="shared" ca="1" si="730"/>
        <v>7117.0092910416934</v>
      </c>
      <c r="CO912" s="7">
        <f t="shared" ca="1" si="730"/>
        <v>243849.37871358436</v>
      </c>
      <c r="CP912" s="7">
        <f t="shared" ca="1" si="730"/>
        <v>6413100.6212864155</v>
      </c>
      <c r="CQ912" s="7">
        <f t="shared" ca="1" si="730"/>
        <v>284.62128641563339</v>
      </c>
      <c r="CR912" s="7">
        <f t="shared" ca="1" si="730"/>
        <v>7494.11565656945</v>
      </c>
      <c r="CS912" s="7">
        <f t="shared" ca="1" si="730"/>
        <v>124762.37720414362</v>
      </c>
      <c r="CT912" s="7">
        <f t="shared" ca="1" si="730"/>
        <v>6532187.6227958566</v>
      </c>
      <c r="CU912" s="7">
        <f t="shared" ca="1" si="730"/>
        <v>145.62279585639007</v>
      </c>
      <c r="CV912" s="7">
        <f t="shared" ca="1" si="730"/>
        <v>7633.2763863330802</v>
      </c>
    </row>
    <row r="913" spans="1:100">
      <c r="A913" s="18" t="s">
        <v>117</v>
      </c>
      <c r="B913" s="7" t="str">
        <f ca="1">INDIRECT("CORPUS_TOTALS!R"&amp;($B908+$C908)&amp;"C"&amp;(COLUMN()-1),FALSE)</f>
        <v>Reduced Religion</v>
      </c>
      <c r="C913" s="7">
        <f ca="1">INDIRECT("CORPUS_TOTALS!R"&amp;($B908+$C908)&amp;"C"&amp;(COLUMN()-1),FALSE)</f>
        <v>64928</v>
      </c>
      <c r="D913" s="7">
        <f t="shared" ref="D913:BO913" ca="1" si="731">INDIRECT("CORPUS_TOTALS!R"&amp;($B908+$C908)&amp;"C"&amp;(COLUMN()-1),FALSE)</f>
        <v>3367</v>
      </c>
      <c r="E913" s="7">
        <f t="shared" ca="1" si="731"/>
        <v>1251</v>
      </c>
      <c r="F913" s="7">
        <f t="shared" ca="1" si="731"/>
        <v>3260</v>
      </c>
      <c r="G913" s="7">
        <f t="shared" ca="1" si="731"/>
        <v>607</v>
      </c>
      <c r="H913" s="7">
        <f t="shared" ca="1" si="731"/>
        <v>312</v>
      </c>
      <c r="I913" s="7">
        <f t="shared" ca="1" si="731"/>
        <v>139</v>
      </c>
      <c r="J913" s="7">
        <f t="shared" ca="1" si="731"/>
        <v>54</v>
      </c>
      <c r="K913" s="7">
        <f t="shared" ca="1" si="731"/>
        <v>0.67684038933710688</v>
      </c>
      <c r="L913" s="7">
        <f t="shared" ca="1" si="731"/>
        <v>2.8485646489332238E-2</v>
      </c>
      <c r="M913" s="7">
        <f t="shared" ca="1" si="731"/>
        <v>-0.54806534541376417</v>
      </c>
      <c r="N913" s="7">
        <f t="shared" ca="1" si="731"/>
        <v>-0.32534104387164942</v>
      </c>
      <c r="O913" s="7">
        <f t="shared" ca="1" si="731"/>
        <v>0.54338409066301152</v>
      </c>
      <c r="P913" s="7">
        <f t="shared" ca="1" si="731"/>
        <v>-1.4928263268713153</v>
      </c>
      <c r="Q913" s="7">
        <f t="shared" ca="1" si="731"/>
        <v>1.0433607423641924</v>
      </c>
      <c r="R913" s="7">
        <f t="shared" ca="1" si="731"/>
        <v>1.1277468681870473</v>
      </c>
      <c r="S913" s="7">
        <f t="shared" ca="1" si="731"/>
        <v>1.0390592973027442</v>
      </c>
      <c r="T913" s="7">
        <f t="shared" ca="1" si="731"/>
        <v>1.0377243556564197</v>
      </c>
      <c r="U913" s="7">
        <f t="shared" ca="1" si="731"/>
        <v>1.1109574689196653</v>
      </c>
      <c r="V913" s="7">
        <f t="shared" ca="1" si="731"/>
        <v>0.84503217715455203</v>
      </c>
      <c r="W913" s="7">
        <f t="shared" ca="1" si="731"/>
        <v>0</v>
      </c>
      <c r="X913" s="7">
        <f t="shared" ca="1" si="731"/>
        <v>0</v>
      </c>
      <c r="Y913" s="7">
        <f t="shared" ca="1" si="731"/>
        <v>0</v>
      </c>
      <c r="Z913" s="7">
        <f t="shared" ca="1" si="731"/>
        <v>0</v>
      </c>
      <c r="AA913" s="7">
        <f t="shared" ca="1" si="731"/>
        <v>0</v>
      </c>
      <c r="AB913" s="7">
        <f t="shared" ca="1" si="731"/>
        <v>0</v>
      </c>
      <c r="AC913" s="7">
        <f t="shared" ca="1" si="731"/>
        <v>1.9835213128303782E-2</v>
      </c>
      <c r="AD913" s="7">
        <f t="shared" ca="1" si="731"/>
        <v>2.2136543900747256E-2</v>
      </c>
      <c r="AE913" s="7">
        <f t="shared" ca="1" si="731"/>
        <v>1.870614707405938E-2</v>
      </c>
      <c r="AF913" s="7">
        <f t="shared" ca="1" si="731"/>
        <v>2.0022691654779348E-2</v>
      </c>
      <c r="AG913" s="7">
        <f t="shared" ca="1" si="731"/>
        <v>1.6606712556235307E-2</v>
      </c>
      <c r="AH913" s="7">
        <f t="shared" ca="1" si="731"/>
        <v>1.9449123499600752E-2</v>
      </c>
      <c r="AI913" s="7">
        <f t="shared" ca="1" si="731"/>
        <v>1.6495503739407325E-2</v>
      </c>
      <c r="AJ913" s="7">
        <f t="shared" ca="1" si="731"/>
        <v>2.0570133326229739E-2</v>
      </c>
      <c r="AK913" s="7">
        <f t="shared" ca="1" si="731"/>
        <v>1.7245571298137218E-2</v>
      </c>
      <c r="AL913" s="7">
        <f t="shared" ca="1" si="731"/>
        <v>2.4037469984904067E-2</v>
      </c>
      <c r="AM913" s="7">
        <f t="shared" ca="1" si="731"/>
        <v>1.1794762376702718E-2</v>
      </c>
      <c r="AN913" s="7">
        <f t="shared" ca="1" si="731"/>
        <v>2.0281269699329356E-2</v>
      </c>
      <c r="AO913" s="7">
        <f t="shared" ca="1" si="731"/>
        <v>0.20724399890307921</v>
      </c>
      <c r="AP913" s="7">
        <f t="shared" ca="1" si="731"/>
        <v>0.23528644362736334</v>
      </c>
      <c r="AQ913" s="7">
        <f t="shared" ca="1" si="731"/>
        <v>0.48504160519092843</v>
      </c>
      <c r="AR913" s="7">
        <f t="shared" ca="1" si="731"/>
        <v>0.51881939867007543</v>
      </c>
      <c r="AS913" s="7">
        <f t="shared" ca="1" si="731"/>
        <v>0.14568378817525396</v>
      </c>
      <c r="AT913" s="7">
        <f t="shared" ca="1" si="731"/>
        <v>0.17032452783306207</v>
      </c>
      <c r="AU913" s="7">
        <f t="shared" ca="1" si="731"/>
        <v>7.8347260004276331E-2</v>
      </c>
      <c r="AV913" s="7">
        <f t="shared" ca="1" si="731"/>
        <v>9.7476915819899507E-2</v>
      </c>
      <c r="AW913" s="7">
        <f t="shared" ca="1" si="731"/>
        <v>3.3741922721939502E-2</v>
      </c>
      <c r="AX913" s="7">
        <f t="shared" ca="1" si="731"/>
        <v>4.7042158062141279E-2</v>
      </c>
      <c r="AY913" s="7">
        <f t="shared" ca="1" si="731"/>
        <v>1.153660067542444E-2</v>
      </c>
      <c r="AZ913" s="7">
        <f t="shared" ca="1" si="731"/>
        <v>1.9945430806607045E-2</v>
      </c>
      <c r="BA913" s="7">
        <f t="shared" ca="1" si="731"/>
        <v>1426320</v>
      </c>
      <c r="BB913" s="7">
        <f t="shared" ca="1" si="731"/>
        <v>5235033</v>
      </c>
      <c r="BC913" s="7">
        <f t="shared" ca="1" si="731"/>
        <v>745</v>
      </c>
      <c r="BD913" s="7">
        <f t="shared" ca="1" si="731"/>
        <v>2622</v>
      </c>
      <c r="BE913" s="7">
        <f t="shared" ca="1" si="731"/>
        <v>3143520</v>
      </c>
      <c r="BF913" s="7">
        <f t="shared" ca="1" si="731"/>
        <v>3517833</v>
      </c>
      <c r="BG913" s="7">
        <f t="shared" ca="1" si="731"/>
        <v>1690</v>
      </c>
      <c r="BH913" s="7">
        <f t="shared" ca="1" si="731"/>
        <v>1677</v>
      </c>
      <c r="BI913" s="7">
        <f t="shared" ca="1" si="731"/>
        <v>1019667</v>
      </c>
      <c r="BJ913" s="7">
        <f t="shared" ca="1" si="731"/>
        <v>5641686</v>
      </c>
      <c r="BK913" s="7">
        <f t="shared" ca="1" si="731"/>
        <v>532</v>
      </c>
      <c r="BL913" s="7">
        <f t="shared" ca="1" si="731"/>
        <v>2835</v>
      </c>
      <c r="BM913" s="7">
        <f t="shared" ca="1" si="731"/>
        <v>566924</v>
      </c>
      <c r="BN913" s="7">
        <f t="shared" ca="1" si="731"/>
        <v>6094429</v>
      </c>
      <c r="BO913" s="7">
        <f t="shared" ca="1" si="731"/>
        <v>296</v>
      </c>
      <c r="BP913" s="7">
        <f t="shared" ref="BP913:CV913" ca="1" si="732">INDIRECT("CORPUS_TOTALS!R"&amp;($B908+$C908)&amp;"C"&amp;(COLUMN()-1),FALSE)</f>
        <v>3071</v>
      </c>
      <c r="BQ913" s="7">
        <f t="shared" ca="1" si="732"/>
        <v>243998</v>
      </c>
      <c r="BR913" s="7">
        <f t="shared" ca="1" si="732"/>
        <v>6417355</v>
      </c>
      <c r="BS913" s="7">
        <f t="shared" ca="1" si="732"/>
        <v>136</v>
      </c>
      <c r="BT913" s="7">
        <f t="shared" ca="1" si="732"/>
        <v>3231</v>
      </c>
      <c r="BU913" s="7">
        <f t="shared" ca="1" si="732"/>
        <v>124855</v>
      </c>
      <c r="BV913" s="7">
        <f t="shared" ca="1" si="732"/>
        <v>6536498</v>
      </c>
      <c r="BW913" s="7">
        <f t="shared" ca="1" si="732"/>
        <v>53</v>
      </c>
      <c r="BX913" s="7">
        <f t="shared" ca="1" si="732"/>
        <v>3314</v>
      </c>
      <c r="BY913" s="7">
        <f t="shared" ca="1" si="732"/>
        <v>1426344.0503044389</v>
      </c>
      <c r="BZ913" s="7">
        <f t="shared" ca="1" si="732"/>
        <v>3271708.4892948153</v>
      </c>
      <c r="CA913" s="7">
        <f t="shared" ca="1" si="732"/>
        <v>1588.4748729128905</v>
      </c>
      <c r="CB913" s="7">
        <f t="shared" ca="1" si="732"/>
        <v>1661627.3597022952</v>
      </c>
      <c r="CC913" s="7">
        <f t="shared" ca="1" si="732"/>
        <v>3143621.0477154329</v>
      </c>
      <c r="CD913" s="7">
        <f t="shared" ca="1" si="732"/>
        <v>2727892.35926311</v>
      </c>
      <c r="CE913" s="7">
        <f t="shared" ca="1" si="732"/>
        <v>515.98702106014957</v>
      </c>
      <c r="CF913" s="7">
        <f t="shared" ca="1" si="732"/>
        <v>864975.05986617971</v>
      </c>
      <c r="CG913" s="7">
        <f t="shared" ca="1" si="732"/>
        <v>1019683.5979976653</v>
      </c>
      <c r="CH913" s="7">
        <f t="shared" ca="1" si="732"/>
        <v>5126808.7418189086</v>
      </c>
      <c r="CI913" s="7">
        <f t="shared" ca="1" si="732"/>
        <v>286.67736258987622</v>
      </c>
      <c r="CJ913" s="7">
        <f t="shared" ca="1" si="732"/>
        <v>521266.31849907659</v>
      </c>
      <c r="CK913" s="7">
        <f t="shared" ca="1" si="732"/>
        <v>566933.44186402427</v>
      </c>
      <c r="CL913" s="7">
        <f t="shared" ca="1" si="732"/>
        <v>5859948.4132565642</v>
      </c>
      <c r="CM913" s="7">
        <f t="shared" ca="1" si="732"/>
        <v>123.41672238293582</v>
      </c>
      <c r="CN913" s="7">
        <f t="shared" ca="1" si="732"/>
        <v>238018.44853883827</v>
      </c>
      <c r="CO913" s="7">
        <f t="shared" ca="1" si="732"/>
        <v>244010.66410921988</v>
      </c>
      <c r="CP913" s="7">
        <f t="shared" ca="1" si="732"/>
        <v>6294945.8649292495</v>
      </c>
      <c r="CQ913" s="7">
        <f t="shared" ca="1" si="732"/>
        <v>63.145142931736068</v>
      </c>
      <c r="CR913" s="7">
        <f t="shared" ca="1" si="732"/>
        <v>125685.42423150728</v>
      </c>
      <c r="CS913" s="7">
        <f t="shared" ca="1" si="732"/>
        <v>124844.89678846223</v>
      </c>
      <c r="CT913" s="7">
        <f t="shared" ca="1" si="732"/>
        <v>5366142.715872908</v>
      </c>
      <c r="CU913" s="7">
        <f t="shared" ca="1" si="732"/>
        <v>1021.538032911741</v>
      </c>
      <c r="CV913" s="7">
        <f t="shared" ca="1" si="732"/>
        <v>995578.790853885</v>
      </c>
    </row>
    <row r="915" spans="1:100">
      <c r="A915" s="18" t="s">
        <v>114</v>
      </c>
      <c r="B915" t="s">
        <v>119</v>
      </c>
      <c r="C915" t="s">
        <v>120</v>
      </c>
      <c r="D915" t="s">
        <v>121</v>
      </c>
      <c r="E915" t="s">
        <v>122</v>
      </c>
      <c r="F915" t="s">
        <v>123</v>
      </c>
      <c r="G915" t="s">
        <v>124</v>
      </c>
      <c r="H915" t="s">
        <v>125</v>
      </c>
      <c r="I915" t="s">
        <v>126</v>
      </c>
      <c r="J915" t="s">
        <v>127</v>
      </c>
      <c r="K915" t="s">
        <v>128</v>
      </c>
      <c r="L915" t="s">
        <v>129</v>
      </c>
      <c r="M915" t="s">
        <v>130</v>
      </c>
      <c r="N915" t="s">
        <v>131</v>
      </c>
      <c r="O915" t="s">
        <v>132</v>
      </c>
      <c r="P915" t="s">
        <v>133</v>
      </c>
      <c r="Q915" t="s">
        <v>134</v>
      </c>
      <c r="R915" t="s">
        <v>135</v>
      </c>
      <c r="S915" t="s">
        <v>136</v>
      </c>
      <c r="T915" t="s">
        <v>138</v>
      </c>
      <c r="U915" t="s">
        <v>139</v>
      </c>
      <c r="V915" t="s">
        <v>140</v>
      </c>
      <c r="W915" t="s">
        <v>141</v>
      </c>
      <c r="X915" t="s">
        <v>142</v>
      </c>
      <c r="Y915" t="s">
        <v>143</v>
      </c>
      <c r="Z915" t="s">
        <v>144</v>
      </c>
      <c r="AA915" t="s">
        <v>145</v>
      </c>
      <c r="AB915" t="s">
        <v>146</v>
      </c>
      <c r="AC915" t="s">
        <v>147</v>
      </c>
      <c r="AD915" t="s">
        <v>148</v>
      </c>
      <c r="AE915" t="s">
        <v>149</v>
      </c>
      <c r="AF915" t="s">
        <v>137</v>
      </c>
    </row>
    <row r="916" spans="1:100">
      <c r="A916" s="18" t="s">
        <v>150</v>
      </c>
      <c r="B916" s="10" t="e">
        <f ca="1">1-NORMSDIST(H916)</f>
        <v>#REF!</v>
      </c>
      <c r="C916" s="10">
        <f t="shared" ref="C916" ca="1" si="733">1-NORMSDIST(I916)</f>
        <v>0</v>
      </c>
      <c r="D916" s="10">
        <f t="shared" ref="D916" ca="1" si="734">1-NORMSDIST(J916)</f>
        <v>0</v>
      </c>
      <c r="E916" s="10">
        <f t="shared" ref="E916" ca="1" si="735">1-NORMSDIST(K916)</f>
        <v>0</v>
      </c>
      <c r="F916" s="10">
        <f t="shared" ref="F916" ca="1" si="736">1-NORMSDIST(L916)</f>
        <v>0</v>
      </c>
      <c r="G916" s="10">
        <f t="shared" ref="G916" ca="1" si="737">1-NORMSDIST(M916)</f>
        <v>5.2180482157382357E-15</v>
      </c>
      <c r="H916" t="e">
        <f ca="1">(E912/T916-E913/Z916)/(SQRT(N916*(1-N916)*(1/T916+1/Z916)))</f>
        <v>#REF!</v>
      </c>
      <c r="I916">
        <f t="shared" ref="I916" ca="1" si="738">(F912/U916-F913/AA916)/(SQRT(O916*(1-O916)*(1/U916+1/AA916)))</f>
        <v>32.150051158345704</v>
      </c>
      <c r="J916">
        <f t="shared" ref="J916" ca="1" si="739">(G912/V916-G913/AB916)/(SQRT(P916*(1-P916)*(1/V916+1/AB916)))</f>
        <v>21.452628278754084</v>
      </c>
      <c r="K916">
        <f t="shared" ref="K916" ca="1" si="740">(H912/W916-H913/AC916)/(SQRT(Q916*(1-Q916)*(1/W916+1/AC916)))</f>
        <v>16.229776514824614</v>
      </c>
      <c r="L916">
        <f t="shared" ref="L916" ca="1" si="741">(I912/X916-I913/AD916)/(SQRT(R916*(1-R916)*(1/X916+1/AD916)))</f>
        <v>9.6744476679721476</v>
      </c>
      <c r="M916">
        <f t="shared" ref="M916" ca="1" si="742">(J912/Y916-J913/AE916)/(SQRT(S916*(1-S916)*(1/Y916+1/AE916)))</f>
        <v>7.7341189954949225</v>
      </c>
      <c r="N916" t="e">
        <f ca="1">(E912+E913)/(T916+Z916)</f>
        <v>#REF!</v>
      </c>
      <c r="O916">
        <f t="shared" ref="O916" ca="1" si="743">(F912+F913)/(U916+AA916)</f>
        <v>1.537667235341654E-2</v>
      </c>
      <c r="P916">
        <f t="shared" ref="P916" ca="1" si="744">(G912+G913)/(V916+AB916)</f>
        <v>1.8258956631049653E-2</v>
      </c>
      <c r="Q916">
        <f t="shared" ref="Q916" ca="1" si="745">(H912+H913)/(W916+AC916)</f>
        <v>1.9475621801203196E-2</v>
      </c>
      <c r="R916">
        <f t="shared" ref="R916" ca="1" si="746">(I912+I913)/(X916+AD916)</f>
        <v>2.0090688695339858E-2</v>
      </c>
      <c r="S916">
        <f t="shared" ref="S916" ca="1" si="747">(J912+J913)/(Y916+AE916)</f>
        <v>1.8676483792762863E-2</v>
      </c>
      <c r="T916" t="e">
        <f ca="1">_xlfn.FLOOR.MATH(($F$1-1)*$D912)</f>
        <v>#REF!</v>
      </c>
      <c r="U916">
        <f ca="1">2*50*$D912</f>
        <v>777000</v>
      </c>
      <c r="V916">
        <f ca="1">2*10*$D912</f>
        <v>155400</v>
      </c>
      <c r="W916">
        <f ca="1">2*5*$D912</f>
        <v>77700</v>
      </c>
      <c r="X916">
        <f ca="1">2*2*$D912</f>
        <v>31080</v>
      </c>
      <c r="Y916">
        <f ca="1">2*1*$D912</f>
        <v>15540</v>
      </c>
      <c r="Z916" t="e">
        <f ca="1">_xlfn.FLOOR.MATH(($F$1-1)*$D913)</f>
        <v>#REF!</v>
      </c>
      <c r="AA916">
        <f ca="1">2*50*$D913</f>
        <v>336700</v>
      </c>
      <c r="AB916">
        <f ca="1">2*10*$D913</f>
        <v>67340</v>
      </c>
      <c r="AC916">
        <f ca="1">2*5*$D913</f>
        <v>33670</v>
      </c>
      <c r="AD916">
        <f ca="1">2*2*$D913</f>
        <v>13468</v>
      </c>
      <c r="AE916">
        <f ca="1">2*1*$D913</f>
        <v>6734</v>
      </c>
    </row>
    <row r="918" spans="1:100">
      <c r="A918" s="18" t="s">
        <v>151</v>
      </c>
      <c r="B918" t="s">
        <v>152</v>
      </c>
      <c r="C918" t="s">
        <v>153</v>
      </c>
      <c r="D918" t="s">
        <v>154</v>
      </c>
      <c r="E918">
        <v>50</v>
      </c>
      <c r="F918" t="s">
        <v>153</v>
      </c>
      <c r="G918" t="s">
        <v>154</v>
      </c>
      <c r="H918">
        <v>10</v>
      </c>
      <c r="I918" t="s">
        <v>153</v>
      </c>
      <c r="J918" t="s">
        <v>154</v>
      </c>
      <c r="K918">
        <v>5</v>
      </c>
      <c r="L918" t="s">
        <v>153</v>
      </c>
      <c r="M918" t="s">
        <v>154</v>
      </c>
      <c r="N918">
        <v>2</v>
      </c>
      <c r="O918" t="s">
        <v>153</v>
      </c>
      <c r="P918" t="s">
        <v>154</v>
      </c>
      <c r="Q918">
        <v>1</v>
      </c>
      <c r="R918" t="s">
        <v>153</v>
      </c>
      <c r="S918" t="s">
        <v>154</v>
      </c>
    </row>
    <row r="919" spans="1:100">
      <c r="A919" s="18" t="s">
        <v>159</v>
      </c>
      <c r="B919" t="s">
        <v>116</v>
      </c>
      <c r="C919">
        <f ca="1">BC912</f>
        <v>2864</v>
      </c>
      <c r="D919">
        <f ca="1">BD912</f>
        <v>4906</v>
      </c>
      <c r="E919" t="s">
        <v>116</v>
      </c>
      <c r="F919">
        <f ca="1">BG912</f>
        <v>5223</v>
      </c>
      <c r="G919">
        <f ca="1">BH912</f>
        <v>2547</v>
      </c>
      <c r="H919" t="s">
        <v>116</v>
      </c>
      <c r="I919">
        <f ca="1">BK912</f>
        <v>2419</v>
      </c>
      <c r="J919">
        <f ca="1">BL912</f>
        <v>5351</v>
      </c>
      <c r="K919" t="s">
        <v>116</v>
      </c>
      <c r="L919">
        <f ca="1">BO912</f>
        <v>1531</v>
      </c>
      <c r="M919">
        <f ca="1">BP912</f>
        <v>6239</v>
      </c>
      <c r="N919" t="s">
        <v>116</v>
      </c>
      <c r="O919">
        <f ca="1">BS912</f>
        <v>726</v>
      </c>
      <c r="P919">
        <f ca="1">BT912</f>
        <v>7044</v>
      </c>
      <c r="Q919" t="s">
        <v>116</v>
      </c>
      <c r="R919">
        <f ca="1">BW912</f>
        <v>359</v>
      </c>
      <c r="S919">
        <f ca="1">BX912</f>
        <v>7411</v>
      </c>
    </row>
    <row r="920" spans="1:100">
      <c r="A920" s="18"/>
      <c r="B920" t="s">
        <v>117</v>
      </c>
      <c r="C920">
        <f ca="1">BC913</f>
        <v>745</v>
      </c>
      <c r="D920">
        <f ca="1">BD913</f>
        <v>2622</v>
      </c>
      <c r="E920" t="s">
        <v>117</v>
      </c>
      <c r="F920">
        <f ca="1">BG913</f>
        <v>1690</v>
      </c>
      <c r="G920">
        <f ca="1">BH913</f>
        <v>1677</v>
      </c>
      <c r="H920" t="s">
        <v>117</v>
      </c>
      <c r="I920">
        <f ca="1">BK913</f>
        <v>532</v>
      </c>
      <c r="J920">
        <f ca="1">BL913</f>
        <v>2835</v>
      </c>
      <c r="K920" t="s">
        <v>117</v>
      </c>
      <c r="L920">
        <f ca="1">BO913</f>
        <v>296</v>
      </c>
      <c r="M920">
        <f ca="1">BP913</f>
        <v>3071</v>
      </c>
      <c r="N920" t="s">
        <v>117</v>
      </c>
      <c r="O920">
        <f ca="1">BS913</f>
        <v>136</v>
      </c>
      <c r="P920">
        <f ca="1">BT913</f>
        <v>3231</v>
      </c>
      <c r="Q920" t="s">
        <v>117</v>
      </c>
      <c r="R920">
        <f ca="1">BW913</f>
        <v>53</v>
      </c>
      <c r="S920">
        <f ca="1">BX913</f>
        <v>3314</v>
      </c>
    </row>
    <row r="921" spans="1:100">
      <c r="A921" s="18" t="s">
        <v>155</v>
      </c>
      <c r="C921">
        <f ca="1">(C919+C920)*(C919+D919)/SUM(C919:D920)</f>
        <v>2517.9069767441861</v>
      </c>
      <c r="D921">
        <f ca="1">(C919+D919)*(D919+D920)/SUM(C919:D920)</f>
        <v>5252.0930232558139</v>
      </c>
      <c r="F921">
        <f ca="1">(F919+F920)*(F919+G919)/SUM(F919:G920)</f>
        <v>4823.0232558139533</v>
      </c>
      <c r="G921">
        <f ca="1">(F919+G919)*(G919+G920)/SUM(F919:G920)</f>
        <v>2946.9767441860463</v>
      </c>
      <c r="I921">
        <f ca="1">(I919+I920)*(I919+J919)/SUM(I919:J920)</f>
        <v>2058.8372093023254</v>
      </c>
      <c r="J921">
        <f ca="1">(I919+J919)*(J919+J920)/SUM(I919:J920)</f>
        <v>5711.1627906976746</v>
      </c>
      <c r="L921">
        <f ca="1">(L919+L920)*(L919+M919)/SUM(L919:M920)</f>
        <v>1274.6511627906978</v>
      </c>
      <c r="M921">
        <f ca="1">(L919+M919)*(M919+M920)/SUM(L919:M920)</f>
        <v>6495.3488372093025</v>
      </c>
      <c r="O921">
        <f ca="1">(O919+O920)*(O919+P919)/SUM(O919:P920)</f>
        <v>601.39534883720933</v>
      </c>
      <c r="P921">
        <f ca="1">(O919+P919)*(P919+P920)/SUM(O919:P920)</f>
        <v>7168.604651162791</v>
      </c>
      <c r="R921">
        <f ca="1">(R919+R920)*(R919+S919)/SUM(R919:S920)</f>
        <v>287.44186046511629</v>
      </c>
      <c r="S921">
        <f ca="1">(R919+S919)*(S919+S920)/SUM(R919:S920)</f>
        <v>7482.5581395348836</v>
      </c>
    </row>
    <row r="922" spans="1:100">
      <c r="C922">
        <f ca="1">(C919+C920)*(C920+D920)/SUM(C919:D920)</f>
        <v>1091.0930232558139</v>
      </c>
      <c r="D922">
        <f ca="1">(C920+D920)*(D919+D920)/SUM(C919:D920)</f>
        <v>2275.9069767441861</v>
      </c>
      <c r="F922">
        <f ca="1">(F919+F920)*(F920+G920)/SUM(F919:G920)</f>
        <v>2089.9767441860463</v>
      </c>
      <c r="G922">
        <f ca="1">(F920+G920)*(G919+G920)/SUM(F919:G920)</f>
        <v>1277.0232558139535</v>
      </c>
      <c r="I922">
        <f ca="1">(I919+I920)*(I920+J920)/SUM(I919:J920)</f>
        <v>892.16279069767438</v>
      </c>
      <c r="J922">
        <f ca="1">(I920+J920)*(J919+J920)/SUM(I919:J920)</f>
        <v>2474.8372093023254</v>
      </c>
      <c r="L922">
        <f ca="1">(L919+L920)*(L920+M920)/SUM(L919:M920)</f>
        <v>552.34883720930236</v>
      </c>
      <c r="M922">
        <f ca="1">(L920+M920)*(M919+M920)/SUM(L919:M920)</f>
        <v>2814.6511627906975</v>
      </c>
      <c r="O922">
        <f ca="1">(O919+O920)*(O920+P920)/SUM(O919:P920)</f>
        <v>260.60465116279067</v>
      </c>
      <c r="P922">
        <f ca="1">(O920+P920)*(P919+P920)/SUM(O919:P920)</f>
        <v>3106.3953488372094</v>
      </c>
      <c r="R922">
        <f ca="1">(R919+R920)*(R920+S920)/SUM(R919:S920)</f>
        <v>124.55813953488372</v>
      </c>
      <c r="S922">
        <f ca="1">(R920+S920)*(S919+S920)/SUM(R919:S920)</f>
        <v>3242.4418604651164</v>
      </c>
    </row>
    <row r="924" spans="1:100">
      <c r="A924" s="18" t="s">
        <v>151</v>
      </c>
      <c r="B924" s="18" t="s">
        <v>0</v>
      </c>
      <c r="C924" s="18">
        <v>50</v>
      </c>
      <c r="D924" s="18">
        <v>10</v>
      </c>
      <c r="E924" s="18">
        <v>5</v>
      </c>
      <c r="F924" s="18">
        <v>2</v>
      </c>
      <c r="G924" s="18">
        <v>1</v>
      </c>
    </row>
    <row r="925" spans="1:100">
      <c r="A925" s="18" t="s">
        <v>118</v>
      </c>
      <c r="B925" s="10">
        <f ca="1">_xlfn.CHISQ.TEST(C919:D920,C921:D922)</f>
        <v>1.4704266444656958E-52</v>
      </c>
      <c r="C925" s="10">
        <f ca="1">_xlfn.CHISQ.TEST(F919:G920,F921:G922)</f>
        <v>7.1330356250023932E-65</v>
      </c>
      <c r="D925" s="10">
        <f ca="1">_xlfn.CHISQ.TEST(I919:J920,I921:J922)</f>
        <v>1.2782476636143125E-63</v>
      </c>
      <c r="E925" s="10">
        <f ca="1">_xlfn.CHISQ.TEST(L919:M920,L921:M922)</f>
        <v>2.8089179908197429E-46</v>
      </c>
      <c r="F925" s="10">
        <f ca="1">_xlfn.CHISQ.TEST(O919:P920,O921:P922)</f>
        <v>6.5338283648005515E-22</v>
      </c>
      <c r="G925" s="10">
        <f ca="1">_xlfn.CHISQ.TEST(R919:S920,R921:S922)</f>
        <v>5.1884815750473719E-15</v>
      </c>
    </row>
    <row r="926" spans="1:100">
      <c r="A926" s="18" t="s">
        <v>156</v>
      </c>
      <c r="B926">
        <f ca="1">(C919*D920)/(D919*C920)</f>
        <v>2.0545744561514869</v>
      </c>
      <c r="C926">
        <f ca="1">(F919*G920)/(G919*F920)</f>
        <v>2.0348736069584126</v>
      </c>
      <c r="D926">
        <f ca="1">(I919*J920)/(J919*I920)</f>
        <v>2.409030776342838</v>
      </c>
      <c r="E926">
        <f ca="1">(L919*M920)/(M919*L920)</f>
        <v>2.5459408559063954</v>
      </c>
      <c r="F926">
        <f ca="1">(O919*P920)/(P919*O920)</f>
        <v>2.4485857801382904</v>
      </c>
      <c r="G926">
        <f ca="1">(R919*S920)/(S919*R920)</f>
        <v>3.0289651028685052</v>
      </c>
    </row>
    <row r="927" spans="1:100"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</row>
    <row r="928" spans="1:100"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</row>
    <row r="929" spans="1:100">
      <c r="A929">
        <v>2</v>
      </c>
      <c r="B929">
        <v>4</v>
      </c>
      <c r="C929">
        <v>1</v>
      </c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</row>
    <row r="930" spans="1:100" ht="18.75">
      <c r="A930" s="19" t="str">
        <f ca="1">INDIRECT("R5C"&amp;A929,FALSE)</f>
        <v>reduced_deities</v>
      </c>
      <c r="B930" s="19" t="str">
        <f ca="1">INDIRECT("R5C"&amp;B929,FALSE)</f>
        <v>ancestors</v>
      </c>
      <c r="C930" s="19" t="str">
        <f ca="1">INDIRECT("R3C"&amp;C929,FALSE)</f>
        <v>reduced_punishment</v>
      </c>
      <c r="D930" s="20"/>
    </row>
    <row r="931" spans="1:100" ht="18.75">
      <c r="A931" s="19">
        <f ca="1">INDIRECT("R6C"&amp;A929,FALSE)</f>
        <v>188</v>
      </c>
      <c r="B931" s="19">
        <f ca="1">INDIRECT("R6C"&amp;B929,FALSE)</f>
        <v>6</v>
      </c>
      <c r="C931" s="19">
        <f ca="1">INDIRECT("R4C"&amp;C929,FALSE)</f>
        <v>7</v>
      </c>
    </row>
    <row r="932" spans="1:100">
      <c r="A932" s="18"/>
    </row>
    <row r="933" spans="1:100">
      <c r="A933" s="18" t="s">
        <v>115</v>
      </c>
    </row>
    <row r="934" spans="1:100" ht="15.75">
      <c r="C934" t="s">
        <v>36</v>
      </c>
      <c r="D934" t="s">
        <v>37</v>
      </c>
      <c r="E934" s="2" t="s">
        <v>43</v>
      </c>
      <c r="F934" s="2" t="s">
        <v>38</v>
      </c>
      <c r="G934" s="2" t="s">
        <v>39</v>
      </c>
      <c r="H934" s="2" t="s">
        <v>40</v>
      </c>
      <c r="I934" s="2" t="s">
        <v>41</v>
      </c>
      <c r="J934" s="2" t="s">
        <v>42</v>
      </c>
      <c r="K934" s="3" t="s">
        <v>44</v>
      </c>
      <c r="L934" s="3" t="s">
        <v>45</v>
      </c>
      <c r="M934" s="3" t="s">
        <v>46</v>
      </c>
      <c r="N934" s="3" t="s">
        <v>47</v>
      </c>
      <c r="O934" s="3" t="s">
        <v>48</v>
      </c>
      <c r="P934" s="3" t="s">
        <v>49</v>
      </c>
      <c r="Q934" s="3" t="s">
        <v>108</v>
      </c>
      <c r="R934" s="3" t="s">
        <v>109</v>
      </c>
      <c r="S934" s="3" t="s">
        <v>110</v>
      </c>
      <c r="T934" s="3" t="s">
        <v>111</v>
      </c>
      <c r="U934" s="3" t="s">
        <v>112</v>
      </c>
      <c r="V934" s="3" t="s">
        <v>113</v>
      </c>
      <c r="W934" s="3" t="s">
        <v>81</v>
      </c>
      <c r="X934" s="3" t="s">
        <v>82</v>
      </c>
      <c r="Y934" s="3" t="s">
        <v>83</v>
      </c>
      <c r="Z934" s="3" t="s">
        <v>84</v>
      </c>
      <c r="AA934" s="3" t="s">
        <v>85</v>
      </c>
      <c r="AB934" s="3" t="s">
        <v>86</v>
      </c>
      <c r="AC934" s="13" t="s">
        <v>96</v>
      </c>
      <c r="AD934" s="13" t="s">
        <v>97</v>
      </c>
      <c r="AE934" s="13" t="s">
        <v>98</v>
      </c>
      <c r="AF934" s="13" t="s">
        <v>99</v>
      </c>
      <c r="AG934" s="13" t="s">
        <v>100</v>
      </c>
      <c r="AH934" s="13" t="s">
        <v>101</v>
      </c>
      <c r="AI934" s="13" t="s">
        <v>102</v>
      </c>
      <c r="AJ934" s="13" t="s">
        <v>103</v>
      </c>
      <c r="AK934" s="13" t="s">
        <v>104</v>
      </c>
      <c r="AL934" s="13" t="s">
        <v>105</v>
      </c>
      <c r="AM934" s="13" t="s">
        <v>106</v>
      </c>
      <c r="AN934" s="13" t="s">
        <v>107</v>
      </c>
      <c r="AO934" s="13" t="s">
        <v>96</v>
      </c>
      <c r="AP934" s="13" t="s">
        <v>97</v>
      </c>
      <c r="AQ934" s="13" t="s">
        <v>98</v>
      </c>
      <c r="AR934" s="13" t="s">
        <v>99</v>
      </c>
      <c r="AS934" s="13" t="s">
        <v>100</v>
      </c>
      <c r="AT934" s="13" t="s">
        <v>101</v>
      </c>
      <c r="AU934" s="13" t="s">
        <v>102</v>
      </c>
      <c r="AV934" s="13" t="s">
        <v>103</v>
      </c>
      <c r="AW934" s="13" t="s">
        <v>104</v>
      </c>
      <c r="AX934" s="13" t="s">
        <v>105</v>
      </c>
      <c r="AY934" s="13" t="s">
        <v>106</v>
      </c>
      <c r="AZ934" s="13" t="s">
        <v>107</v>
      </c>
      <c r="BA934" t="s">
        <v>1</v>
      </c>
      <c r="BB934" t="s">
        <v>2</v>
      </c>
      <c r="BC934" t="s">
        <v>3</v>
      </c>
      <c r="BD934" t="s">
        <v>4</v>
      </c>
      <c r="BE934" t="s">
        <v>5</v>
      </c>
      <c r="BF934" t="s">
        <v>6</v>
      </c>
      <c r="BG934" t="s">
        <v>7</v>
      </c>
      <c r="BH934" t="s">
        <v>8</v>
      </c>
      <c r="BI934" t="s">
        <v>9</v>
      </c>
      <c r="BJ934" t="s">
        <v>10</v>
      </c>
      <c r="BK934" t="s">
        <v>11</v>
      </c>
      <c r="BL934" t="s">
        <v>12</v>
      </c>
      <c r="BM934" t="s">
        <v>13</v>
      </c>
      <c r="BN934" t="s">
        <v>14</v>
      </c>
      <c r="BO934" t="s">
        <v>15</v>
      </c>
      <c r="BP934" t="s">
        <v>16</v>
      </c>
      <c r="BQ934" t="s">
        <v>17</v>
      </c>
      <c r="BR934" t="s">
        <v>18</v>
      </c>
      <c r="BS934" t="s">
        <v>19</v>
      </c>
      <c r="BT934" t="s">
        <v>20</v>
      </c>
      <c r="BU934" t="s">
        <v>21</v>
      </c>
      <c r="BV934" t="s">
        <v>22</v>
      </c>
      <c r="BW934" t="s">
        <v>23</v>
      </c>
      <c r="BX934" t="s">
        <v>24</v>
      </c>
      <c r="BY934" t="s">
        <v>1</v>
      </c>
      <c r="BZ934" t="s">
        <v>2</v>
      </c>
      <c r="CA934" t="s">
        <v>3</v>
      </c>
      <c r="CB934" t="s">
        <v>4</v>
      </c>
      <c r="CC934" t="s">
        <v>5</v>
      </c>
      <c r="CD934" t="s">
        <v>6</v>
      </c>
      <c r="CE934" t="s">
        <v>7</v>
      </c>
      <c r="CF934" t="s">
        <v>8</v>
      </c>
      <c r="CG934" t="s">
        <v>9</v>
      </c>
      <c r="CH934" t="s">
        <v>10</v>
      </c>
      <c r="CI934" t="s">
        <v>11</v>
      </c>
      <c r="CJ934" t="s">
        <v>12</v>
      </c>
      <c r="CK934" t="s">
        <v>13</v>
      </c>
      <c r="CL934" t="s">
        <v>14</v>
      </c>
      <c r="CM934" t="s">
        <v>15</v>
      </c>
      <c r="CN934" t="s">
        <v>16</v>
      </c>
      <c r="CO934" t="s">
        <v>17</v>
      </c>
      <c r="CP934" t="s">
        <v>18</v>
      </c>
      <c r="CQ934" t="s">
        <v>19</v>
      </c>
      <c r="CR934" t="s">
        <v>20</v>
      </c>
      <c r="CS934" t="s">
        <v>21</v>
      </c>
      <c r="CT934" t="s">
        <v>22</v>
      </c>
      <c r="CU934" t="s">
        <v>23</v>
      </c>
      <c r="CV934" t="s">
        <v>24</v>
      </c>
    </row>
    <row r="935" spans="1:100">
      <c r="A935" s="18" t="str">
        <f ca="1">INDIRECT("CORPUS_TOTALS!R"&amp;$A931&amp;"C"&amp;COLUMN(),FALSE)</f>
        <v>Reduced Deity</v>
      </c>
      <c r="B935" s="7" t="str">
        <f ca="1">INDIRECT("CORPUS_TOTALS!R"&amp;($A931+$C931)&amp;"C"&amp;(COLUMN()-1),FALSE)</f>
        <v>Reduced Punishment</v>
      </c>
      <c r="C935" s="7">
        <f ca="1">INDIRECT("CORPUS_TOTALS!R"&amp;($A931+$C931)&amp;"C"&amp;(COLUMN()-1),FALSE)</f>
        <v>31050</v>
      </c>
      <c r="D935" s="7">
        <f t="shared" ref="D935:BO935" ca="1" si="748">INDIRECT("CORPUS_TOTALS!R"&amp;($A931+$C931)&amp;"C"&amp;(COLUMN()-1),FALSE)</f>
        <v>7770</v>
      </c>
      <c r="E935" s="7">
        <f t="shared" ca="1" si="748"/>
        <v>1172</v>
      </c>
      <c r="F935" s="7">
        <f t="shared" ca="1" si="748"/>
        <v>3213</v>
      </c>
      <c r="G935" s="7">
        <f t="shared" ca="1" si="748"/>
        <v>537</v>
      </c>
      <c r="H935" s="7">
        <f t="shared" ca="1" si="748"/>
        <v>255</v>
      </c>
      <c r="I935" s="7">
        <f t="shared" ca="1" si="748"/>
        <v>75</v>
      </c>
      <c r="J935" s="7">
        <f t="shared" ca="1" si="748"/>
        <v>35</v>
      </c>
      <c r="K935" s="7">
        <f t="shared" ca="1" si="748"/>
        <v>-0.67634222935485366</v>
      </c>
      <c r="L935" s="7">
        <f t="shared" ca="1" si="748"/>
        <v>-0.92813962992741483</v>
      </c>
      <c r="M935" s="7">
        <f t="shared" ca="1" si="748"/>
        <v>-2.4563474754358308</v>
      </c>
      <c r="N935" s="7">
        <f t="shared" ca="1" si="748"/>
        <v>-2.8986055421038048</v>
      </c>
      <c r="O935" s="7">
        <f t="shared" ca="1" si="748"/>
        <v>-5.5848666641327149</v>
      </c>
      <c r="P935" s="7">
        <f t="shared" ca="1" si="748"/>
        <v>-6.2034633350200723</v>
      </c>
      <c r="Q935" s="7">
        <f t="shared" ca="1" si="748"/>
        <v>1</v>
      </c>
      <c r="R935" s="7">
        <f t="shared" ca="1" si="748"/>
        <v>1</v>
      </c>
      <c r="S935" s="7">
        <f t="shared" ca="1" si="748"/>
        <v>0.78804732376278119</v>
      </c>
      <c r="T935" s="7">
        <f t="shared" ca="1" si="748"/>
        <v>0.72264846529016924</v>
      </c>
      <c r="U935" s="7">
        <f t="shared" ca="1" si="748"/>
        <v>0.54155119530389573</v>
      </c>
      <c r="V935" s="7">
        <f t="shared" ca="1" si="748"/>
        <v>0.50211070790530588</v>
      </c>
      <c r="W935" s="7">
        <f t="shared" ca="1" si="748"/>
        <v>0.21234888708665914</v>
      </c>
      <c r="X935" s="7">
        <f t="shared" ca="1" si="748"/>
        <v>0.17942677576444382</v>
      </c>
      <c r="Y935" s="7">
        <f t="shared" ca="1" si="748"/>
        <v>1.0324282002821248E-5</v>
      </c>
      <c r="Z935" s="7">
        <f t="shared" ca="1" si="748"/>
        <v>1.7404836525014163E-5</v>
      </c>
      <c r="AA935" s="7">
        <f t="shared" ca="1" si="748"/>
        <v>1.9256980685046379E-6</v>
      </c>
      <c r="AB935" s="7">
        <f t="shared" ca="1" si="748"/>
        <v>4.699506924512636E-4</v>
      </c>
      <c r="AC935" s="7">
        <f t="shared" ca="1" si="748"/>
        <v>8.0339227506568463E-3</v>
      </c>
      <c r="AD935" s="7">
        <f t="shared" ca="1" si="748"/>
        <v>9.0052909475744781E-3</v>
      </c>
      <c r="AE935" s="7">
        <f t="shared" ca="1" si="748"/>
        <v>7.9854852921931643E-3</v>
      </c>
      <c r="AF935" s="7">
        <f t="shared" ca="1" si="748"/>
        <v>8.5550552483473746E-3</v>
      </c>
      <c r="AG935" s="7">
        <f t="shared" ca="1" si="748"/>
        <v>6.3286696718441509E-3</v>
      </c>
      <c r="AH935" s="7">
        <f t="shared" ca="1" si="748"/>
        <v>7.493724150549671E-3</v>
      </c>
      <c r="AI935" s="7">
        <f t="shared" ca="1" si="748"/>
        <v>5.7607257850180484E-3</v>
      </c>
      <c r="AJ935" s="7">
        <f t="shared" ca="1" si="748"/>
        <v>7.3666873423950795E-3</v>
      </c>
      <c r="AK935" s="7">
        <f t="shared" ca="1" si="748"/>
        <v>3.736609542347712E-3</v>
      </c>
      <c r="AL935" s="7">
        <f t="shared" ca="1" si="748"/>
        <v>5.9159001101619403E-3</v>
      </c>
      <c r="AM935" s="7">
        <f t="shared" ca="1" si="748"/>
        <v>3.0155249844740113E-3</v>
      </c>
      <c r="AN935" s="7">
        <f t="shared" ca="1" si="748"/>
        <v>5.9934840245349976E-3</v>
      </c>
      <c r="AO935" s="7">
        <f t="shared" ca="1" si="748"/>
        <v>0.10132872086595962</v>
      </c>
      <c r="AP935" s="7">
        <f t="shared" ca="1" si="748"/>
        <v>0.11514489560765687</v>
      </c>
      <c r="AQ935" s="7">
        <f t="shared" ca="1" si="748"/>
        <v>0.25594348383682047</v>
      </c>
      <c r="AR935" s="7">
        <f t="shared" ca="1" si="748"/>
        <v>0.27558804769471107</v>
      </c>
      <c r="AS935" s="7">
        <f t="shared" ca="1" si="748"/>
        <v>5.704045532973729E-2</v>
      </c>
      <c r="AT935" s="7">
        <f t="shared" ca="1" si="748"/>
        <v>6.7798669509387552E-2</v>
      </c>
      <c r="AU935" s="7">
        <f t="shared" ca="1" si="748"/>
        <v>2.6920050486054094E-2</v>
      </c>
      <c r="AV935" s="7">
        <f t="shared" ca="1" si="748"/>
        <v>3.4598611032607425E-2</v>
      </c>
      <c r="AW935" s="7">
        <f t="shared" ca="1" si="748"/>
        <v>7.4785099168948842E-3</v>
      </c>
      <c r="AX935" s="7">
        <f t="shared" ca="1" si="748"/>
        <v>1.182650938812442E-2</v>
      </c>
      <c r="AY935" s="7">
        <f t="shared" ca="1" si="748"/>
        <v>3.0155249844740113E-3</v>
      </c>
      <c r="AZ935" s="7">
        <f t="shared" ca="1" si="748"/>
        <v>5.9934840245349976E-3</v>
      </c>
      <c r="BA935" s="7">
        <f t="shared" ca="1" si="748"/>
        <v>776545</v>
      </c>
      <c r="BB935" s="7">
        <f t="shared" ca="1" si="748"/>
        <v>5914283</v>
      </c>
      <c r="BC935" s="7">
        <f t="shared" ca="1" si="748"/>
        <v>841</v>
      </c>
      <c r="BD935" s="7">
        <f t="shared" ca="1" si="748"/>
        <v>6929</v>
      </c>
      <c r="BE935" s="7">
        <f t="shared" ca="1" si="748"/>
        <v>1854958</v>
      </c>
      <c r="BF935" s="7">
        <f t="shared" ca="1" si="748"/>
        <v>4835870</v>
      </c>
      <c r="BG935" s="7">
        <f t="shared" ca="1" si="748"/>
        <v>2065</v>
      </c>
      <c r="BH935" s="7">
        <f t="shared" ca="1" si="748"/>
        <v>5705</v>
      </c>
      <c r="BI935" s="7">
        <f t="shared" ca="1" si="748"/>
        <v>521678</v>
      </c>
      <c r="BJ935" s="7">
        <f t="shared" ca="1" si="748"/>
        <v>6169150</v>
      </c>
      <c r="BK935" s="7">
        <f t="shared" ca="1" si="748"/>
        <v>485</v>
      </c>
      <c r="BL935" s="7">
        <f t="shared" ca="1" si="748"/>
        <v>7285</v>
      </c>
      <c r="BM935" s="7">
        <f t="shared" ca="1" si="748"/>
        <v>282016</v>
      </c>
      <c r="BN935" s="7">
        <f t="shared" ca="1" si="748"/>
        <v>6408812</v>
      </c>
      <c r="BO935" s="7">
        <f t="shared" ca="1" si="748"/>
        <v>239</v>
      </c>
      <c r="BP935" s="7">
        <f t="shared" ref="BP935:CV935" ca="1" si="749">INDIRECT("CORPUS_TOTALS!R"&amp;($A931+$C931)&amp;"C"&amp;(COLUMN()-1),FALSE)</f>
        <v>7531</v>
      </c>
      <c r="BQ935" s="7">
        <f t="shared" ca="1" si="749"/>
        <v>119056</v>
      </c>
      <c r="BR935" s="7">
        <f t="shared" ca="1" si="749"/>
        <v>6571772</v>
      </c>
      <c r="BS935" s="7">
        <f t="shared" ca="1" si="749"/>
        <v>75</v>
      </c>
      <c r="BT935" s="7">
        <f t="shared" ca="1" si="749"/>
        <v>7695</v>
      </c>
      <c r="BU935" s="7">
        <f t="shared" ca="1" si="749"/>
        <v>60599</v>
      </c>
      <c r="BV935" s="7">
        <f t="shared" ca="1" si="749"/>
        <v>6630229</v>
      </c>
      <c r="BW935" s="7">
        <f t="shared" ca="1" si="749"/>
        <v>35</v>
      </c>
      <c r="BX935" s="7">
        <f t="shared" ca="1" si="749"/>
        <v>7735</v>
      </c>
      <c r="BY935" s="7">
        <f t="shared" ca="1" si="749"/>
        <v>776484.27560632839</v>
      </c>
      <c r="BZ935" s="7">
        <f t="shared" ca="1" si="749"/>
        <v>5914343.7243936714</v>
      </c>
      <c r="CA935" s="7">
        <f t="shared" ca="1" si="749"/>
        <v>901.72439367163099</v>
      </c>
      <c r="CB935" s="7">
        <f t="shared" ca="1" si="749"/>
        <v>6876.2516746806223</v>
      </c>
      <c r="CC935" s="7">
        <f t="shared" ca="1" si="749"/>
        <v>1854868.9569136705</v>
      </c>
      <c r="CD935" s="7">
        <f t="shared" ca="1" si="749"/>
        <v>4835959.0430863295</v>
      </c>
      <c r="CE935" s="7">
        <f t="shared" ca="1" si="749"/>
        <v>2154.0430863294082</v>
      </c>
      <c r="CF935" s="7">
        <f t="shared" ca="1" si="749"/>
        <v>5622.4786752850323</v>
      </c>
      <c r="CG935" s="7">
        <f t="shared" ca="1" si="749"/>
        <v>521557.32004876243</v>
      </c>
      <c r="CH935" s="7">
        <f t="shared" ca="1" si="749"/>
        <v>6169270.6799512375</v>
      </c>
      <c r="CI935" s="7">
        <f t="shared" ca="1" si="749"/>
        <v>605.67995123755747</v>
      </c>
      <c r="CJ935" s="7">
        <f t="shared" ca="1" si="749"/>
        <v>7172.6399109347904</v>
      </c>
      <c r="CK935" s="7">
        <f t="shared" ca="1" si="749"/>
        <v>281927.59994554083</v>
      </c>
      <c r="CL935" s="7">
        <f t="shared" ca="1" si="749"/>
        <v>6408900.4000544595</v>
      </c>
      <c r="CM935" s="7">
        <f t="shared" ca="1" si="749"/>
        <v>327.40005445915699</v>
      </c>
      <c r="CN935" s="7">
        <f t="shared" ca="1" si="749"/>
        <v>7451.2429717218856</v>
      </c>
      <c r="CO935" s="7">
        <f t="shared" ca="1" si="749"/>
        <v>118992.81468569991</v>
      </c>
      <c r="CP935" s="7">
        <f t="shared" ca="1" si="749"/>
        <v>6571835.1853143005</v>
      </c>
      <c r="CQ935" s="7">
        <f t="shared" ca="1" si="749"/>
        <v>138.18531430009682</v>
      </c>
      <c r="CR935" s="7">
        <f t="shared" ca="1" si="749"/>
        <v>7640.6774453027338</v>
      </c>
      <c r="CS935" s="7">
        <f t="shared" ca="1" si="749"/>
        <v>60563.667942456021</v>
      </c>
      <c r="CT935" s="7">
        <f t="shared" ca="1" si="749"/>
        <v>6630264.332057544</v>
      </c>
      <c r="CU935" s="7">
        <f t="shared" ca="1" si="749"/>
        <v>70.332057543981591</v>
      </c>
      <c r="CV935" s="7">
        <f t="shared" ca="1" si="749"/>
        <v>7708.6094994520854</v>
      </c>
    </row>
    <row r="936" spans="1:100">
      <c r="A936" s="18" t="s">
        <v>117</v>
      </c>
      <c r="B936" s="7" t="str">
        <f ca="1">INDIRECT("CORPUS_TOTALS!R"&amp;($B931+$C931)&amp;"C"&amp;(COLUMN()-1),FALSE)</f>
        <v>Reduced Punishment</v>
      </c>
      <c r="C936" s="7">
        <f ca="1">INDIRECT("CORPUS_TOTALS!R"&amp;($B931+$C931)&amp;"C"&amp;(COLUMN()-1),FALSE)</f>
        <v>31050</v>
      </c>
      <c r="D936" s="7">
        <f t="shared" ref="D936:BO936" ca="1" si="750">INDIRECT("CORPUS_TOTALS!R"&amp;($B931+$C931)&amp;"C"&amp;(COLUMN()-1),FALSE)</f>
        <v>2175</v>
      </c>
      <c r="E936" s="7">
        <f t="shared" ca="1" si="750"/>
        <v>269</v>
      </c>
      <c r="F936" s="7">
        <f t="shared" ca="1" si="750"/>
        <v>898</v>
      </c>
      <c r="G936" s="7">
        <f t="shared" ca="1" si="750"/>
        <v>163</v>
      </c>
      <c r="H936" s="7">
        <f t="shared" ca="1" si="750"/>
        <v>73</v>
      </c>
      <c r="I936" s="7">
        <f t="shared" ca="1" si="750"/>
        <v>40</v>
      </c>
      <c r="J936" s="7">
        <f t="shared" ca="1" si="750"/>
        <v>16</v>
      </c>
      <c r="K936" s="7">
        <f t="shared" ca="1" si="750"/>
        <v>-1.2511182739540352</v>
      </c>
      <c r="L936" s="7">
        <f t="shared" ca="1" si="750"/>
        <v>-0.49800676516965386</v>
      </c>
      <c r="M936" s="7">
        <f t="shared" ca="1" si="750"/>
        <v>-0.93391392584353949</v>
      </c>
      <c r="N936" s="7">
        <f t="shared" ca="1" si="750"/>
        <v>-1.4316991660490603</v>
      </c>
      <c r="O936" s="7">
        <f t="shared" ca="1" si="750"/>
        <v>-1.5767595839229272E-2</v>
      </c>
      <c r="P936" s="7">
        <f t="shared" ca="1" si="750"/>
        <v>-1.0176287080691298</v>
      </c>
      <c r="Q936" s="7">
        <f t="shared" ca="1" si="750"/>
        <v>1</v>
      </c>
      <c r="R936" s="7">
        <f t="shared" ca="1" si="750"/>
        <v>1</v>
      </c>
      <c r="S936" s="7">
        <f t="shared" ca="1" si="750"/>
        <v>1</v>
      </c>
      <c r="T936" s="7">
        <f t="shared" ca="1" si="750"/>
        <v>1</v>
      </c>
      <c r="U936" s="7">
        <f t="shared" ca="1" si="750"/>
        <v>1</v>
      </c>
      <c r="V936" s="7">
        <f t="shared" ca="1" si="750"/>
        <v>1</v>
      </c>
      <c r="W936" s="7">
        <f t="shared" ca="1" si="750"/>
        <v>0.10000724842289024</v>
      </c>
      <c r="X936" s="7">
        <f t="shared" ca="1" si="750"/>
        <v>0.99675797932774346</v>
      </c>
      <c r="Y936" s="7">
        <f t="shared" ca="1" si="750"/>
        <v>0.27940451726101811</v>
      </c>
      <c r="Z936" s="7">
        <f t="shared" ca="1" si="750"/>
        <v>5.8108674301750034E-2</v>
      </c>
      <c r="AA936" s="7">
        <f t="shared" ca="1" si="750"/>
        <v>0.97954061035843321</v>
      </c>
      <c r="AB936" s="7">
        <f t="shared" ca="1" si="750"/>
        <v>0.87436622013035636</v>
      </c>
      <c r="AC936" s="7">
        <f t="shared" ca="1" si="750"/>
        <v>6.1537507120655458E-3</v>
      </c>
      <c r="AD936" s="7">
        <f t="shared" ca="1" si="750"/>
        <v>7.8175221791840083E-3</v>
      </c>
      <c r="AE936" s="7">
        <f t="shared" ca="1" si="750"/>
        <v>7.7196172148727704E-3</v>
      </c>
      <c r="AF936" s="7">
        <f t="shared" ca="1" si="750"/>
        <v>8.7953253138628625E-3</v>
      </c>
      <c r="AG936" s="7">
        <f t="shared" ca="1" si="750"/>
        <v>6.3480615215698918E-3</v>
      </c>
      <c r="AH936" s="7">
        <f t="shared" ca="1" si="750"/>
        <v>8.6404442255565445E-3</v>
      </c>
      <c r="AI936" s="7">
        <f t="shared" ca="1" si="750"/>
        <v>5.1779359167936278E-3</v>
      </c>
      <c r="AJ936" s="7">
        <f t="shared" ca="1" si="750"/>
        <v>8.2473514395282124E-3</v>
      </c>
      <c r="AK936" s="7">
        <f t="shared" ca="1" si="750"/>
        <v>6.3588498602120385E-3</v>
      </c>
      <c r="AL936" s="7">
        <f t="shared" ca="1" si="750"/>
        <v>1.2031954737489111E-2</v>
      </c>
      <c r="AM936" s="7">
        <f t="shared" ca="1" si="750"/>
        <v>3.7650069014881697E-3</v>
      </c>
      <c r="AN936" s="7">
        <f t="shared" ca="1" si="750"/>
        <v>1.0947636776672749E-2</v>
      </c>
      <c r="AO936" s="7">
        <f t="shared" ca="1" si="750"/>
        <v>8.6307198591678805E-2</v>
      </c>
      <c r="AP936" s="7">
        <f t="shared" ca="1" si="750"/>
        <v>0.11139395083360855</v>
      </c>
      <c r="AQ936" s="7">
        <f t="shared" ca="1" si="750"/>
        <v>0.25617817471319909</v>
      </c>
      <c r="AR936" s="7">
        <f t="shared" ca="1" si="750"/>
        <v>0.29370688275806528</v>
      </c>
      <c r="AS936" s="7">
        <f t="shared" ca="1" si="750"/>
        <v>5.6183338054079483E-2</v>
      </c>
      <c r="AT936" s="7">
        <f t="shared" ca="1" si="750"/>
        <v>7.7149995279253855E-2</v>
      </c>
      <c r="AU936" s="7">
        <f t="shared" ca="1" si="750"/>
        <v>2.3135787556172901E-2</v>
      </c>
      <c r="AV936" s="7">
        <f t="shared" ca="1" si="750"/>
        <v>3.7553867616240889E-2</v>
      </c>
      <c r="AW936" s="7">
        <f t="shared" ca="1" si="750"/>
        <v>1.1189761023560476E-2</v>
      </c>
      <c r="AX936" s="7">
        <f t="shared" ca="1" si="750"/>
        <v>2.1913687252301594E-2</v>
      </c>
      <c r="AY936" s="7">
        <f t="shared" ca="1" si="750"/>
        <v>3.7650069014881697E-3</v>
      </c>
      <c r="AZ936" s="7">
        <f t="shared" ca="1" si="750"/>
        <v>1.0947636776672749E-2</v>
      </c>
      <c r="BA936" s="7">
        <f t="shared" ca="1" si="750"/>
        <v>777171</v>
      </c>
      <c r="BB936" s="7">
        <f t="shared" ca="1" si="750"/>
        <v>5919252</v>
      </c>
      <c r="BC936" s="7">
        <f t="shared" ca="1" si="750"/>
        <v>215</v>
      </c>
      <c r="BD936" s="7">
        <f t="shared" ca="1" si="750"/>
        <v>1960</v>
      </c>
      <c r="BE936" s="7">
        <f t="shared" ca="1" si="750"/>
        <v>1856425</v>
      </c>
      <c r="BF936" s="7">
        <f t="shared" ca="1" si="750"/>
        <v>4839998</v>
      </c>
      <c r="BG936" s="7">
        <f t="shared" ca="1" si="750"/>
        <v>598</v>
      </c>
      <c r="BH936" s="7">
        <f t="shared" ca="1" si="750"/>
        <v>1577</v>
      </c>
      <c r="BI936" s="7">
        <f t="shared" ca="1" si="750"/>
        <v>522018</v>
      </c>
      <c r="BJ936" s="7">
        <f t="shared" ca="1" si="750"/>
        <v>6174405</v>
      </c>
      <c r="BK936" s="7">
        <f t="shared" ca="1" si="750"/>
        <v>145</v>
      </c>
      <c r="BL936" s="7">
        <f t="shared" ca="1" si="750"/>
        <v>2030</v>
      </c>
      <c r="BM936" s="7">
        <f t="shared" ca="1" si="750"/>
        <v>282189</v>
      </c>
      <c r="BN936" s="7">
        <f t="shared" ca="1" si="750"/>
        <v>6414234</v>
      </c>
      <c r="BO936" s="7">
        <f t="shared" ca="1" si="750"/>
        <v>66</v>
      </c>
      <c r="BP936" s="7">
        <f t="shared" ref="BP936:CV936" ca="1" si="751">INDIRECT("CORPUS_TOTALS!R"&amp;($B931+$C931)&amp;"C"&amp;(COLUMN()-1),FALSE)</f>
        <v>2109</v>
      </c>
      <c r="BQ936" s="7">
        <f t="shared" ca="1" si="751"/>
        <v>119095</v>
      </c>
      <c r="BR936" s="7">
        <f t="shared" ca="1" si="751"/>
        <v>6577328</v>
      </c>
      <c r="BS936" s="7">
        <f t="shared" ca="1" si="751"/>
        <v>36</v>
      </c>
      <c r="BT936" s="7">
        <f t="shared" ca="1" si="751"/>
        <v>2139</v>
      </c>
      <c r="BU936" s="7">
        <f t="shared" ca="1" si="751"/>
        <v>60618</v>
      </c>
      <c r="BV936" s="7">
        <f t="shared" ca="1" si="751"/>
        <v>6635805</v>
      </c>
      <c r="BW936" s="7">
        <f t="shared" ca="1" si="751"/>
        <v>16</v>
      </c>
      <c r="BX936" s="7">
        <f t="shared" ca="1" si="751"/>
        <v>2159</v>
      </c>
      <c r="BY936" s="7">
        <f t="shared" ca="1" si="751"/>
        <v>777133.58680099924</v>
      </c>
      <c r="BZ936" s="7">
        <f t="shared" ca="1" si="751"/>
        <v>5919289.413199001</v>
      </c>
      <c r="CA936" s="7">
        <f t="shared" ca="1" si="751"/>
        <v>252.41319900074612</v>
      </c>
      <c r="CB936" s="7">
        <f t="shared" ca="1" si="751"/>
        <v>1923.2112577117664</v>
      </c>
      <c r="CC936" s="7">
        <f t="shared" ca="1" si="751"/>
        <v>1856420.0342712011</v>
      </c>
      <c r="CD936" s="7">
        <f t="shared" ca="1" si="751"/>
        <v>4840002.9657287989</v>
      </c>
      <c r="CE936" s="7">
        <f t="shared" ca="1" si="751"/>
        <v>602.96572879877249</v>
      </c>
      <c r="CF936" s="7">
        <f t="shared" ca="1" si="751"/>
        <v>1572.5448683573304</v>
      </c>
      <c r="CG936" s="7">
        <f t="shared" ca="1" si="751"/>
        <v>521993.45638430608</v>
      </c>
      <c r="CH936" s="7">
        <f t="shared" ca="1" si="751"/>
        <v>6174429.5436156942</v>
      </c>
      <c r="CI936" s="7">
        <f t="shared" ca="1" si="751"/>
        <v>169.54361569391088</v>
      </c>
      <c r="CJ936" s="7">
        <f t="shared" ca="1" si="751"/>
        <v>2006.107757081654</v>
      </c>
      <c r="CK936" s="7">
        <f t="shared" ca="1" si="751"/>
        <v>282163.3532666089</v>
      </c>
      <c r="CL936" s="7">
        <f t="shared" ca="1" si="751"/>
        <v>6414259.6467333911</v>
      </c>
      <c r="CM936" s="7">
        <f t="shared" ca="1" si="751"/>
        <v>91.646733391076765</v>
      </c>
      <c r="CN936" s="7">
        <f t="shared" ca="1" si="751"/>
        <v>2084.0299403129102</v>
      </c>
      <c r="CO936" s="7">
        <f t="shared" ca="1" si="751"/>
        <v>119092.31878267661</v>
      </c>
      <c r="CP936" s="7">
        <f t="shared" ca="1" si="751"/>
        <v>6577330.6812173231</v>
      </c>
      <c r="CQ936" s="7">
        <f t="shared" ca="1" si="751"/>
        <v>38.681217323386178</v>
      </c>
      <c r="CR936" s="7">
        <f t="shared" ca="1" si="751"/>
        <v>2137.0126595945326</v>
      </c>
      <c r="CS936" s="7">
        <f t="shared" ca="1" si="751"/>
        <v>60614.312454934603</v>
      </c>
      <c r="CT936" s="7">
        <f t="shared" ca="1" si="751"/>
        <v>6635808.6875450658</v>
      </c>
      <c r="CU936" s="7">
        <f t="shared" ca="1" si="751"/>
        <v>19.687545065400254</v>
      </c>
      <c r="CV936" s="7">
        <f t="shared" ca="1" si="751"/>
        <v>2156.0125010024008</v>
      </c>
    </row>
    <row r="938" spans="1:100">
      <c r="A938" s="18" t="s">
        <v>114</v>
      </c>
      <c r="B938" t="s">
        <v>119</v>
      </c>
      <c r="C938" t="s">
        <v>120</v>
      </c>
      <c r="D938" t="s">
        <v>121</v>
      </c>
      <c r="E938" t="s">
        <v>122</v>
      </c>
      <c r="F938" t="s">
        <v>123</v>
      </c>
      <c r="G938" t="s">
        <v>124</v>
      </c>
      <c r="H938" t="s">
        <v>125</v>
      </c>
      <c r="I938" t="s">
        <v>126</v>
      </c>
      <c r="J938" t="s">
        <v>127</v>
      </c>
      <c r="K938" t="s">
        <v>128</v>
      </c>
      <c r="L938" t="s">
        <v>129</v>
      </c>
      <c r="M938" t="s">
        <v>130</v>
      </c>
      <c r="N938" t="s">
        <v>131</v>
      </c>
      <c r="O938" t="s">
        <v>132</v>
      </c>
      <c r="P938" t="s">
        <v>133</v>
      </c>
      <c r="Q938" t="s">
        <v>134</v>
      </c>
      <c r="R938" t="s">
        <v>135</v>
      </c>
      <c r="S938" t="s">
        <v>136</v>
      </c>
      <c r="T938" t="s">
        <v>138</v>
      </c>
      <c r="U938" t="s">
        <v>139</v>
      </c>
      <c r="V938" t="s">
        <v>140</v>
      </c>
      <c r="W938" t="s">
        <v>141</v>
      </c>
      <c r="X938" t="s">
        <v>142</v>
      </c>
      <c r="Y938" t="s">
        <v>143</v>
      </c>
      <c r="Z938" t="s">
        <v>144</v>
      </c>
      <c r="AA938" t="s">
        <v>145</v>
      </c>
      <c r="AB938" t="s">
        <v>146</v>
      </c>
      <c r="AC938" t="s">
        <v>147</v>
      </c>
      <c r="AD938" t="s">
        <v>148</v>
      </c>
      <c r="AE938" t="s">
        <v>149</v>
      </c>
      <c r="AF938" t="s">
        <v>137</v>
      </c>
    </row>
    <row r="939" spans="1:100">
      <c r="A939" s="18" t="s">
        <v>150</v>
      </c>
      <c r="B939" s="10" t="e">
        <f ca="1">1-NORMSDIST(H939)</f>
        <v>#REF!</v>
      </c>
      <c r="C939" s="10">
        <f t="shared" ref="C939" ca="1" si="752">1-NORMSDIST(I939)</f>
        <v>0.48360166140279048</v>
      </c>
      <c r="D939" s="10">
        <f t="shared" ref="D939" ca="1" si="753">1-NORMSDIST(J939)</f>
        <v>0.8179399825687097</v>
      </c>
      <c r="E939" s="10">
        <f t="shared" ref="E939" ca="1" si="754">1-NORMSDIST(K939)</f>
        <v>0.56722526793760875</v>
      </c>
      <c r="F939" s="10">
        <f t="shared" ref="F939" ca="1" si="755">1-NORMSDIST(L939)</f>
        <v>0.99960266565453582</v>
      </c>
      <c r="G939" s="10">
        <f t="shared" ref="G939" ca="1" si="756">1-NORMSDIST(M939)</f>
        <v>0.9498854842472666</v>
      </c>
      <c r="H939" t="e">
        <f ca="1">(E935/T939-E936/Z939)/(SQRT(N939*(1-N939)*(1/T939+1/Z939)))</f>
        <v>#REF!</v>
      </c>
      <c r="I939">
        <f t="shared" ref="I939" ca="1" si="757">(F935/U939-F936/AA939)/(SQRT(O939*(1-O939)*(1/U939+1/AA939)))</f>
        <v>4.111612095735772E-2</v>
      </c>
      <c r="J939">
        <f t="shared" ref="J939" ca="1" si="758">(G935/V939-G936/AB939)/(SQRT(P939*(1-P939)*(1/V939+1/AB939)))</f>
        <v>-0.90754240651999762</v>
      </c>
      <c r="K939">
        <f t="shared" ref="K939" ca="1" si="759">(H935/W939-H936/AC939)/(SQRT(Q939*(1-Q939)*(1/W939+1/AC939)))</f>
        <v>-0.1693142548285182</v>
      </c>
      <c r="L939">
        <f t="shared" ref="L939" ca="1" si="760">(I935/X939-I936/AD939)/(SQRT(R939*(1-R939)*(1/X939+1/AD939)))</f>
        <v>-3.3546450848152598</v>
      </c>
      <c r="M939">
        <f t="shared" ref="M939" ca="1" si="761">(J935/Y939-J936/AE939)/(SQRT(S939*(1-S939)*(1/Y939+1/AE939)))</f>
        <v>-1.6437442982066304</v>
      </c>
      <c r="N939" t="e">
        <f ca="1">(E935+E936)/(T939+Z939)</f>
        <v>#REF!</v>
      </c>
      <c r="O939">
        <f t="shared" ref="O939" ca="1" si="762">(F935+F936)/(U939+AA939)</f>
        <v>4.1337355455002512E-3</v>
      </c>
      <c r="P939">
        <f t="shared" ref="P939" ca="1" si="763">(G935+G936)/(V939+AB939)</f>
        <v>3.5193564605329312E-3</v>
      </c>
      <c r="Q939">
        <f t="shared" ref="Q939" ca="1" si="764">(H935+H936)/(W939+AC939)</f>
        <v>3.2981397687280038E-3</v>
      </c>
      <c r="R939">
        <f t="shared" ref="R939" ca="1" si="765">(I935+I936)/(X939+AD939)</f>
        <v>2.8908999497234793E-3</v>
      </c>
      <c r="S939">
        <f t="shared" ref="S939" ca="1" si="766">(J935+J936)/(Y939+AE939)</f>
        <v>2.5641025641025641E-3</v>
      </c>
      <c r="T939" t="e">
        <f ca="1">_xlfn.FLOOR.MATH(($F$1-1)*$D935)</f>
        <v>#REF!</v>
      </c>
      <c r="U939">
        <f ca="1">2*50*$D935</f>
        <v>777000</v>
      </c>
      <c r="V939">
        <f ca="1">2*10*$D935</f>
        <v>155400</v>
      </c>
      <c r="W939">
        <f ca="1">2*5*$D935</f>
        <v>77700</v>
      </c>
      <c r="X939">
        <f ca="1">2*2*$D935</f>
        <v>31080</v>
      </c>
      <c r="Y939">
        <f ca="1">2*1*$D935</f>
        <v>15540</v>
      </c>
      <c r="Z939" t="e">
        <f ca="1">_xlfn.FLOOR.MATH(($F$1-1)*$D936)</f>
        <v>#REF!</v>
      </c>
      <c r="AA939">
        <f ca="1">2*50*$D936</f>
        <v>217500</v>
      </c>
      <c r="AB939">
        <f ca="1">2*10*$D936</f>
        <v>43500</v>
      </c>
      <c r="AC939">
        <f ca="1">2*5*$D936</f>
        <v>21750</v>
      </c>
      <c r="AD939">
        <f ca="1">2*2*$D936</f>
        <v>8700</v>
      </c>
      <c r="AE939">
        <f ca="1">2*1*$D936</f>
        <v>4350</v>
      </c>
    </row>
    <row r="941" spans="1:100">
      <c r="A941" s="18" t="s">
        <v>151</v>
      </c>
      <c r="B941" t="s">
        <v>152</v>
      </c>
      <c r="C941" t="s">
        <v>153</v>
      </c>
      <c r="D941" t="s">
        <v>154</v>
      </c>
      <c r="E941">
        <v>50</v>
      </c>
      <c r="F941" t="s">
        <v>153</v>
      </c>
      <c r="G941" t="s">
        <v>154</v>
      </c>
      <c r="H941">
        <v>10</v>
      </c>
      <c r="I941" t="s">
        <v>153</v>
      </c>
      <c r="J941" t="s">
        <v>154</v>
      </c>
      <c r="K941">
        <v>5</v>
      </c>
      <c r="L941" t="s">
        <v>153</v>
      </c>
      <c r="M941" t="s">
        <v>154</v>
      </c>
      <c r="N941">
        <v>2</v>
      </c>
      <c r="O941" t="s">
        <v>153</v>
      </c>
      <c r="P941" t="s">
        <v>154</v>
      </c>
      <c r="Q941">
        <v>1</v>
      </c>
      <c r="R941" t="s">
        <v>153</v>
      </c>
      <c r="S941" t="s">
        <v>154</v>
      </c>
    </row>
    <row r="942" spans="1:100">
      <c r="A942" s="18" t="s">
        <v>159</v>
      </c>
      <c r="B942" t="s">
        <v>116</v>
      </c>
      <c r="C942">
        <f ca="1">BC935</f>
        <v>841</v>
      </c>
      <c r="D942">
        <f ca="1">BD935</f>
        <v>6929</v>
      </c>
      <c r="E942" t="s">
        <v>116</v>
      </c>
      <c r="F942">
        <f ca="1">BG935</f>
        <v>2065</v>
      </c>
      <c r="G942">
        <f ca="1">BH935</f>
        <v>5705</v>
      </c>
      <c r="H942" t="s">
        <v>116</v>
      </c>
      <c r="I942">
        <f ca="1">BK935</f>
        <v>485</v>
      </c>
      <c r="J942">
        <f ca="1">BL935</f>
        <v>7285</v>
      </c>
      <c r="K942" t="s">
        <v>116</v>
      </c>
      <c r="L942">
        <f ca="1">BO935</f>
        <v>239</v>
      </c>
      <c r="M942">
        <f ca="1">BP935</f>
        <v>7531</v>
      </c>
      <c r="N942" t="s">
        <v>116</v>
      </c>
      <c r="O942">
        <f ca="1">BS935</f>
        <v>75</v>
      </c>
      <c r="P942">
        <f ca="1">BT935</f>
        <v>7695</v>
      </c>
      <c r="Q942" t="s">
        <v>116</v>
      </c>
      <c r="R942">
        <f ca="1">BW935</f>
        <v>35</v>
      </c>
      <c r="S942">
        <f ca="1">BX935</f>
        <v>7735</v>
      </c>
    </row>
    <row r="943" spans="1:100">
      <c r="A943" s="18"/>
      <c r="B943" t="s">
        <v>117</v>
      </c>
      <c r="C943">
        <f ca="1">BC936</f>
        <v>215</v>
      </c>
      <c r="D943">
        <f ca="1">BD936</f>
        <v>1960</v>
      </c>
      <c r="E943" t="s">
        <v>117</v>
      </c>
      <c r="F943">
        <f ca="1">BG936</f>
        <v>598</v>
      </c>
      <c r="G943">
        <f ca="1">BH936</f>
        <v>1577</v>
      </c>
      <c r="H943" t="s">
        <v>117</v>
      </c>
      <c r="I943">
        <f ca="1">BK936</f>
        <v>145</v>
      </c>
      <c r="J943">
        <f ca="1">BL936</f>
        <v>2030</v>
      </c>
      <c r="K943" t="s">
        <v>117</v>
      </c>
      <c r="L943">
        <f ca="1">BO936</f>
        <v>66</v>
      </c>
      <c r="M943">
        <f ca="1">BP936</f>
        <v>2109</v>
      </c>
      <c r="N943" t="s">
        <v>117</v>
      </c>
      <c r="O943">
        <f ca="1">BS936</f>
        <v>36</v>
      </c>
      <c r="P943">
        <f ca="1">BT936</f>
        <v>2139</v>
      </c>
      <c r="Q943" t="s">
        <v>117</v>
      </c>
      <c r="R943">
        <f ca="1">BW936</f>
        <v>16</v>
      </c>
      <c r="S943">
        <f ca="1">BX936</f>
        <v>2159</v>
      </c>
    </row>
    <row r="944" spans="1:100">
      <c r="A944" s="18" t="s">
        <v>155</v>
      </c>
      <c r="C944">
        <f ca="1">(C942+C943)*(C942+D942)/SUM(C942:D943)</f>
        <v>825.04977375565613</v>
      </c>
      <c r="D944">
        <f ca="1">(C942+D942)*(D942+D943)/SUM(C942:D943)</f>
        <v>6944.9502262443439</v>
      </c>
      <c r="F944">
        <f ca="1">(F942+F943)*(F942+G942)/SUM(F942:G943)</f>
        <v>2080.5942684766214</v>
      </c>
      <c r="G944">
        <f ca="1">(F942+G942)*(G942+G943)/SUM(F942:G943)</f>
        <v>5689.4057315233786</v>
      </c>
      <c r="I944">
        <f ca="1">(I942+I943)*(I942+J942)/SUM(I942:J943)</f>
        <v>492.21719457013575</v>
      </c>
      <c r="J944">
        <f ca="1">(I942+J942)*(J942+J943)/SUM(I942:J943)</f>
        <v>7277.7828054298643</v>
      </c>
      <c r="L944">
        <f ca="1">(L942+L943)*(L942+M942)/SUM(L942:M943)</f>
        <v>238.29562594268478</v>
      </c>
      <c r="M944">
        <f ca="1">(L942+M942)*(M942+M943)/SUM(L942:M943)</f>
        <v>7531.7043740573154</v>
      </c>
      <c r="O944">
        <f ca="1">(O942+O943)*(O942+P942)/SUM(O942:P943)</f>
        <v>86.723981900452486</v>
      </c>
      <c r="P944">
        <f ca="1">(O942+P942)*(P942+P943)/SUM(O942:P943)</f>
        <v>7683.2760180995474</v>
      </c>
      <c r="R944">
        <f ca="1">(R942+R943)*(R942+S942)/SUM(R942:S943)</f>
        <v>39.846153846153847</v>
      </c>
      <c r="S944">
        <f ca="1">(R942+S942)*(S942+S943)/SUM(R942:S943)</f>
        <v>7730.1538461538457</v>
      </c>
    </row>
    <row r="945" spans="1:100">
      <c r="C945">
        <f ca="1">(C942+C943)*(C943+D943)/SUM(C942:D943)</f>
        <v>230.9502262443439</v>
      </c>
      <c r="D945">
        <f ca="1">(C943+D943)*(D942+D943)/SUM(C942:D943)</f>
        <v>1944.0497737556561</v>
      </c>
      <c r="F945">
        <f ca="1">(F942+F943)*(F943+G943)/SUM(F942:G943)</f>
        <v>582.40573152337856</v>
      </c>
      <c r="G945">
        <f ca="1">(F943+G943)*(G942+G943)/SUM(F942:G943)</f>
        <v>1592.5942684766214</v>
      </c>
      <c r="I945">
        <f ca="1">(I942+I943)*(I943+J943)/SUM(I942:J943)</f>
        <v>137.78280542986425</v>
      </c>
      <c r="J945">
        <f ca="1">(I943+J943)*(J942+J943)/SUM(I942:J943)</f>
        <v>2037.2171945701357</v>
      </c>
      <c r="L945">
        <f ca="1">(L942+L943)*(L943+M943)/SUM(L942:M943)</f>
        <v>66.704374057315235</v>
      </c>
      <c r="M945">
        <f ca="1">(L943+M943)*(M942+M943)/SUM(L942:M943)</f>
        <v>2108.2956259426846</v>
      </c>
      <c r="O945">
        <f ca="1">(O942+O943)*(O943+P943)/SUM(O942:P943)</f>
        <v>24.27601809954751</v>
      </c>
      <c r="P945">
        <f ca="1">(O943+P943)*(P942+P943)/SUM(O942:P943)</f>
        <v>2150.7239819004526</v>
      </c>
      <c r="R945">
        <f ca="1">(R942+R943)*(R943+S943)/SUM(R942:S943)</f>
        <v>11.153846153846153</v>
      </c>
      <c r="S945">
        <f ca="1">(R943+S943)*(S942+S943)/SUM(R942:S943)</f>
        <v>2163.8461538461538</v>
      </c>
    </row>
    <row r="947" spans="1:100">
      <c r="A947" s="18" t="s">
        <v>151</v>
      </c>
      <c r="B947" s="18" t="s">
        <v>0</v>
      </c>
      <c r="C947" s="18">
        <v>50</v>
      </c>
      <c r="D947" s="18">
        <v>10</v>
      </c>
      <c r="E947" s="18">
        <v>5</v>
      </c>
      <c r="F947" s="18">
        <v>2</v>
      </c>
      <c r="G947" s="18">
        <v>1</v>
      </c>
    </row>
    <row r="948" spans="1:100">
      <c r="A948" s="18" t="s">
        <v>118</v>
      </c>
      <c r="B948" s="10">
        <f ca="1">_xlfn.CHISQ.TEST(C942:D943,C944:D945)</f>
        <v>0.20913082059638144</v>
      </c>
      <c r="C948" s="10">
        <f ca="1">_xlfn.CHISQ.TEST(F942:G943,F944:G945)</f>
        <v>0.39292710485493365</v>
      </c>
      <c r="D948" s="10">
        <f ca="1">_xlfn.CHISQ.TEST(I942:J943,I944:J945)</f>
        <v>0.47229915883182982</v>
      </c>
      <c r="E948" s="10">
        <f ca="1">_xlfn.CHISQ.TEST(L942:M943,L944:M945)</f>
        <v>0.92105736792937443</v>
      </c>
      <c r="F948" s="10">
        <f ca="1">_xlfn.CHISQ.TEST(O942:P943,O944:P945)</f>
        <v>6.7859421446623495E-3</v>
      </c>
      <c r="G948" s="10">
        <f ca="1">_xlfn.CHISQ.TEST(R942:S943,R944:S945)</f>
        <v>9.9792346539721064E-2</v>
      </c>
    </row>
    <row r="949" spans="1:100">
      <c r="A949" s="18" t="s">
        <v>156</v>
      </c>
      <c r="B949">
        <f ca="1">(C942*D943)/(D942*C943)</f>
        <v>1.1064786690250279</v>
      </c>
      <c r="C949">
        <f ca="1">(F942*G943)/(G942*F943)</f>
        <v>0.95454172394689862</v>
      </c>
      <c r="D949">
        <f ca="1">(I942*J943)/(J942*I943)</f>
        <v>0.93205216197666441</v>
      </c>
      <c r="E949">
        <f ca="1">(L942*M943)/(M942*L943)</f>
        <v>1.014093262997791</v>
      </c>
      <c r="F949">
        <f ca="1">(O942*P943)/(P942*O943)</f>
        <v>0.57910981156595187</v>
      </c>
      <c r="G949">
        <f ca="1">(R942*S943)/(S942*R943)</f>
        <v>0.61057692307692313</v>
      </c>
    </row>
    <row r="952" spans="1:100">
      <c r="A952">
        <v>2</v>
      </c>
      <c r="B952">
        <v>4</v>
      </c>
      <c r="C952">
        <v>2</v>
      </c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</row>
    <row r="953" spans="1:100" ht="18.75">
      <c r="A953" s="19" t="str">
        <f ca="1">INDIRECT("R5C"&amp;A952,FALSE)</f>
        <v>reduced_deities</v>
      </c>
      <c r="B953" s="19" t="str">
        <f ca="1">INDIRECT("R5C"&amp;B952,FALSE)</f>
        <v>ancestors</v>
      </c>
      <c r="C953" s="19" t="str">
        <f ca="1">INDIRECT("R3C"&amp;C952,FALSE)</f>
        <v>reduced_reward</v>
      </c>
      <c r="D953" s="20"/>
    </row>
    <row r="954" spans="1:100" ht="18.75">
      <c r="A954" s="19">
        <f ca="1">INDIRECT("R6C"&amp;A952,FALSE)</f>
        <v>188</v>
      </c>
      <c r="B954" s="19">
        <f ca="1">INDIRECT("R6C"&amp;B952,FALSE)</f>
        <v>6</v>
      </c>
      <c r="C954" s="19">
        <f ca="1">INDIRECT("R4C"&amp;C952,FALSE)</f>
        <v>8</v>
      </c>
    </row>
    <row r="955" spans="1:100">
      <c r="A955" s="18"/>
    </row>
    <row r="956" spans="1:100">
      <c r="A956" s="18" t="s">
        <v>115</v>
      </c>
    </row>
    <row r="957" spans="1:100" ht="15.75">
      <c r="C957" t="s">
        <v>36</v>
      </c>
      <c r="D957" t="s">
        <v>37</v>
      </c>
      <c r="E957" s="2" t="s">
        <v>43</v>
      </c>
      <c r="F957" s="2" t="s">
        <v>38</v>
      </c>
      <c r="G957" s="2" t="s">
        <v>39</v>
      </c>
      <c r="H957" s="2" t="s">
        <v>40</v>
      </c>
      <c r="I957" s="2" t="s">
        <v>41</v>
      </c>
      <c r="J957" s="2" t="s">
        <v>42</v>
      </c>
      <c r="K957" s="3" t="s">
        <v>44</v>
      </c>
      <c r="L957" s="3" t="s">
        <v>45</v>
      </c>
      <c r="M957" s="3" t="s">
        <v>46</v>
      </c>
      <c r="N957" s="3" t="s">
        <v>47</v>
      </c>
      <c r="O957" s="3" t="s">
        <v>48</v>
      </c>
      <c r="P957" s="3" t="s">
        <v>49</v>
      </c>
      <c r="Q957" s="3" t="s">
        <v>108</v>
      </c>
      <c r="R957" s="3" t="s">
        <v>109</v>
      </c>
      <c r="S957" s="3" t="s">
        <v>110</v>
      </c>
      <c r="T957" s="3" t="s">
        <v>111</v>
      </c>
      <c r="U957" s="3" t="s">
        <v>112</v>
      </c>
      <c r="V957" s="3" t="s">
        <v>113</v>
      </c>
      <c r="W957" s="3" t="s">
        <v>81</v>
      </c>
      <c r="X957" s="3" t="s">
        <v>82</v>
      </c>
      <c r="Y957" s="3" t="s">
        <v>83</v>
      </c>
      <c r="Z957" s="3" t="s">
        <v>84</v>
      </c>
      <c r="AA957" s="3" t="s">
        <v>85</v>
      </c>
      <c r="AB957" s="3" t="s">
        <v>86</v>
      </c>
      <c r="AC957" s="13" t="s">
        <v>96</v>
      </c>
      <c r="AD957" s="13" t="s">
        <v>97</v>
      </c>
      <c r="AE957" s="13" t="s">
        <v>98</v>
      </c>
      <c r="AF957" s="13" t="s">
        <v>99</v>
      </c>
      <c r="AG957" s="13" t="s">
        <v>100</v>
      </c>
      <c r="AH957" s="13" t="s">
        <v>101</v>
      </c>
      <c r="AI957" s="13" t="s">
        <v>102</v>
      </c>
      <c r="AJ957" s="13" t="s">
        <v>103</v>
      </c>
      <c r="AK957" s="13" t="s">
        <v>104</v>
      </c>
      <c r="AL957" s="13" t="s">
        <v>105</v>
      </c>
      <c r="AM957" s="13" t="s">
        <v>106</v>
      </c>
      <c r="AN957" s="13" t="s">
        <v>107</v>
      </c>
      <c r="AO957" s="13" t="s">
        <v>96</v>
      </c>
      <c r="AP957" s="13" t="s">
        <v>97</v>
      </c>
      <c r="AQ957" s="13" t="s">
        <v>98</v>
      </c>
      <c r="AR957" s="13" t="s">
        <v>99</v>
      </c>
      <c r="AS957" s="13" t="s">
        <v>100</v>
      </c>
      <c r="AT957" s="13" t="s">
        <v>101</v>
      </c>
      <c r="AU957" s="13" t="s">
        <v>102</v>
      </c>
      <c r="AV957" s="13" t="s">
        <v>103</v>
      </c>
      <c r="AW957" s="13" t="s">
        <v>104</v>
      </c>
      <c r="AX957" s="13" t="s">
        <v>105</v>
      </c>
      <c r="AY957" s="13" t="s">
        <v>106</v>
      </c>
      <c r="AZ957" s="13" t="s">
        <v>107</v>
      </c>
      <c r="BA957" t="s">
        <v>1</v>
      </c>
      <c r="BB957" t="s">
        <v>2</v>
      </c>
      <c r="BC957" t="s">
        <v>3</v>
      </c>
      <c r="BD957" t="s">
        <v>4</v>
      </c>
      <c r="BE957" t="s">
        <v>5</v>
      </c>
      <c r="BF957" t="s">
        <v>6</v>
      </c>
      <c r="BG957" t="s">
        <v>7</v>
      </c>
      <c r="BH957" t="s">
        <v>8</v>
      </c>
      <c r="BI957" t="s">
        <v>9</v>
      </c>
      <c r="BJ957" t="s">
        <v>10</v>
      </c>
      <c r="BK957" t="s">
        <v>11</v>
      </c>
      <c r="BL957" t="s">
        <v>12</v>
      </c>
      <c r="BM957" t="s">
        <v>13</v>
      </c>
      <c r="BN957" t="s">
        <v>14</v>
      </c>
      <c r="BO957" t="s">
        <v>15</v>
      </c>
      <c r="BP957" t="s">
        <v>16</v>
      </c>
      <c r="BQ957" t="s">
        <v>17</v>
      </c>
      <c r="BR957" t="s">
        <v>18</v>
      </c>
      <c r="BS957" t="s">
        <v>19</v>
      </c>
      <c r="BT957" t="s">
        <v>20</v>
      </c>
      <c r="BU957" t="s">
        <v>21</v>
      </c>
      <c r="BV957" t="s">
        <v>22</v>
      </c>
      <c r="BW957" t="s">
        <v>23</v>
      </c>
      <c r="BX957" t="s">
        <v>24</v>
      </c>
      <c r="BY957" t="s">
        <v>1</v>
      </c>
      <c r="BZ957" t="s">
        <v>2</v>
      </c>
      <c r="CA957" t="s">
        <v>3</v>
      </c>
      <c r="CB957" t="s">
        <v>4</v>
      </c>
      <c r="CC957" t="s">
        <v>5</v>
      </c>
      <c r="CD957" t="s">
        <v>6</v>
      </c>
      <c r="CE957" t="s">
        <v>7</v>
      </c>
      <c r="CF957" t="s">
        <v>8</v>
      </c>
      <c r="CG957" t="s">
        <v>9</v>
      </c>
      <c r="CH957" t="s">
        <v>10</v>
      </c>
      <c r="CI957" t="s">
        <v>11</v>
      </c>
      <c r="CJ957" t="s">
        <v>12</v>
      </c>
      <c r="CK957" t="s">
        <v>13</v>
      </c>
      <c r="CL957" t="s">
        <v>14</v>
      </c>
      <c r="CM957" t="s">
        <v>15</v>
      </c>
      <c r="CN957" t="s">
        <v>16</v>
      </c>
      <c r="CO957" t="s">
        <v>17</v>
      </c>
      <c r="CP957" t="s">
        <v>18</v>
      </c>
      <c r="CQ957" t="s">
        <v>19</v>
      </c>
      <c r="CR957" t="s">
        <v>20</v>
      </c>
      <c r="CS957" t="s">
        <v>21</v>
      </c>
      <c r="CT957" t="s">
        <v>22</v>
      </c>
      <c r="CU957" t="s">
        <v>23</v>
      </c>
      <c r="CV957" t="s">
        <v>24</v>
      </c>
    </row>
    <row r="958" spans="1:100">
      <c r="A958" s="18" t="str">
        <f ca="1">INDIRECT("CORPUS_TOTALS!R"&amp;$A954&amp;"C"&amp;COLUMN(),FALSE)</f>
        <v>Reduced Deity</v>
      </c>
      <c r="B958" s="7" t="str">
        <f ca="1">INDIRECT("CORPUS_TOTALS!R"&amp;($A954+$C954)&amp;"C"&amp;(COLUMN()-1),FALSE)</f>
        <v>Reduced Reward</v>
      </c>
      <c r="C958" s="7">
        <f ca="1">INDIRECT("CORPUS_TOTALS!R"&amp;($A954+$C954)&amp;"C"&amp;(COLUMN()-1),FALSE)</f>
        <v>8713</v>
      </c>
      <c r="D958" s="7">
        <f t="shared" ref="D958:BO958" ca="1" si="767">INDIRECT("CORPUS_TOTALS!R"&amp;($A954+$C954)&amp;"C"&amp;(COLUMN()-1),FALSE)</f>
        <v>7770</v>
      </c>
      <c r="E958" s="7">
        <f t="shared" ca="1" si="767"/>
        <v>270</v>
      </c>
      <c r="F958" s="7">
        <f t="shared" ca="1" si="767"/>
        <v>721</v>
      </c>
      <c r="G958" s="7">
        <f t="shared" ca="1" si="767"/>
        <v>133</v>
      </c>
      <c r="H958" s="7">
        <f t="shared" ca="1" si="767"/>
        <v>73</v>
      </c>
      <c r="I958" s="7">
        <f t="shared" ca="1" si="767"/>
        <v>30</v>
      </c>
      <c r="J958" s="7">
        <f t="shared" ca="1" si="767"/>
        <v>21</v>
      </c>
      <c r="K958" s="7">
        <f t="shared" ca="1" si="767"/>
        <v>-1.2469885112539258</v>
      </c>
      <c r="L958" s="7">
        <f t="shared" ca="1" si="767"/>
        <v>-1.5010203834474058</v>
      </c>
      <c r="M958" s="7">
        <f t="shared" ca="1" si="767"/>
        <v>-1.8700526935532942</v>
      </c>
      <c r="N958" s="7">
        <f t="shared" ca="1" si="767"/>
        <v>-1.444630668762106</v>
      </c>
      <c r="O958" s="7">
        <f t="shared" ca="1" si="767"/>
        <v>-1.321959217763746</v>
      </c>
      <c r="P958" s="7">
        <f t="shared" ca="1" si="767"/>
        <v>0.19204788394534281</v>
      </c>
      <c r="Q958" s="7">
        <f t="shared" ca="1" si="767"/>
        <v>0.7204316758387922</v>
      </c>
      <c r="R958" s="7">
        <f t="shared" ca="1" si="767"/>
        <v>0.71786370865002491</v>
      </c>
      <c r="S958" s="7">
        <f t="shared" ca="1" si="767"/>
        <v>0.70314796296308646</v>
      </c>
      <c r="T958" s="7">
        <f t="shared" ca="1" si="767"/>
        <v>1</v>
      </c>
      <c r="U958" s="7">
        <f t="shared" ca="1" si="767"/>
        <v>1</v>
      </c>
      <c r="V958" s="7">
        <f t="shared" ca="1" si="767"/>
        <v>1</v>
      </c>
      <c r="W958" s="7">
        <f t="shared" ca="1" si="767"/>
        <v>2.7352607618668181E-5</v>
      </c>
      <c r="X958" s="7">
        <f t="shared" ca="1" si="767"/>
        <v>3.5098180661791137E-12</v>
      </c>
      <c r="Y958" s="7">
        <f t="shared" ca="1" si="767"/>
        <v>1.2007759260450911E-3</v>
      </c>
      <c r="Z958" s="7">
        <f t="shared" ca="1" si="767"/>
        <v>0.20079003613412819</v>
      </c>
      <c r="AA958" s="7">
        <f t="shared" ca="1" si="767"/>
        <v>0.60356179349147787</v>
      </c>
      <c r="AB958" s="7">
        <f t="shared" ca="1" si="767"/>
        <v>0.98403330218901008</v>
      </c>
      <c r="AC958" s="7">
        <f t="shared" ca="1" si="767"/>
        <v>1.7288225720567332E-3</v>
      </c>
      <c r="AD958" s="7">
        <f t="shared" ca="1" si="767"/>
        <v>2.1965935529624286E-3</v>
      </c>
      <c r="AE958" s="7">
        <f t="shared" ca="1" si="767"/>
        <v>1.720514877315659E-3</v>
      </c>
      <c r="AF958" s="7">
        <f t="shared" ca="1" si="767"/>
        <v>1.9911968343960525E-3</v>
      </c>
      <c r="AG958" s="7">
        <f t="shared" ca="1" si="767"/>
        <v>1.4210493077744754E-3</v>
      </c>
      <c r="AH958" s="7">
        <f t="shared" ca="1" si="767"/>
        <v>2.0023741156489482E-3</v>
      </c>
      <c r="AI958" s="7">
        <f t="shared" ca="1" si="767"/>
        <v>1.4483782069368736E-3</v>
      </c>
      <c r="AJ958" s="7">
        <f t="shared" ca="1" si="767"/>
        <v>2.3096655511068843E-3</v>
      </c>
      <c r="AK958" s="7">
        <f t="shared" ca="1" si="767"/>
        <v>1.2403478248073654E-3</v>
      </c>
      <c r="AL958" s="7">
        <f t="shared" ca="1" si="767"/>
        <v>2.6206560361964957E-3</v>
      </c>
      <c r="AM958" s="7">
        <f t="shared" ca="1" si="767"/>
        <v>1.5483008343646053E-3</v>
      </c>
      <c r="AN958" s="7">
        <f t="shared" ca="1" si="767"/>
        <v>3.8571045710408007E-3</v>
      </c>
      <c r="AO958" s="7">
        <f t="shared" ca="1" si="767"/>
        <v>2.5228932142475409E-2</v>
      </c>
      <c r="AP958" s="7">
        <f t="shared" ca="1" si="767"/>
        <v>3.2686125772582508E-2</v>
      </c>
      <c r="AQ958" s="7">
        <f t="shared" ca="1" si="767"/>
        <v>6.4958541963671679E-2</v>
      </c>
      <c r="AR958" s="7">
        <f t="shared" ca="1" si="767"/>
        <v>7.6354199349069646E-2</v>
      </c>
      <c r="AS958" s="7">
        <f t="shared" ca="1" si="767"/>
        <v>1.3525505711027133E-2</v>
      </c>
      <c r="AT958" s="7">
        <f t="shared" ca="1" si="767"/>
        <v>1.916432697880556E-2</v>
      </c>
      <c r="AU958" s="7">
        <f t="shared" ca="1" si="767"/>
        <v>7.2500134768372759E-3</v>
      </c>
      <c r="AV958" s="7">
        <f t="shared" ca="1" si="767"/>
        <v>1.1540205313381515E-2</v>
      </c>
      <c r="AW958" s="7">
        <f t="shared" ca="1" si="767"/>
        <v>2.4820312166535449E-3</v>
      </c>
      <c r="AX958" s="7">
        <f t="shared" ca="1" si="767"/>
        <v>5.2399765053541773E-3</v>
      </c>
      <c r="AY958" s="7">
        <f t="shared" ca="1" si="767"/>
        <v>1.5483008343646053E-3</v>
      </c>
      <c r="AZ958" s="7">
        <f t="shared" ca="1" si="767"/>
        <v>3.8571045710408007E-3</v>
      </c>
      <c r="BA958" s="7">
        <f t="shared" ca="1" si="767"/>
        <v>267387</v>
      </c>
      <c r="BB958" s="7">
        <f t="shared" ca="1" si="767"/>
        <v>6445778</v>
      </c>
      <c r="BC958" s="7">
        <f t="shared" ca="1" si="767"/>
        <v>225</v>
      </c>
      <c r="BD958" s="7">
        <f t="shared" ca="1" si="767"/>
        <v>7545</v>
      </c>
      <c r="BE958" s="7">
        <f t="shared" ca="1" si="767"/>
        <v>643385</v>
      </c>
      <c r="BF958" s="7">
        <f t="shared" ca="1" si="767"/>
        <v>6069780</v>
      </c>
      <c r="BG958" s="7">
        <f t="shared" ca="1" si="767"/>
        <v>549</v>
      </c>
      <c r="BH958" s="7">
        <f t="shared" ca="1" si="767"/>
        <v>7221</v>
      </c>
      <c r="BI958" s="7">
        <f t="shared" ca="1" si="767"/>
        <v>155566</v>
      </c>
      <c r="BJ958" s="7">
        <f t="shared" ca="1" si="767"/>
        <v>6557599</v>
      </c>
      <c r="BK958" s="7">
        <f t="shared" ca="1" si="767"/>
        <v>127</v>
      </c>
      <c r="BL958" s="7">
        <f t="shared" ca="1" si="767"/>
        <v>7643</v>
      </c>
      <c r="BM958" s="7">
        <f t="shared" ca="1" si="767"/>
        <v>81054</v>
      </c>
      <c r="BN958" s="7">
        <f t="shared" ca="1" si="767"/>
        <v>6632111</v>
      </c>
      <c r="BO958" s="7">
        <f t="shared" ca="1" si="767"/>
        <v>73</v>
      </c>
      <c r="BP958" s="7">
        <f t="shared" ref="BP958:CV958" ca="1" si="768">INDIRECT("CORPUS_TOTALS!R"&amp;($A954+$C954)&amp;"C"&amp;(COLUMN()-1),FALSE)</f>
        <v>7697</v>
      </c>
      <c r="BQ958" s="7">
        <f t="shared" ca="1" si="768"/>
        <v>33214</v>
      </c>
      <c r="BR958" s="7">
        <f t="shared" ca="1" si="768"/>
        <v>6679951</v>
      </c>
      <c r="BS958" s="7">
        <f t="shared" ca="1" si="768"/>
        <v>30</v>
      </c>
      <c r="BT958" s="7">
        <f t="shared" ca="1" si="768"/>
        <v>7740</v>
      </c>
      <c r="BU958" s="7">
        <f t="shared" ca="1" si="768"/>
        <v>16703</v>
      </c>
      <c r="BV958" s="7">
        <f t="shared" ca="1" si="768"/>
        <v>6696462</v>
      </c>
      <c r="BW958" s="7">
        <f t="shared" ca="1" si="768"/>
        <v>21</v>
      </c>
      <c r="BX958" s="7">
        <f t="shared" ca="1" si="768"/>
        <v>7749</v>
      </c>
      <c r="BY958" s="7">
        <f t="shared" ca="1" si="768"/>
        <v>267302.61667163868</v>
      </c>
      <c r="BZ958" s="7">
        <f t="shared" ca="1" si="768"/>
        <v>6445862.3833283614</v>
      </c>
      <c r="CA958" s="7">
        <f t="shared" ca="1" si="768"/>
        <v>309.38332836130689</v>
      </c>
      <c r="CB958" s="7">
        <f t="shared" ca="1" si="768"/>
        <v>7469.2517925598431</v>
      </c>
      <c r="CC958" s="7">
        <f t="shared" ca="1" si="768"/>
        <v>643189.55489228806</v>
      </c>
      <c r="CD958" s="7">
        <f t="shared" ca="1" si="768"/>
        <v>6069975.4451077124</v>
      </c>
      <c r="CE958" s="7">
        <f t="shared" ca="1" si="768"/>
        <v>744.4451077119478</v>
      </c>
      <c r="CF958" s="7">
        <f t="shared" ca="1" si="768"/>
        <v>7033.6864608571368</v>
      </c>
      <c r="CG958" s="7">
        <f t="shared" ca="1" si="768"/>
        <v>155513.00501269542</v>
      </c>
      <c r="CH958" s="7">
        <f t="shared" ca="1" si="768"/>
        <v>6557651.9949873043</v>
      </c>
      <c r="CI958" s="7">
        <f t="shared" ca="1" si="768"/>
        <v>179.99498730459379</v>
      </c>
      <c r="CJ958" s="7">
        <f t="shared" ca="1" si="768"/>
        <v>7598.7898912063092</v>
      </c>
      <c r="CK958" s="7">
        <f t="shared" ca="1" si="768"/>
        <v>81033.209955906437</v>
      </c>
      <c r="CL958" s="7">
        <f t="shared" ca="1" si="768"/>
        <v>6632131.7900440935</v>
      </c>
      <c r="CM958" s="7">
        <f t="shared" ca="1" si="768"/>
        <v>93.790044093567332</v>
      </c>
      <c r="CN958" s="7">
        <f t="shared" ca="1" si="768"/>
        <v>7685.0946103663473</v>
      </c>
      <c r="CO958" s="7">
        <f t="shared" ca="1" si="768"/>
        <v>33205.566972452492</v>
      </c>
      <c r="CP958" s="7">
        <f t="shared" ca="1" si="768"/>
        <v>6679959.4330275478</v>
      </c>
      <c r="CQ958" s="7">
        <f t="shared" ca="1" si="768"/>
        <v>38.433027547506413</v>
      </c>
      <c r="CR958" s="7">
        <f t="shared" ca="1" si="768"/>
        <v>7740.5156986309739</v>
      </c>
      <c r="CS958" s="7">
        <f t="shared" ca="1" si="768"/>
        <v>16704.665565133422</v>
      </c>
      <c r="CT958" s="7">
        <f t="shared" ca="1" si="768"/>
        <v>6696460.3344348669</v>
      </c>
      <c r="CU958" s="7">
        <f t="shared" ca="1" si="768"/>
        <v>19.334434866577343</v>
      </c>
      <c r="CV958" s="7">
        <f t="shared" ca="1" si="768"/>
        <v>7759.6363965432101</v>
      </c>
    </row>
    <row r="959" spans="1:100">
      <c r="A959" s="18" t="s">
        <v>117</v>
      </c>
      <c r="B959" s="7" t="str">
        <f ca="1">INDIRECT("CORPUS_TOTALS!R"&amp;($B954+$C954)&amp;"C"&amp;(COLUMN()-1),FALSE)</f>
        <v>Reduced Reward</v>
      </c>
      <c r="C959" s="7">
        <f ca="1">INDIRECT("CORPUS_TOTALS!R"&amp;($B954+$C954)&amp;"C"&amp;(COLUMN()-1),FALSE)</f>
        <v>8713</v>
      </c>
      <c r="D959" s="7">
        <f t="shared" ref="D959:BO959" ca="1" si="769">INDIRECT("CORPUS_TOTALS!R"&amp;($B954+$C954)&amp;"C"&amp;(COLUMN()-1),FALSE)</f>
        <v>2175</v>
      </c>
      <c r="E959" s="7">
        <f t="shared" ca="1" si="769"/>
        <v>91</v>
      </c>
      <c r="F959" s="7">
        <f t="shared" ca="1" si="769"/>
        <v>292</v>
      </c>
      <c r="G959" s="7">
        <f t="shared" ca="1" si="769"/>
        <v>48</v>
      </c>
      <c r="H959" s="7">
        <f t="shared" ca="1" si="769"/>
        <v>24</v>
      </c>
      <c r="I959" s="7">
        <f t="shared" ca="1" si="769"/>
        <v>8</v>
      </c>
      <c r="J959" s="7">
        <f t="shared" ca="1" si="769"/>
        <v>2</v>
      </c>
      <c r="K959" s="7">
        <f t="shared" ca="1" si="769"/>
        <v>-0.21707114984602077</v>
      </c>
      <c r="L959" s="7">
        <f t="shared" ca="1" si="769"/>
        <v>8.6060407683019105E-2</v>
      </c>
      <c r="M959" s="7">
        <f t="shared" ca="1" si="769"/>
        <v>-0.37976600383311315</v>
      </c>
      <c r="N959" s="7">
        <f t="shared" ca="1" si="769"/>
        <v>-0.37976600383311315</v>
      </c>
      <c r="O959" s="7">
        <f t="shared" ca="1" si="769"/>
        <v>-0.81601281374597878</v>
      </c>
      <c r="P959" s="7">
        <f t="shared" ca="1" si="769"/>
        <v>0</v>
      </c>
      <c r="Q959" s="7">
        <f t="shared" ca="1" si="769"/>
        <v>1</v>
      </c>
      <c r="R959" s="7">
        <f t="shared" ca="1" si="769"/>
        <v>1</v>
      </c>
      <c r="S959" s="7">
        <f t="shared" ca="1" si="769"/>
        <v>1</v>
      </c>
      <c r="T959" s="7">
        <f t="shared" ca="1" si="769"/>
        <v>1</v>
      </c>
      <c r="U959" s="7">
        <f t="shared" ca="1" si="769"/>
        <v>1</v>
      </c>
      <c r="V959" s="7">
        <f t="shared" ca="1" si="769"/>
        <v>1</v>
      </c>
      <c r="W959" s="7">
        <f t="shared" ca="1" si="769"/>
        <v>0.6565920450091407</v>
      </c>
      <c r="X959" s="7">
        <f t="shared" ca="1" si="769"/>
        <v>0.56106886134497058</v>
      </c>
      <c r="Y959" s="7">
        <f t="shared" ca="1" si="769"/>
        <v>0.84357417408402435</v>
      </c>
      <c r="Z959" s="7">
        <f t="shared" ca="1" si="769"/>
        <v>0.93890047475835869</v>
      </c>
      <c r="AA959" s="7">
        <f t="shared" ca="1" si="769"/>
        <v>0.87099736001798633</v>
      </c>
      <c r="AB959" s="7">
        <f t="shared" ca="1" si="769"/>
        <v>0.5408047954664752</v>
      </c>
      <c r="AC959" s="7">
        <f t="shared" ca="1" si="769"/>
        <v>1.8781986501035122E-3</v>
      </c>
      <c r="AD959" s="7">
        <f t="shared" ca="1" si="769"/>
        <v>2.8481427368991256E-3</v>
      </c>
      <c r="AE959" s="7">
        <f t="shared" ca="1" si="769"/>
        <v>2.3774942545162444E-3</v>
      </c>
      <c r="AF959" s="7">
        <f t="shared" ca="1" si="769"/>
        <v>2.9926206880124908E-3</v>
      </c>
      <c r="AG959" s="7">
        <f t="shared" ca="1" si="769"/>
        <v>1.5832512172923572E-3</v>
      </c>
      <c r="AH959" s="7">
        <f t="shared" ca="1" si="769"/>
        <v>2.8305418861559188E-3</v>
      </c>
      <c r="AI959" s="7">
        <f t="shared" ca="1" si="769"/>
        <v>1.3249288616600089E-3</v>
      </c>
      <c r="AJ959" s="7">
        <f t="shared" ca="1" si="769"/>
        <v>3.0888642417882671E-3</v>
      </c>
      <c r="AK959" s="7">
        <f t="shared" ca="1" si="769"/>
        <v>5.6583513847534533E-4</v>
      </c>
      <c r="AL959" s="7">
        <f t="shared" ca="1" si="769"/>
        <v>3.1123257810648846E-3</v>
      </c>
      <c r="AM959" s="7">
        <f t="shared" ca="1" si="769"/>
        <v>-3.542914351300821E-4</v>
      </c>
      <c r="AN959" s="7">
        <f t="shared" ca="1" si="769"/>
        <v>2.1933718949001969E-3</v>
      </c>
      <c r="AO959" s="7">
        <f t="shared" ca="1" si="769"/>
        <v>2.6814310946861351E-2</v>
      </c>
      <c r="AP959" s="7">
        <f t="shared" ca="1" si="769"/>
        <v>4.2151206294517955E-2</v>
      </c>
      <c r="AQ959" s="7">
        <f t="shared" ca="1" si="769"/>
        <v>9.1953465442117105E-2</v>
      </c>
      <c r="AR959" s="7">
        <f t="shared" ca="1" si="769"/>
        <v>0.11770170697167601</v>
      </c>
      <c r="AS959" s="7">
        <f t="shared" ca="1" si="769"/>
        <v>1.4313107495483594E-2</v>
      </c>
      <c r="AT959" s="7">
        <f t="shared" ca="1" si="769"/>
        <v>2.6146662619458933E-2</v>
      </c>
      <c r="AU959" s="7">
        <f t="shared" ca="1" si="769"/>
        <v>6.2758632434721604E-3</v>
      </c>
      <c r="AV959" s="7">
        <f t="shared" ca="1" si="769"/>
        <v>1.4873562043884162E-2</v>
      </c>
      <c r="AW959" s="7">
        <f t="shared" ca="1" si="769"/>
        <v>1.134017273433291E-3</v>
      </c>
      <c r="AX959" s="7">
        <f t="shared" ca="1" si="769"/>
        <v>6.2223045656471685E-3</v>
      </c>
      <c r="AY959" s="7">
        <f t="shared" ca="1" si="769"/>
        <v>-3.542914351300821E-4</v>
      </c>
      <c r="AZ959" s="7">
        <f t="shared" ca="1" si="769"/>
        <v>2.1933718949001969E-3</v>
      </c>
      <c r="BA959" s="7">
        <f t="shared" ca="1" si="769"/>
        <v>267537</v>
      </c>
      <c r="BB959" s="7">
        <f t="shared" ca="1" si="769"/>
        <v>6451223</v>
      </c>
      <c r="BC959" s="7">
        <f t="shared" ca="1" si="769"/>
        <v>75</v>
      </c>
      <c r="BD959" s="7">
        <f t="shared" ca="1" si="769"/>
        <v>2100</v>
      </c>
      <c r="BE959" s="7">
        <f t="shared" ca="1" si="769"/>
        <v>643706</v>
      </c>
      <c r="BF959" s="7">
        <f t="shared" ca="1" si="769"/>
        <v>6075054</v>
      </c>
      <c r="BG959" s="7">
        <f t="shared" ca="1" si="769"/>
        <v>228</v>
      </c>
      <c r="BH959" s="7">
        <f t="shared" ca="1" si="769"/>
        <v>1947</v>
      </c>
      <c r="BI959" s="7">
        <f t="shared" ca="1" si="769"/>
        <v>155649</v>
      </c>
      <c r="BJ959" s="7">
        <f t="shared" ca="1" si="769"/>
        <v>6563111</v>
      </c>
      <c r="BK959" s="7">
        <f t="shared" ca="1" si="769"/>
        <v>44</v>
      </c>
      <c r="BL959" s="7">
        <f t="shared" ca="1" si="769"/>
        <v>2131</v>
      </c>
      <c r="BM959" s="7">
        <f t="shared" ca="1" si="769"/>
        <v>81104</v>
      </c>
      <c r="BN959" s="7">
        <f t="shared" ca="1" si="769"/>
        <v>6637656</v>
      </c>
      <c r="BO959" s="7">
        <f t="shared" ca="1" si="769"/>
        <v>23</v>
      </c>
      <c r="BP959" s="7">
        <f t="shared" ref="BP959:CV959" ca="1" si="770">INDIRECT("CORPUS_TOTALS!R"&amp;($B954+$C954)&amp;"C"&amp;(COLUMN()-1),FALSE)</f>
        <v>2152</v>
      </c>
      <c r="BQ959" s="7">
        <f t="shared" ca="1" si="770"/>
        <v>33236</v>
      </c>
      <c r="BR959" s="7">
        <f t="shared" ca="1" si="770"/>
        <v>6685524</v>
      </c>
      <c r="BS959" s="7">
        <f t="shared" ca="1" si="770"/>
        <v>8</v>
      </c>
      <c r="BT959" s="7">
        <f t="shared" ca="1" si="770"/>
        <v>2167</v>
      </c>
      <c r="BU959" s="7">
        <f t="shared" ca="1" si="770"/>
        <v>16722</v>
      </c>
      <c r="BV959" s="7">
        <f t="shared" ca="1" si="770"/>
        <v>6702038</v>
      </c>
      <c r="BW959" s="7">
        <f t="shared" ca="1" si="770"/>
        <v>2</v>
      </c>
      <c r="BX959" s="7">
        <f t="shared" ca="1" si="770"/>
        <v>2173</v>
      </c>
      <c r="BY959" s="7">
        <f t="shared" ca="1" si="770"/>
        <v>267525.39655866334</v>
      </c>
      <c r="BZ959" s="7">
        <f t="shared" ca="1" si="770"/>
        <v>6451234.6034413371</v>
      </c>
      <c r="CA959" s="7">
        <f t="shared" ca="1" si="770"/>
        <v>86.603441336659259</v>
      </c>
      <c r="CB959" s="7">
        <f t="shared" ca="1" si="770"/>
        <v>2089.0726153337819</v>
      </c>
      <c r="CC959" s="7">
        <f t="shared" ca="1" si="770"/>
        <v>643725.61285594932</v>
      </c>
      <c r="CD959" s="7">
        <f t="shared" ca="1" si="770"/>
        <v>6075034.3871440506</v>
      </c>
      <c r="CE959" s="7">
        <f t="shared" ca="1" si="770"/>
        <v>208.38714405064175</v>
      </c>
      <c r="CF959" s="7">
        <f t="shared" ca="1" si="770"/>
        <v>1967.249488744947</v>
      </c>
      <c r="CG959" s="7">
        <f t="shared" ca="1" si="770"/>
        <v>155642.61530278155</v>
      </c>
      <c r="CH959" s="7">
        <f t="shared" ca="1" si="770"/>
        <v>6563117.3846972184</v>
      </c>
      <c r="CI959" s="7">
        <f t="shared" ca="1" si="770"/>
        <v>50.384697218467373</v>
      </c>
      <c r="CJ959" s="7">
        <f t="shared" ca="1" si="770"/>
        <v>2125.3030842000608</v>
      </c>
      <c r="CK959" s="7">
        <f t="shared" ca="1" si="770"/>
        <v>81100.746030128255</v>
      </c>
      <c r="CL959" s="7">
        <f t="shared" ca="1" si="770"/>
        <v>6637659.2539698714</v>
      </c>
      <c r="CM959" s="7">
        <f t="shared" ca="1" si="770"/>
        <v>26.253969871751476</v>
      </c>
      <c r="CN959" s="7">
        <f t="shared" ca="1" si="770"/>
        <v>2149.4416231566538</v>
      </c>
      <c r="CO959" s="7">
        <f t="shared" ca="1" si="770"/>
        <v>33233.241720088052</v>
      </c>
      <c r="CP959" s="7">
        <f t="shared" ca="1" si="770"/>
        <v>6685526.7582799122</v>
      </c>
      <c r="CQ959" s="7">
        <f t="shared" ca="1" si="770"/>
        <v>10.758279911946776</v>
      </c>
      <c r="CR959" s="7">
        <f t="shared" ca="1" si="770"/>
        <v>2164.9423293881609</v>
      </c>
      <c r="CS959" s="7">
        <f t="shared" ca="1" si="770"/>
        <v>16718.587851243912</v>
      </c>
      <c r="CT959" s="7">
        <f t="shared" ca="1" si="770"/>
        <v>6702041.412148756</v>
      </c>
      <c r="CU959" s="7">
        <f t="shared" ca="1" si="770"/>
        <v>5.4121487560882526</v>
      </c>
      <c r="CV959" s="7">
        <f t="shared" ca="1" si="770"/>
        <v>2170.2901911959943</v>
      </c>
    </row>
    <row r="961" spans="1:51">
      <c r="A961" s="18" t="s">
        <v>114</v>
      </c>
      <c r="B961" t="s">
        <v>119</v>
      </c>
      <c r="C961" t="s">
        <v>120</v>
      </c>
      <c r="D961" t="s">
        <v>121</v>
      </c>
      <c r="E961" t="s">
        <v>122</v>
      </c>
      <c r="F961" t="s">
        <v>123</v>
      </c>
      <c r="G961" t="s">
        <v>124</v>
      </c>
      <c r="H961" t="s">
        <v>125</v>
      </c>
      <c r="I961" t="s">
        <v>126</v>
      </c>
      <c r="J961" t="s">
        <v>127</v>
      </c>
      <c r="K961" t="s">
        <v>128</v>
      </c>
      <c r="L961" t="s">
        <v>129</v>
      </c>
      <c r="M961" t="s">
        <v>130</v>
      </c>
      <c r="N961" t="s">
        <v>131</v>
      </c>
      <c r="O961" t="s">
        <v>132</v>
      </c>
      <c r="P961" t="s">
        <v>133</v>
      </c>
      <c r="Q961" t="s">
        <v>134</v>
      </c>
      <c r="R961" t="s">
        <v>135</v>
      </c>
      <c r="S961" t="s">
        <v>136</v>
      </c>
      <c r="T961" t="s">
        <v>138</v>
      </c>
      <c r="U961" t="s">
        <v>139</v>
      </c>
      <c r="V961" t="s">
        <v>140</v>
      </c>
      <c r="W961" t="s">
        <v>141</v>
      </c>
      <c r="X961" t="s">
        <v>142</v>
      </c>
      <c r="Y961" t="s">
        <v>143</v>
      </c>
      <c r="Z961" t="s">
        <v>144</v>
      </c>
      <c r="AA961" t="s">
        <v>145</v>
      </c>
      <c r="AB961" t="s">
        <v>146</v>
      </c>
      <c r="AC961" t="s">
        <v>147</v>
      </c>
      <c r="AD961" t="s">
        <v>148</v>
      </c>
      <c r="AE961" t="s">
        <v>149</v>
      </c>
      <c r="AF961" t="s">
        <v>137</v>
      </c>
    </row>
    <row r="962" spans="1:51">
      <c r="A962" s="18" t="s">
        <v>150</v>
      </c>
      <c r="B962" s="10" t="e">
        <f ca="1">1-NORMSDIST(H962)</f>
        <v>#REF!</v>
      </c>
      <c r="C962" s="10">
        <f t="shared" ref="C962" ca="1" si="771">1-NORMSDIST(I962)</f>
        <v>0.99999995788033458</v>
      </c>
      <c r="D962" s="10">
        <f t="shared" ref="D962" ca="1" si="772">1-NORMSDIST(J962)</f>
        <v>0.93496055836649128</v>
      </c>
      <c r="E962" s="10">
        <f t="shared" ref="E962" ca="1" si="773">1-NORMSDIST(K962)</f>
        <v>0.75320537537876553</v>
      </c>
      <c r="F962" s="10">
        <f t="shared" ref="F962" ca="1" si="774">1-NORMSDIST(L962)</f>
        <v>0.45145237451392939</v>
      </c>
      <c r="G962" s="10">
        <f t="shared" ref="G962" ca="1" si="775">1-NORMSDIST(M962)</f>
        <v>6.3083835141368727E-2</v>
      </c>
      <c r="H962" t="e">
        <f ca="1">(E958/T962-E959/Z962)/(SQRT(N962*(1-N962)*(1/T962+1/Z962)))</f>
        <v>#REF!</v>
      </c>
      <c r="I962">
        <f t="shared" ref="I962" ca="1" si="776">(F958/U962-F959/AA962)/(SQRT(O962*(1-O962)*(1/U962+1/AA962)))</f>
        <v>-5.357804474568943</v>
      </c>
      <c r="J962">
        <f t="shared" ref="J962" ca="1" si="777">(G958/V962-G959/AB962)/(SQRT(P962*(1-P962)*(1/V962+1/AB962)))</f>
        <v>-1.5137908924713981</v>
      </c>
      <c r="K962">
        <f t="shared" ref="K962" ca="1" si="778">(H958/W962-H959/AC962)/(SQRT(Q962*(1-Q962)*(1/W962+1/AC962)))</f>
        <v>-0.68461127664245025</v>
      </c>
      <c r="L962">
        <f t="shared" ref="L962" ca="1" si="779">(I958/X962-I959/AD962)/(SQRT(R962*(1-R962)*(1/X962+1/AD962)))</f>
        <v>0.12199276391347626</v>
      </c>
      <c r="M962">
        <f t="shared" ref="M962" ca="1" si="780">(J958/Y962-J959/AE962)/(SQRT(S962*(1-S962)*(1/Y962+1/AE962)))</f>
        <v>1.5293904832193062</v>
      </c>
      <c r="N962" t="e">
        <f ca="1">(E958+E959)/(T962+Z962)</f>
        <v>#REF!</v>
      </c>
      <c r="O962">
        <f t="shared" ref="O962" ca="1" si="781">(F958+F959)/(U962+AA962)</f>
        <v>1.0186023127199597E-3</v>
      </c>
      <c r="P962">
        <f t="shared" ref="P962" ca="1" si="782">(G958+G959)/(V962+AB962)</f>
        <v>9.1000502765208643E-4</v>
      </c>
      <c r="Q962">
        <f t="shared" ref="Q962" ca="1" si="783">(H958+H959)/(W962+AC962)</f>
        <v>9.7536450477626944E-4</v>
      </c>
      <c r="R962">
        <f t="shared" ref="R962" ca="1" si="784">(I958+I959)/(X962+AD962)</f>
        <v>9.5525389643036699E-4</v>
      </c>
      <c r="S962">
        <f t="shared" ref="S962" ca="1" si="785">(J958+J959)/(Y962+AE962)</f>
        <v>1.1563599798893917E-3</v>
      </c>
      <c r="T962" t="e">
        <f ca="1">_xlfn.FLOOR.MATH(($F$1-1)*$D958)</f>
        <v>#REF!</v>
      </c>
      <c r="U962">
        <f ca="1">2*50*$D958</f>
        <v>777000</v>
      </c>
      <c r="V962">
        <f ca="1">2*10*$D958</f>
        <v>155400</v>
      </c>
      <c r="W962">
        <f ca="1">2*5*$D958</f>
        <v>77700</v>
      </c>
      <c r="X962">
        <f ca="1">2*2*$D958</f>
        <v>31080</v>
      </c>
      <c r="Y962">
        <f ca="1">2*1*$D958</f>
        <v>15540</v>
      </c>
      <c r="Z962" t="e">
        <f ca="1">_xlfn.FLOOR.MATH(($F$1-1)*$D959)</f>
        <v>#REF!</v>
      </c>
      <c r="AA962">
        <f ca="1">2*50*$D959</f>
        <v>217500</v>
      </c>
      <c r="AB962">
        <f ca="1">2*10*$D959</f>
        <v>43500</v>
      </c>
      <c r="AC962">
        <f ca="1">2*5*$D959</f>
        <v>21750</v>
      </c>
      <c r="AD962">
        <f ca="1">2*2*$D959</f>
        <v>8700</v>
      </c>
      <c r="AE962">
        <f ca="1">2*1*$D959</f>
        <v>4350</v>
      </c>
    </row>
    <row r="964" spans="1:51">
      <c r="A964" s="18" t="s">
        <v>151</v>
      </c>
      <c r="B964" t="s">
        <v>152</v>
      </c>
      <c r="C964" t="s">
        <v>153</v>
      </c>
      <c r="D964" t="s">
        <v>154</v>
      </c>
      <c r="E964">
        <v>50</v>
      </c>
      <c r="F964" t="s">
        <v>153</v>
      </c>
      <c r="G964" t="s">
        <v>154</v>
      </c>
      <c r="H964">
        <v>10</v>
      </c>
      <c r="I964" t="s">
        <v>153</v>
      </c>
      <c r="J964" t="s">
        <v>154</v>
      </c>
      <c r="K964">
        <v>5</v>
      </c>
      <c r="L964" t="s">
        <v>153</v>
      </c>
      <c r="M964" t="s">
        <v>154</v>
      </c>
      <c r="N964">
        <v>2</v>
      </c>
      <c r="O964" t="s">
        <v>153</v>
      </c>
      <c r="P964" t="s">
        <v>154</v>
      </c>
      <c r="Q964">
        <v>1</v>
      </c>
      <c r="R964" t="s">
        <v>153</v>
      </c>
      <c r="S964" t="s">
        <v>154</v>
      </c>
    </row>
    <row r="965" spans="1:51">
      <c r="A965" s="18" t="s">
        <v>159</v>
      </c>
      <c r="B965" t="s">
        <v>116</v>
      </c>
      <c r="C965">
        <f ca="1">BC958</f>
        <v>225</v>
      </c>
      <c r="D965">
        <f ca="1">BD958</f>
        <v>7545</v>
      </c>
      <c r="E965" t="s">
        <v>116</v>
      </c>
      <c r="F965">
        <f ca="1">BG958</f>
        <v>549</v>
      </c>
      <c r="G965">
        <f ca="1">BH958</f>
        <v>7221</v>
      </c>
      <c r="H965" t="s">
        <v>116</v>
      </c>
      <c r="I965">
        <f ca="1">BK958</f>
        <v>127</v>
      </c>
      <c r="J965">
        <f ca="1">BL958</f>
        <v>7643</v>
      </c>
      <c r="K965" t="s">
        <v>116</v>
      </c>
      <c r="L965">
        <f ca="1">BO958</f>
        <v>73</v>
      </c>
      <c r="M965">
        <f ca="1">BP958</f>
        <v>7697</v>
      </c>
      <c r="N965" t="s">
        <v>116</v>
      </c>
      <c r="O965">
        <f ca="1">BS958</f>
        <v>30</v>
      </c>
      <c r="P965">
        <f ca="1">BT958</f>
        <v>7740</v>
      </c>
      <c r="Q965" t="s">
        <v>116</v>
      </c>
      <c r="R965">
        <f ca="1">BW958</f>
        <v>21</v>
      </c>
      <c r="S965">
        <f ca="1">BX958</f>
        <v>7749</v>
      </c>
    </row>
    <row r="966" spans="1:51">
      <c r="A966" s="18"/>
      <c r="B966" t="s">
        <v>117</v>
      </c>
      <c r="C966">
        <f ca="1">BC959</f>
        <v>75</v>
      </c>
      <c r="D966">
        <f ca="1">BD959</f>
        <v>2100</v>
      </c>
      <c r="E966" t="s">
        <v>117</v>
      </c>
      <c r="F966">
        <f ca="1">BG959</f>
        <v>228</v>
      </c>
      <c r="G966">
        <f ca="1">BH959</f>
        <v>1947</v>
      </c>
      <c r="H966" t="s">
        <v>117</v>
      </c>
      <c r="I966">
        <f ca="1">BK959</f>
        <v>44</v>
      </c>
      <c r="J966">
        <f ca="1">BL959</f>
        <v>2131</v>
      </c>
      <c r="K966" t="s">
        <v>117</v>
      </c>
      <c r="L966">
        <f ca="1">BO959</f>
        <v>23</v>
      </c>
      <c r="M966">
        <f ca="1">BP959</f>
        <v>2152</v>
      </c>
      <c r="N966" t="s">
        <v>117</v>
      </c>
      <c r="O966">
        <f ca="1">BS959</f>
        <v>8</v>
      </c>
      <c r="P966">
        <f ca="1">BT959</f>
        <v>2167</v>
      </c>
      <c r="Q966" t="s">
        <v>117</v>
      </c>
      <c r="R966">
        <f ca="1">BW959</f>
        <v>2</v>
      </c>
      <c r="S966">
        <f ca="1">BX959</f>
        <v>2173</v>
      </c>
    </row>
    <row r="967" spans="1:51">
      <c r="A967" s="18" t="s">
        <v>155</v>
      </c>
      <c r="C967">
        <f ca="1">(C965+C966)*(C965+D965)/SUM(C965:D966)</f>
        <v>234.3891402714932</v>
      </c>
      <c r="D967">
        <f ca="1">(C965+D965)*(D965+D966)/SUM(C965:D966)</f>
        <v>7535.6108597285065</v>
      </c>
      <c r="F967">
        <f ca="1">(F965+F966)*(F965+G965)/SUM(F965:G966)</f>
        <v>607.0678733031674</v>
      </c>
      <c r="G967">
        <f ca="1">(F965+G965)*(G965+G966)/SUM(F965:G966)</f>
        <v>7162.9321266968327</v>
      </c>
      <c r="I967">
        <f ca="1">(I965+I966)*(I965+J965)/SUM(I965:J966)</f>
        <v>133.60180995475113</v>
      </c>
      <c r="J967">
        <f ca="1">(I965+J965)*(J965+J966)/SUM(I965:J966)</f>
        <v>7636.3981900452491</v>
      </c>
      <c r="L967">
        <f ca="1">(L965+L966)*(L965+M965)/SUM(L965:M966)</f>
        <v>75.004524886877832</v>
      </c>
      <c r="M967">
        <f ca="1">(L965+M965)*(M965+M966)/SUM(L965:M966)</f>
        <v>7694.9954751131218</v>
      </c>
      <c r="O967">
        <f ca="1">(O965+O966)*(O965+P965)/SUM(O965:P966)</f>
        <v>29.689291101055808</v>
      </c>
      <c r="P967">
        <f ca="1">(O965+P965)*(P965+P966)/SUM(O965:P966)</f>
        <v>7740.3107088989445</v>
      </c>
      <c r="R967">
        <f ca="1">(R965+R966)*(R965+S965)/SUM(R965:S966)</f>
        <v>17.969834087481146</v>
      </c>
      <c r="S967">
        <f ca="1">(R965+S965)*(S965+S966)/SUM(R965:S966)</f>
        <v>7752.0301659125189</v>
      </c>
    </row>
    <row r="968" spans="1:51">
      <c r="C968">
        <f ca="1">(C965+C966)*(C966+D966)/SUM(C965:D966)</f>
        <v>65.610859728506782</v>
      </c>
      <c r="D968">
        <f ca="1">(C966+D966)*(D965+D966)/SUM(C965:D966)</f>
        <v>2109.389140271493</v>
      </c>
      <c r="F968">
        <f ca="1">(F965+F966)*(F966+G966)/SUM(F965:G966)</f>
        <v>169.93212669683257</v>
      </c>
      <c r="G968">
        <f ca="1">(F966+G966)*(G965+G966)/SUM(F965:G966)</f>
        <v>2005.0678733031675</v>
      </c>
      <c r="I968">
        <f ca="1">(I965+I966)*(I966+J966)/SUM(I965:J966)</f>
        <v>37.398190045248867</v>
      </c>
      <c r="J968">
        <f ca="1">(I966+J966)*(J965+J966)/SUM(I965:J966)</f>
        <v>2137.6018099547509</v>
      </c>
      <c r="L968">
        <f ca="1">(L965+L966)*(L966+M966)/SUM(L965:M966)</f>
        <v>20.995475113122172</v>
      </c>
      <c r="M968">
        <f ca="1">(L966+M966)*(M965+M966)/SUM(L965:M966)</f>
        <v>2154.0045248868778</v>
      </c>
      <c r="O968">
        <f ca="1">(O965+O966)*(O966+P966)/SUM(O965:P966)</f>
        <v>8.3107088989441937</v>
      </c>
      <c r="P968">
        <f ca="1">(O966+P966)*(P965+P966)/SUM(O965:P966)</f>
        <v>2166.6892911010559</v>
      </c>
      <c r="R968">
        <f ca="1">(R965+R966)*(R966+S966)/SUM(R965:S966)</f>
        <v>5.0301659125188536</v>
      </c>
      <c r="S968">
        <f ca="1">(R966+S966)*(S965+S966)/SUM(R965:S966)</f>
        <v>2169.9698340874811</v>
      </c>
    </row>
    <row r="970" spans="1:51">
      <c r="A970" s="18" t="s">
        <v>151</v>
      </c>
      <c r="B970" s="18" t="s">
        <v>0</v>
      </c>
      <c r="C970" s="18">
        <v>50</v>
      </c>
      <c r="D970" s="18">
        <v>10</v>
      </c>
      <c r="E970" s="18">
        <v>5</v>
      </c>
      <c r="F970" s="18">
        <v>2</v>
      </c>
      <c r="G970" s="18">
        <v>1</v>
      </c>
    </row>
    <row r="971" spans="1:51">
      <c r="A971" s="18" t="s">
        <v>118</v>
      </c>
      <c r="B971" s="10">
        <f ca="1">_xlfn.CHISQ.TEST(C965:D966,C967:D968)</f>
        <v>0.18298426705565343</v>
      </c>
      <c r="C971" s="10">
        <f ca="1">_xlfn.CHISQ.TEST(F965:G966,F967:G968)</f>
        <v>1.5314213138492577E-7</v>
      </c>
      <c r="D971" s="10">
        <f ca="1">_xlfn.CHISQ.TEST(I965:J966,I967:J968)</f>
        <v>0.21796484279522549</v>
      </c>
      <c r="E971" s="10">
        <f ca="1">_xlfn.CHISQ.TEST(L965:M966,L967:M968)</f>
        <v>0.61895462292508419</v>
      </c>
      <c r="F971" s="10">
        <f ca="1">_xlfn.CHISQ.TEST(O965:P966,O967:P968)</f>
        <v>0.90276588218967868</v>
      </c>
      <c r="G971" s="10">
        <f ca="1">_xlfn.CHISQ.TEST(R965:S966,R967:S968)</f>
        <v>0.12594829285301934</v>
      </c>
    </row>
    <row r="972" spans="1:51">
      <c r="A972" s="18" t="s">
        <v>156</v>
      </c>
      <c r="B972">
        <f ca="1">(C965*D966)/(D965*C966)</f>
        <v>0.83499005964214712</v>
      </c>
      <c r="C972">
        <f ca="1">(F965*G966)/(G965*F966)</f>
        <v>0.64924124811405326</v>
      </c>
      <c r="D972">
        <f ca="1">(I965*J966)/(J965*I966)</f>
        <v>0.80476788029450597</v>
      </c>
      <c r="E972">
        <f ca="1">(L965*M966)/(M965*L966)</f>
        <v>0.88739260355530947</v>
      </c>
      <c r="F972">
        <f ca="1">(O965*P966)/(P965*O966)</f>
        <v>1.0499031007751938</v>
      </c>
      <c r="G972">
        <f ca="1">(R965*S966)/(S965*R966)</f>
        <v>2.9444444444444446</v>
      </c>
    </row>
    <row r="973" spans="1:51"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</row>
    <row r="974" spans="1:51"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</row>
    <row r="975" spans="1:51">
      <c r="A975">
        <v>2</v>
      </c>
      <c r="B975">
        <v>4</v>
      </c>
      <c r="C975">
        <v>3</v>
      </c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</row>
    <row r="976" spans="1:51" ht="18.75">
      <c r="A976" s="19" t="str">
        <f ca="1">INDIRECT("R5C"&amp;A975,FALSE)</f>
        <v>reduced_deities</v>
      </c>
      <c r="B976" s="19" t="str">
        <f ca="1">INDIRECT("R5C"&amp;B975,FALSE)</f>
        <v>ancestors</v>
      </c>
      <c r="C976" s="19" t="str">
        <f ca="1">INDIRECT("R3C"&amp;C975,FALSE)</f>
        <v>punishment</v>
      </c>
      <c r="D976" s="20"/>
    </row>
    <row r="977" spans="1:100" ht="18.75">
      <c r="A977" s="19">
        <f ca="1">INDIRECT("R6C"&amp;A975,FALSE)</f>
        <v>188</v>
      </c>
      <c r="B977" s="19">
        <f ca="1">INDIRECT("R6C"&amp;B975,FALSE)</f>
        <v>6</v>
      </c>
      <c r="C977" s="19">
        <f ca="1">INDIRECT("R4C"&amp;C975,FALSE)</f>
        <v>6</v>
      </c>
    </row>
    <row r="978" spans="1:100">
      <c r="A978" s="18"/>
    </row>
    <row r="979" spans="1:100">
      <c r="A979" s="18" t="s">
        <v>115</v>
      </c>
    </row>
    <row r="980" spans="1:100" ht="15.75">
      <c r="C980" t="s">
        <v>36</v>
      </c>
      <c r="D980" t="s">
        <v>37</v>
      </c>
      <c r="E980" s="2" t="s">
        <v>43</v>
      </c>
      <c r="F980" s="2" t="s">
        <v>38</v>
      </c>
      <c r="G980" s="2" t="s">
        <v>39</v>
      </c>
      <c r="H980" s="2" t="s">
        <v>40</v>
      </c>
      <c r="I980" s="2" t="s">
        <v>41</v>
      </c>
      <c r="J980" s="2" t="s">
        <v>42</v>
      </c>
      <c r="K980" s="3" t="s">
        <v>44</v>
      </c>
      <c r="L980" s="3" t="s">
        <v>45</v>
      </c>
      <c r="M980" s="3" t="s">
        <v>46</v>
      </c>
      <c r="N980" s="3" t="s">
        <v>47</v>
      </c>
      <c r="O980" s="3" t="s">
        <v>48</v>
      </c>
      <c r="P980" s="3" t="s">
        <v>49</v>
      </c>
      <c r="Q980" s="3" t="s">
        <v>108</v>
      </c>
      <c r="R980" s="3" t="s">
        <v>109</v>
      </c>
      <c r="S980" s="3" t="s">
        <v>110</v>
      </c>
      <c r="T980" s="3" t="s">
        <v>111</v>
      </c>
      <c r="U980" s="3" t="s">
        <v>112</v>
      </c>
      <c r="V980" s="3" t="s">
        <v>113</v>
      </c>
      <c r="W980" s="3" t="s">
        <v>81</v>
      </c>
      <c r="X980" s="3" t="s">
        <v>82</v>
      </c>
      <c r="Y980" s="3" t="s">
        <v>83</v>
      </c>
      <c r="Z980" s="3" t="s">
        <v>84</v>
      </c>
      <c r="AA980" s="3" t="s">
        <v>85</v>
      </c>
      <c r="AB980" s="3" t="s">
        <v>86</v>
      </c>
      <c r="AC980" s="13" t="s">
        <v>96</v>
      </c>
      <c r="AD980" s="13" t="s">
        <v>97</v>
      </c>
      <c r="AE980" s="13" t="s">
        <v>98</v>
      </c>
      <c r="AF980" s="13" t="s">
        <v>99</v>
      </c>
      <c r="AG980" s="13" t="s">
        <v>100</v>
      </c>
      <c r="AH980" s="13" t="s">
        <v>101</v>
      </c>
      <c r="AI980" s="13" t="s">
        <v>102</v>
      </c>
      <c r="AJ980" s="13" t="s">
        <v>103</v>
      </c>
      <c r="AK980" s="13" t="s">
        <v>104</v>
      </c>
      <c r="AL980" s="13" t="s">
        <v>105</v>
      </c>
      <c r="AM980" s="13" t="s">
        <v>106</v>
      </c>
      <c r="AN980" s="13" t="s">
        <v>107</v>
      </c>
      <c r="AO980" s="13" t="s">
        <v>96</v>
      </c>
      <c r="AP980" s="13" t="s">
        <v>97</v>
      </c>
      <c r="AQ980" s="13" t="s">
        <v>98</v>
      </c>
      <c r="AR980" s="13" t="s">
        <v>99</v>
      </c>
      <c r="AS980" s="13" t="s">
        <v>100</v>
      </c>
      <c r="AT980" s="13" t="s">
        <v>101</v>
      </c>
      <c r="AU980" s="13" t="s">
        <v>102</v>
      </c>
      <c r="AV980" s="13" t="s">
        <v>103</v>
      </c>
      <c r="AW980" s="13" t="s">
        <v>104</v>
      </c>
      <c r="AX980" s="13" t="s">
        <v>105</v>
      </c>
      <c r="AY980" s="13" t="s">
        <v>106</v>
      </c>
      <c r="AZ980" s="13" t="s">
        <v>107</v>
      </c>
      <c r="BA980" t="s">
        <v>1</v>
      </c>
      <c r="BB980" t="s">
        <v>2</v>
      </c>
      <c r="BC980" t="s">
        <v>3</v>
      </c>
      <c r="BD980" t="s">
        <v>4</v>
      </c>
      <c r="BE980" t="s">
        <v>5</v>
      </c>
      <c r="BF980" t="s">
        <v>6</v>
      </c>
      <c r="BG980" t="s">
        <v>7</v>
      </c>
      <c r="BH980" t="s">
        <v>8</v>
      </c>
      <c r="BI980" t="s">
        <v>9</v>
      </c>
      <c r="BJ980" t="s">
        <v>10</v>
      </c>
      <c r="BK980" t="s">
        <v>11</v>
      </c>
      <c r="BL980" t="s">
        <v>12</v>
      </c>
      <c r="BM980" t="s">
        <v>13</v>
      </c>
      <c r="BN980" t="s">
        <v>14</v>
      </c>
      <c r="BO980" t="s">
        <v>15</v>
      </c>
      <c r="BP980" t="s">
        <v>16</v>
      </c>
      <c r="BQ980" t="s">
        <v>17</v>
      </c>
      <c r="BR980" t="s">
        <v>18</v>
      </c>
      <c r="BS980" t="s">
        <v>19</v>
      </c>
      <c r="BT980" t="s">
        <v>20</v>
      </c>
      <c r="BU980" t="s">
        <v>21</v>
      </c>
      <c r="BV980" t="s">
        <v>22</v>
      </c>
      <c r="BW980" t="s">
        <v>23</v>
      </c>
      <c r="BX980" t="s">
        <v>24</v>
      </c>
      <c r="BY980" t="s">
        <v>1</v>
      </c>
      <c r="BZ980" t="s">
        <v>2</v>
      </c>
      <c r="CA980" t="s">
        <v>3</v>
      </c>
      <c r="CB980" t="s">
        <v>4</v>
      </c>
      <c r="CC980" t="s">
        <v>5</v>
      </c>
      <c r="CD980" t="s">
        <v>6</v>
      </c>
      <c r="CE980" t="s">
        <v>7</v>
      </c>
      <c r="CF980" t="s">
        <v>8</v>
      </c>
      <c r="CG980" t="s">
        <v>9</v>
      </c>
      <c r="CH980" t="s">
        <v>10</v>
      </c>
      <c r="CI980" t="s">
        <v>11</v>
      </c>
      <c r="CJ980" t="s">
        <v>12</v>
      </c>
      <c r="CK980" t="s">
        <v>13</v>
      </c>
      <c r="CL980" t="s">
        <v>14</v>
      </c>
      <c r="CM980" t="s">
        <v>15</v>
      </c>
      <c r="CN980" t="s">
        <v>16</v>
      </c>
      <c r="CO980" t="s">
        <v>17</v>
      </c>
      <c r="CP980" t="s">
        <v>18</v>
      </c>
      <c r="CQ980" t="s">
        <v>19</v>
      </c>
      <c r="CR980" t="s">
        <v>20</v>
      </c>
      <c r="CS980" t="s">
        <v>21</v>
      </c>
      <c r="CT980" t="s">
        <v>22</v>
      </c>
      <c r="CU980" t="s">
        <v>23</v>
      </c>
      <c r="CV980" t="s">
        <v>24</v>
      </c>
    </row>
    <row r="981" spans="1:100">
      <c r="A981" s="18" t="str">
        <f ca="1">INDIRECT("CORPUS_TOTALS!R"&amp;$A977&amp;"C"&amp;COLUMN(),FALSE)</f>
        <v>Reduced Deity</v>
      </c>
      <c r="B981" s="7" t="str">
        <f ca="1">INDIRECT("CORPUS_TOTALS!R"&amp;($A977+$C977)&amp;"C"&amp;(COLUMN()-1),FALSE)</f>
        <v>Punishment</v>
      </c>
      <c r="C981" s="7">
        <f ca="1">INDIRECT("CORPUS_TOTALS!R"&amp;($A977+$C977)&amp;"C"&amp;(COLUMN()-1),FALSE)</f>
        <v>31719</v>
      </c>
      <c r="D981" s="7">
        <f t="shared" ref="D981:BO981" ca="1" si="786">INDIRECT("CORPUS_TOTALS!R"&amp;($A977+$C977)&amp;"C"&amp;(COLUMN()-1),FALSE)</f>
        <v>7770</v>
      </c>
      <c r="E981" s="7">
        <f t="shared" ca="1" si="786"/>
        <v>1195</v>
      </c>
      <c r="F981" s="7">
        <f t="shared" ca="1" si="786"/>
        <v>3284</v>
      </c>
      <c r="G981" s="7">
        <f t="shared" ca="1" si="786"/>
        <v>542</v>
      </c>
      <c r="H981" s="7">
        <f t="shared" ca="1" si="786"/>
        <v>257</v>
      </c>
      <c r="I981" s="7">
        <f t="shared" ca="1" si="786"/>
        <v>75</v>
      </c>
      <c r="J981" s="7">
        <f t="shared" ca="1" si="786"/>
        <v>35</v>
      </c>
      <c r="K981" s="7">
        <f t="shared" ca="1" si="786"/>
        <v>-0.69971438577156309</v>
      </c>
      <c r="L981" s="7">
        <f t="shared" ca="1" si="786"/>
        <v>-0.93345631952561003</v>
      </c>
      <c r="M981" s="7">
        <f t="shared" ca="1" si="786"/>
        <v>-2.5869139640992072</v>
      </c>
      <c r="N981" s="7">
        <f t="shared" ca="1" si="786"/>
        <v>-3.0469902003824081</v>
      </c>
      <c r="O981" s="7">
        <f t="shared" ca="1" si="786"/>
        <v>-5.8371387218818187</v>
      </c>
      <c r="P981" s="7">
        <f t="shared" ca="1" si="786"/>
        <v>-6.4645897229756955</v>
      </c>
      <c r="Q981" s="7">
        <f t="shared" ca="1" si="786"/>
        <v>1</v>
      </c>
      <c r="R981" s="7">
        <f t="shared" ca="1" si="786"/>
        <v>1</v>
      </c>
      <c r="S981" s="7">
        <f t="shared" ca="1" si="786"/>
        <v>0.78971787594858089</v>
      </c>
      <c r="T981" s="7">
        <f t="shared" ca="1" si="786"/>
        <v>0.72648241434809968</v>
      </c>
      <c r="U981" s="7">
        <f t="shared" ca="1" si="786"/>
        <v>0.54402202033280356</v>
      </c>
      <c r="V981" s="7">
        <f t="shared" ca="1" si="786"/>
        <v>0.50737403013896776</v>
      </c>
      <c r="W981" s="7">
        <f t="shared" ca="1" si="786"/>
        <v>0.21026561474947536</v>
      </c>
      <c r="X981" s="7">
        <f t="shared" ca="1" si="786"/>
        <v>0.18184160653262382</v>
      </c>
      <c r="Y981" s="7">
        <f t="shared" ca="1" si="786"/>
        <v>1.2587814024636197E-5</v>
      </c>
      <c r="Z981" s="7">
        <f t="shared" ca="1" si="786"/>
        <v>2.447444823440088E-5</v>
      </c>
      <c r="AA981" s="7">
        <f t="shared" ca="1" si="786"/>
        <v>2.3861712112513316E-6</v>
      </c>
      <c r="AB981" s="7">
        <f t="shared" ca="1" si="786"/>
        <v>6.0927724417691358E-4</v>
      </c>
      <c r="AC981" s="7">
        <f t="shared" ca="1" si="786"/>
        <v>8.1964152353741996E-3</v>
      </c>
      <c r="AD981" s="7">
        <f t="shared" ca="1" si="786"/>
        <v>9.177185762395795E-3</v>
      </c>
      <c r="AE981" s="7">
        <f t="shared" ca="1" si="786"/>
        <v>8.1651366473051261E-3</v>
      </c>
      <c r="AF981" s="7">
        <f t="shared" ca="1" si="786"/>
        <v>8.7409122587437799E-3</v>
      </c>
      <c r="AG981" s="7">
        <f t="shared" ca="1" si="786"/>
        <v>6.3903330291835616E-3</v>
      </c>
      <c r="AH981" s="7">
        <f t="shared" ca="1" si="786"/>
        <v>7.5607609219103897E-3</v>
      </c>
      <c r="AI981" s="7">
        <f t="shared" ca="1" si="786"/>
        <v>5.8090839295796195E-3</v>
      </c>
      <c r="AJ981" s="7">
        <f t="shared" ca="1" si="786"/>
        <v>7.4212893007936116E-3</v>
      </c>
      <c r="AK981" s="7">
        <f t="shared" ca="1" si="786"/>
        <v>3.736609542347712E-3</v>
      </c>
      <c r="AL981" s="7">
        <f t="shared" ca="1" si="786"/>
        <v>5.9159001101619403E-3</v>
      </c>
      <c r="AM981" s="7">
        <f t="shared" ca="1" si="786"/>
        <v>3.0155249844740113E-3</v>
      </c>
      <c r="AN981" s="7">
        <f t="shared" ca="1" si="786"/>
        <v>5.9934840245349976E-3</v>
      </c>
      <c r="AO981" s="7">
        <f t="shared" ca="1" si="786"/>
        <v>0.10132872086595962</v>
      </c>
      <c r="AP981" s="7">
        <f t="shared" ca="1" si="786"/>
        <v>0.11514489560765687</v>
      </c>
      <c r="AQ981" s="7">
        <f t="shared" ca="1" si="786"/>
        <v>0.25619785137401724</v>
      </c>
      <c r="AR981" s="7">
        <f t="shared" ca="1" si="786"/>
        <v>0.27584848067231477</v>
      </c>
      <c r="AS981" s="7">
        <f t="shared" ca="1" si="786"/>
        <v>5.7163982426457656E-2</v>
      </c>
      <c r="AT981" s="7">
        <f t="shared" ca="1" si="786"/>
        <v>6.7932542670067458E-2</v>
      </c>
      <c r="AU981" s="7">
        <f t="shared" ca="1" si="786"/>
        <v>2.7040982471385307E-2</v>
      </c>
      <c r="AV981" s="7">
        <f t="shared" ca="1" si="786"/>
        <v>3.4735079304676467E-2</v>
      </c>
      <c r="AW981" s="7">
        <f t="shared" ca="1" si="786"/>
        <v>7.4785099168948842E-3</v>
      </c>
      <c r="AX981" s="7">
        <f t="shared" ca="1" si="786"/>
        <v>1.182650938812442E-2</v>
      </c>
      <c r="AY981" s="7">
        <f t="shared" ca="1" si="786"/>
        <v>3.0155249844740113E-3</v>
      </c>
      <c r="AZ981" s="7">
        <f t="shared" ca="1" si="786"/>
        <v>5.9934840245349976E-3</v>
      </c>
      <c r="BA981" s="7">
        <f t="shared" ca="1" si="786"/>
        <v>776606</v>
      </c>
      <c r="BB981" s="7">
        <f t="shared" ca="1" si="786"/>
        <v>5913553</v>
      </c>
      <c r="BC981" s="7">
        <f t="shared" ca="1" si="786"/>
        <v>841</v>
      </c>
      <c r="BD981" s="7">
        <f t="shared" ca="1" si="786"/>
        <v>6929</v>
      </c>
      <c r="BE981" s="7">
        <f t="shared" ca="1" si="786"/>
        <v>1856272</v>
      </c>
      <c r="BF981" s="7">
        <f t="shared" ca="1" si="786"/>
        <v>4833887</v>
      </c>
      <c r="BG981" s="7">
        <f t="shared" ca="1" si="786"/>
        <v>2067</v>
      </c>
      <c r="BH981" s="7">
        <f t="shared" ca="1" si="786"/>
        <v>5703</v>
      </c>
      <c r="BI981" s="7">
        <f t="shared" ca="1" si="786"/>
        <v>521663</v>
      </c>
      <c r="BJ981" s="7">
        <f t="shared" ca="1" si="786"/>
        <v>6168496</v>
      </c>
      <c r="BK981" s="7">
        <f t="shared" ca="1" si="786"/>
        <v>486</v>
      </c>
      <c r="BL981" s="7">
        <f t="shared" ca="1" si="786"/>
        <v>7284</v>
      </c>
      <c r="BM981" s="7">
        <f t="shared" ca="1" si="786"/>
        <v>281720</v>
      </c>
      <c r="BN981" s="7">
        <f t="shared" ca="1" si="786"/>
        <v>6408439</v>
      </c>
      <c r="BO981" s="7">
        <f t="shared" ca="1" si="786"/>
        <v>240</v>
      </c>
      <c r="BP981" s="7">
        <f t="shared" ref="BP981:CV981" ca="1" si="787">INDIRECT("CORPUS_TOTALS!R"&amp;($A977+$C977)&amp;"C"&amp;(COLUMN()-1),FALSE)</f>
        <v>7530</v>
      </c>
      <c r="BQ981" s="7">
        <f t="shared" ca="1" si="787"/>
        <v>118513</v>
      </c>
      <c r="BR981" s="7">
        <f t="shared" ca="1" si="787"/>
        <v>6571646</v>
      </c>
      <c r="BS981" s="7">
        <f t="shared" ca="1" si="787"/>
        <v>75</v>
      </c>
      <c r="BT981" s="7">
        <f t="shared" ca="1" si="787"/>
        <v>7695</v>
      </c>
      <c r="BU981" s="7">
        <f t="shared" ca="1" si="787"/>
        <v>59970</v>
      </c>
      <c r="BV981" s="7">
        <f t="shared" ca="1" si="787"/>
        <v>6630189</v>
      </c>
      <c r="BW981" s="7">
        <f t="shared" ca="1" si="787"/>
        <v>35</v>
      </c>
      <c r="BX981" s="7">
        <f t="shared" ca="1" si="787"/>
        <v>7735</v>
      </c>
      <c r="BY981" s="7">
        <f t="shared" ca="1" si="787"/>
        <v>776545.11477697059</v>
      </c>
      <c r="BZ981" s="7">
        <f t="shared" ca="1" si="787"/>
        <v>5913613.8852230292</v>
      </c>
      <c r="CA981" s="7">
        <f t="shared" ca="1" si="787"/>
        <v>901.88522302938713</v>
      </c>
      <c r="CB981" s="7">
        <f t="shared" ca="1" si="787"/>
        <v>6876.0914561223435</v>
      </c>
      <c r="CC981" s="7">
        <f t="shared" ca="1" si="787"/>
        <v>1856183.2151253021</v>
      </c>
      <c r="CD981" s="7">
        <f t="shared" ca="1" si="787"/>
        <v>4833975.7848746981</v>
      </c>
      <c r="CE981" s="7">
        <f t="shared" ca="1" si="787"/>
        <v>2155.7848746978357</v>
      </c>
      <c r="CF981" s="7">
        <f t="shared" ca="1" si="787"/>
        <v>5620.7355161514097</v>
      </c>
      <c r="CG981" s="7">
        <f t="shared" ca="1" si="787"/>
        <v>521543.27579330862</v>
      </c>
      <c r="CH981" s="7">
        <f t="shared" ca="1" si="787"/>
        <v>6168615.7242066916</v>
      </c>
      <c r="CI981" s="7">
        <f t="shared" ca="1" si="787"/>
        <v>605.72420669135192</v>
      </c>
      <c r="CJ981" s="7">
        <f t="shared" ca="1" si="787"/>
        <v>7172.5964360488297</v>
      </c>
      <c r="CK981" s="7">
        <f t="shared" ca="1" si="787"/>
        <v>281632.90946201433</v>
      </c>
      <c r="CL981" s="7">
        <f t="shared" ca="1" si="787"/>
        <v>6408526.0905379858</v>
      </c>
      <c r="CM981" s="7">
        <f t="shared" ca="1" si="787"/>
        <v>327.09053798569676</v>
      </c>
      <c r="CN981" s="7">
        <f t="shared" ca="1" si="787"/>
        <v>7451.5537119521377</v>
      </c>
      <c r="CO981" s="7">
        <f t="shared" ca="1" si="787"/>
        <v>118450.43079614609</v>
      </c>
      <c r="CP981" s="7">
        <f t="shared" ca="1" si="787"/>
        <v>6571708.5692038536</v>
      </c>
      <c r="CQ981" s="7">
        <f t="shared" ca="1" si="787"/>
        <v>137.56920385390768</v>
      </c>
      <c r="CR981" s="7">
        <f t="shared" ca="1" si="787"/>
        <v>7641.2951575590359</v>
      </c>
      <c r="CS981" s="7">
        <f t="shared" ca="1" si="787"/>
        <v>59935.390595361641</v>
      </c>
      <c r="CT981" s="7">
        <f t="shared" ca="1" si="787"/>
        <v>6630223.6094046384</v>
      </c>
      <c r="CU981" s="7">
        <f t="shared" ca="1" si="787"/>
        <v>69.609404638359109</v>
      </c>
      <c r="CV981" s="7">
        <f t="shared" ca="1" si="787"/>
        <v>7709.333885786571</v>
      </c>
    </row>
    <row r="982" spans="1:100">
      <c r="A982" s="18" t="s">
        <v>117</v>
      </c>
      <c r="B982" s="7" t="str">
        <f ca="1">INDIRECT("CORPUS_TOTALS!R"&amp;($B977+$C977)&amp;"C"&amp;(COLUMN()-1),FALSE)</f>
        <v>Punishment</v>
      </c>
      <c r="C982" s="7">
        <f ca="1">INDIRECT("CORPUS_TOTALS!R"&amp;($B977+$C977)&amp;"C"&amp;(COLUMN()-1),FALSE)</f>
        <v>31719</v>
      </c>
      <c r="D982" s="7">
        <f t="shared" ref="D982:BO982" ca="1" si="788">INDIRECT("CORPUS_TOTALS!R"&amp;($B977+$C977)&amp;"C"&amp;(COLUMN()-1),FALSE)</f>
        <v>2175</v>
      </c>
      <c r="E982" s="7">
        <f t="shared" ca="1" si="788"/>
        <v>272</v>
      </c>
      <c r="F982" s="7">
        <f t="shared" ca="1" si="788"/>
        <v>920</v>
      </c>
      <c r="G982" s="7">
        <f t="shared" ca="1" si="788"/>
        <v>163</v>
      </c>
      <c r="H982" s="7">
        <f t="shared" ca="1" si="788"/>
        <v>73</v>
      </c>
      <c r="I982" s="7">
        <f t="shared" ca="1" si="788"/>
        <v>40</v>
      </c>
      <c r="J982" s="7">
        <f t="shared" ca="1" si="788"/>
        <v>16</v>
      </c>
      <c r="K982" s="7">
        <f t="shared" ca="1" si="788"/>
        <v>-1.3112958656800775</v>
      </c>
      <c r="L982" s="7">
        <f t="shared" ca="1" si="788"/>
        <v>-0.4902532156149404</v>
      </c>
      <c r="M982" s="7">
        <f t="shared" ca="1" si="788"/>
        <v>-1.0410237296586327</v>
      </c>
      <c r="N982" s="7">
        <f t="shared" ca="1" si="788"/>
        <v>-1.5448731484271805</v>
      </c>
      <c r="O982" s="7">
        <f t="shared" ca="1" si="788"/>
        <v>-0.11246348877034507</v>
      </c>
      <c r="P982" s="7">
        <f t="shared" ca="1" si="788"/>
        <v>-1.1257380029386379</v>
      </c>
      <c r="Q982" s="7">
        <f t="shared" ca="1" si="788"/>
        <v>1</v>
      </c>
      <c r="R982" s="7">
        <f t="shared" ca="1" si="788"/>
        <v>1</v>
      </c>
      <c r="S982" s="7">
        <f t="shared" ca="1" si="788"/>
        <v>1</v>
      </c>
      <c r="T982" s="7">
        <f t="shared" ca="1" si="788"/>
        <v>1</v>
      </c>
      <c r="U982" s="7">
        <f t="shared" ca="1" si="788"/>
        <v>1</v>
      </c>
      <c r="V982" s="7">
        <f t="shared" ca="1" si="788"/>
        <v>1</v>
      </c>
      <c r="W982" s="7">
        <f t="shared" ca="1" si="788"/>
        <v>9.9391280369727927E-2</v>
      </c>
      <c r="X982" s="7">
        <f t="shared" ca="1" si="788"/>
        <v>0.99767767134432384</v>
      </c>
      <c r="Y982" s="7">
        <f t="shared" ca="1" si="788"/>
        <v>0.2789892025589461</v>
      </c>
      <c r="Z982" s="7">
        <f t="shared" ca="1" si="788"/>
        <v>5.925444804365964E-2</v>
      </c>
      <c r="AA982" s="7">
        <f t="shared" ca="1" si="788"/>
        <v>0.98302616308077395</v>
      </c>
      <c r="AB982" s="7">
        <f t="shared" ca="1" si="788"/>
        <v>0.89017892443138391</v>
      </c>
      <c r="AC982" s="7">
        <f t="shared" ca="1" si="788"/>
        <v>6.2270643467548081E-3</v>
      </c>
      <c r="AD982" s="7">
        <f t="shared" ca="1" si="788"/>
        <v>7.9000219968135138E-3</v>
      </c>
      <c r="AE982" s="7">
        <f t="shared" ca="1" si="788"/>
        <v>7.9154230454903784E-3</v>
      </c>
      <c r="AF982" s="7">
        <f t="shared" ca="1" si="788"/>
        <v>9.0041171843946808E-3</v>
      </c>
      <c r="AG982" s="7">
        <f t="shared" ca="1" si="788"/>
        <v>6.3480615215698918E-3</v>
      </c>
      <c r="AH982" s="7">
        <f t="shared" ca="1" si="788"/>
        <v>8.6404442255565445E-3</v>
      </c>
      <c r="AI982" s="7">
        <f t="shared" ca="1" si="788"/>
        <v>5.1779359167936278E-3</v>
      </c>
      <c r="AJ982" s="7">
        <f t="shared" ca="1" si="788"/>
        <v>8.2473514395282124E-3</v>
      </c>
      <c r="AK982" s="7">
        <f t="shared" ca="1" si="788"/>
        <v>6.3588498602120385E-3</v>
      </c>
      <c r="AL982" s="7">
        <f t="shared" ca="1" si="788"/>
        <v>1.2031954737489111E-2</v>
      </c>
      <c r="AM982" s="7">
        <f t="shared" ca="1" si="788"/>
        <v>3.7650069014881697E-3</v>
      </c>
      <c r="AN982" s="7">
        <f t="shared" ca="1" si="788"/>
        <v>1.0947636776672749E-2</v>
      </c>
      <c r="AO982" s="7">
        <f t="shared" ca="1" si="788"/>
        <v>8.6307198591678805E-2</v>
      </c>
      <c r="AP982" s="7">
        <f t="shared" ca="1" si="788"/>
        <v>0.11139395083360855</v>
      </c>
      <c r="AQ982" s="7">
        <f t="shared" ca="1" si="788"/>
        <v>0.25662821742207392</v>
      </c>
      <c r="AR982" s="7">
        <f t="shared" ca="1" si="788"/>
        <v>0.2941763802790755</v>
      </c>
      <c r="AS982" s="7">
        <f t="shared" ca="1" si="788"/>
        <v>5.6183338054079483E-2</v>
      </c>
      <c r="AT982" s="7">
        <f t="shared" ca="1" si="788"/>
        <v>7.7149995279253855E-2</v>
      </c>
      <c r="AU982" s="7">
        <f t="shared" ca="1" si="788"/>
        <v>2.3135787556172901E-2</v>
      </c>
      <c r="AV982" s="7">
        <f t="shared" ca="1" si="788"/>
        <v>3.7553867616240889E-2</v>
      </c>
      <c r="AW982" s="7">
        <f t="shared" ca="1" si="788"/>
        <v>1.1189761023560476E-2</v>
      </c>
      <c r="AX982" s="7">
        <f t="shared" ca="1" si="788"/>
        <v>2.1913687252301594E-2</v>
      </c>
      <c r="AY982" s="7">
        <f t="shared" ca="1" si="788"/>
        <v>3.7650069014881697E-3</v>
      </c>
      <c r="AZ982" s="7">
        <f t="shared" ca="1" si="788"/>
        <v>1.0947636776672749E-2</v>
      </c>
      <c r="BA982" s="7">
        <f t="shared" ca="1" si="788"/>
        <v>777232</v>
      </c>
      <c r="BB982" s="7">
        <f t="shared" ca="1" si="788"/>
        <v>5918522</v>
      </c>
      <c r="BC982" s="7">
        <f t="shared" ca="1" si="788"/>
        <v>215</v>
      </c>
      <c r="BD982" s="7">
        <f t="shared" ca="1" si="788"/>
        <v>1960</v>
      </c>
      <c r="BE982" s="7">
        <f t="shared" ca="1" si="788"/>
        <v>1857740</v>
      </c>
      <c r="BF982" s="7">
        <f t="shared" ca="1" si="788"/>
        <v>4838014</v>
      </c>
      <c r="BG982" s="7">
        <f t="shared" ca="1" si="788"/>
        <v>599</v>
      </c>
      <c r="BH982" s="7">
        <f t="shared" ca="1" si="788"/>
        <v>1576</v>
      </c>
      <c r="BI982" s="7">
        <f t="shared" ca="1" si="788"/>
        <v>522004</v>
      </c>
      <c r="BJ982" s="7">
        <f t="shared" ca="1" si="788"/>
        <v>6173750</v>
      </c>
      <c r="BK982" s="7">
        <f t="shared" ca="1" si="788"/>
        <v>145</v>
      </c>
      <c r="BL982" s="7">
        <f t="shared" ca="1" si="788"/>
        <v>2030</v>
      </c>
      <c r="BM982" s="7">
        <f t="shared" ca="1" si="788"/>
        <v>281894</v>
      </c>
      <c r="BN982" s="7">
        <f t="shared" ca="1" si="788"/>
        <v>6413860</v>
      </c>
      <c r="BO982" s="7">
        <f t="shared" ca="1" si="788"/>
        <v>66</v>
      </c>
      <c r="BP982" s="7">
        <f t="shared" ref="BP982:CV982" ca="1" si="789">INDIRECT("CORPUS_TOTALS!R"&amp;($B977+$C977)&amp;"C"&amp;(COLUMN()-1),FALSE)</f>
        <v>2109</v>
      </c>
      <c r="BQ982" s="7">
        <f t="shared" ca="1" si="789"/>
        <v>118552</v>
      </c>
      <c r="BR982" s="7">
        <f t="shared" ca="1" si="789"/>
        <v>6577202</v>
      </c>
      <c r="BS982" s="7">
        <f t="shared" ca="1" si="789"/>
        <v>36</v>
      </c>
      <c r="BT982" s="7">
        <f t="shared" ca="1" si="789"/>
        <v>2139</v>
      </c>
      <c r="BU982" s="7">
        <f t="shared" ca="1" si="789"/>
        <v>59989</v>
      </c>
      <c r="BV982" s="7">
        <f t="shared" ca="1" si="789"/>
        <v>6635765</v>
      </c>
      <c r="BW982" s="7">
        <f t="shared" ca="1" si="789"/>
        <v>16</v>
      </c>
      <c r="BX982" s="7">
        <f t="shared" ca="1" si="789"/>
        <v>2159</v>
      </c>
      <c r="BY982" s="7">
        <f t="shared" ca="1" si="789"/>
        <v>777194.54178119835</v>
      </c>
      <c r="BZ982" s="7">
        <f t="shared" ca="1" si="789"/>
        <v>5918559.4582188018</v>
      </c>
      <c r="CA982" s="7">
        <f t="shared" ca="1" si="789"/>
        <v>252.45821880166241</v>
      </c>
      <c r="CB982" s="7">
        <f t="shared" ca="1" si="789"/>
        <v>1923.1662856789542</v>
      </c>
      <c r="CC982" s="7">
        <f t="shared" ca="1" si="789"/>
        <v>1857735.5467049591</v>
      </c>
      <c r="CD982" s="7">
        <f t="shared" ca="1" si="789"/>
        <v>4838018.4532950409</v>
      </c>
      <c r="CE982" s="7">
        <f t="shared" ca="1" si="789"/>
        <v>603.4532950409</v>
      </c>
      <c r="CF982" s="7">
        <f t="shared" ca="1" si="789"/>
        <v>1572.0571947535707</v>
      </c>
      <c r="CG982" s="7">
        <f t="shared" ca="1" si="789"/>
        <v>521979.44399619644</v>
      </c>
      <c r="CH982" s="7">
        <f t="shared" ca="1" si="789"/>
        <v>6173774.5560038034</v>
      </c>
      <c r="CI982" s="7">
        <f t="shared" ca="1" si="789"/>
        <v>169.55600380356375</v>
      </c>
      <c r="CJ982" s="7">
        <f t="shared" ca="1" si="789"/>
        <v>2006.0954300292394</v>
      </c>
      <c r="CK982" s="7">
        <f t="shared" ca="1" si="789"/>
        <v>281868.4399073206</v>
      </c>
      <c r="CL982" s="7">
        <f t="shared" ca="1" si="789"/>
        <v>6413885.5600926792</v>
      </c>
      <c r="CM982" s="7">
        <f t="shared" ca="1" si="789"/>
        <v>91.56009267939389</v>
      </c>
      <c r="CN982" s="7">
        <f t="shared" ca="1" si="789"/>
        <v>2084.1166767775517</v>
      </c>
      <c r="CO982" s="7">
        <f t="shared" ca="1" si="789"/>
        <v>118549.49124602546</v>
      </c>
      <c r="CP982" s="7">
        <f t="shared" ca="1" si="789"/>
        <v>6577204.5087539749</v>
      </c>
      <c r="CQ982" s="7">
        <f t="shared" ca="1" si="789"/>
        <v>38.50875397454945</v>
      </c>
      <c r="CR982" s="7">
        <f t="shared" ca="1" si="789"/>
        <v>2137.1852482931722</v>
      </c>
      <c r="CS982" s="7">
        <f t="shared" ca="1" si="789"/>
        <v>59985.514741944862</v>
      </c>
      <c r="CT982" s="7">
        <f t="shared" ca="1" si="789"/>
        <v>6635768.4852580549</v>
      </c>
      <c r="CU982" s="7">
        <f t="shared" ca="1" si="789"/>
        <v>19.485258055139134</v>
      </c>
      <c r="CV982" s="7">
        <f t="shared" ca="1" si="789"/>
        <v>2156.2149236665505</v>
      </c>
    </row>
    <row r="984" spans="1:100">
      <c r="A984" s="18" t="s">
        <v>114</v>
      </c>
      <c r="B984" t="s">
        <v>119</v>
      </c>
      <c r="C984" t="s">
        <v>120</v>
      </c>
      <c r="D984" t="s">
        <v>121</v>
      </c>
      <c r="E984" t="s">
        <v>122</v>
      </c>
      <c r="F984" t="s">
        <v>123</v>
      </c>
      <c r="G984" t="s">
        <v>124</v>
      </c>
      <c r="H984" t="s">
        <v>125</v>
      </c>
      <c r="I984" t="s">
        <v>126</v>
      </c>
      <c r="J984" t="s">
        <v>127</v>
      </c>
      <c r="K984" t="s">
        <v>128</v>
      </c>
      <c r="L984" t="s">
        <v>129</v>
      </c>
      <c r="M984" t="s">
        <v>130</v>
      </c>
      <c r="N984" t="s">
        <v>131</v>
      </c>
      <c r="O984" t="s">
        <v>132</v>
      </c>
      <c r="P984" t="s">
        <v>133</v>
      </c>
      <c r="Q984" t="s">
        <v>134</v>
      </c>
      <c r="R984" t="s">
        <v>135</v>
      </c>
      <c r="S984" t="s">
        <v>136</v>
      </c>
      <c r="T984" t="s">
        <v>138</v>
      </c>
      <c r="U984" t="s">
        <v>139</v>
      </c>
      <c r="V984" t="s">
        <v>140</v>
      </c>
      <c r="W984" t="s">
        <v>141</v>
      </c>
      <c r="X984" t="s">
        <v>142</v>
      </c>
      <c r="Y984" t="s">
        <v>143</v>
      </c>
      <c r="Z984" t="s">
        <v>144</v>
      </c>
      <c r="AA984" t="s">
        <v>145</v>
      </c>
      <c r="AB984" t="s">
        <v>146</v>
      </c>
      <c r="AC984" t="s">
        <v>147</v>
      </c>
      <c r="AD984" t="s">
        <v>148</v>
      </c>
      <c r="AE984" t="s">
        <v>149</v>
      </c>
      <c r="AF984" t="s">
        <v>137</v>
      </c>
    </row>
    <row r="985" spans="1:100">
      <c r="A985" s="18" t="s">
        <v>150</v>
      </c>
      <c r="B985" s="10" t="e">
        <f ca="1">1-NORMSDIST(H985)</f>
        <v>#REF!</v>
      </c>
      <c r="C985" s="10">
        <f t="shared" ref="C985" ca="1" si="790">1-NORMSDIST(I985)</f>
        <v>0.50854869984339712</v>
      </c>
      <c r="D985" s="10">
        <f t="shared" ref="D985" ca="1" si="791">1-NORMSDIST(J985)</f>
        <v>0.78945215549826486</v>
      </c>
      <c r="E985" s="10">
        <f t="shared" ref="E985" ca="1" si="792">1-NORMSDIST(K985)</f>
        <v>0.54397602036619208</v>
      </c>
      <c r="F985" s="10">
        <f t="shared" ref="F985" ca="1" si="793">1-NORMSDIST(L985)</f>
        <v>0.99960266565453582</v>
      </c>
      <c r="G985" s="10">
        <f t="shared" ref="G985" ca="1" si="794">1-NORMSDIST(M985)</f>
        <v>0.9498854842472666</v>
      </c>
      <c r="H985" t="e">
        <f ca="1">(E981/T985-E982/Z985)/(SQRT(N985*(1-N985)*(1/T985+1/Z985)))</f>
        <v>#REF!</v>
      </c>
      <c r="I985">
        <f t="shared" ref="I985" ca="1" si="795">(F981/U985-F982/AA985)/(SQRT(O985*(1-O985)*(1/U985+1/AA985)))</f>
        <v>-2.1430052907654835E-2</v>
      </c>
      <c r="J985">
        <f t="shared" ref="J985" ca="1" si="796">(G981/V985-G982/AB985)/(SQRT(P985*(1-P985)*(1/V985+1/AB985)))</f>
        <v>-0.80452179205771424</v>
      </c>
      <c r="K985">
        <f t="shared" ref="K985" ca="1" si="797">(H981/W985-H982/AC985)/(SQRT(Q985*(1-Q985)*(1/W985+1/AC985)))</f>
        <v>-0.1104557275381972</v>
      </c>
      <c r="L985">
        <f t="shared" ref="L985" ca="1" si="798">(I981/X985-I982/AD985)/(SQRT(R985*(1-R985)*(1/X985+1/AD985)))</f>
        <v>-3.3546450848152598</v>
      </c>
      <c r="M985">
        <f t="shared" ref="M985" ca="1" si="799">(J981/Y985-J982/AE985)/(SQRT(S985*(1-S985)*(1/Y985+1/AE985)))</f>
        <v>-1.6437442982066304</v>
      </c>
      <c r="N985" t="e">
        <f ca="1">(E981+E982)/(T985+Z985)</f>
        <v>#REF!</v>
      </c>
      <c r="O985">
        <f t="shared" ref="O985" ca="1" si="800">(F981+F982)/(U985+AA985)</f>
        <v>4.2272498743086981E-3</v>
      </c>
      <c r="P985">
        <f t="shared" ref="P985" ca="1" si="801">(G981+G982)/(V985+AB985)</f>
        <v>3.5444947209653092E-3</v>
      </c>
      <c r="Q985">
        <f t="shared" ref="Q985" ca="1" si="802">(H981+H982)/(W985+AC985)</f>
        <v>3.3182503770739064E-3</v>
      </c>
      <c r="R985">
        <f t="shared" ref="R985" ca="1" si="803">(I981+I982)/(X985+AD985)</f>
        <v>2.8908999497234793E-3</v>
      </c>
      <c r="S985">
        <f t="shared" ref="S985" ca="1" si="804">(J981+J982)/(Y985+AE985)</f>
        <v>2.5641025641025641E-3</v>
      </c>
      <c r="T985" t="e">
        <f ca="1">_xlfn.FLOOR.MATH(($F$1-1)*$D981)</f>
        <v>#REF!</v>
      </c>
      <c r="U985">
        <f ca="1">2*50*$D981</f>
        <v>777000</v>
      </c>
      <c r="V985">
        <f ca="1">2*10*$D981</f>
        <v>155400</v>
      </c>
      <c r="W985">
        <f ca="1">2*5*$D981</f>
        <v>77700</v>
      </c>
      <c r="X985">
        <f ca="1">2*2*$D981</f>
        <v>31080</v>
      </c>
      <c r="Y985">
        <f ca="1">2*1*$D981</f>
        <v>15540</v>
      </c>
      <c r="Z985" t="e">
        <f ca="1">_xlfn.FLOOR.MATH(($F$1-1)*$D982)</f>
        <v>#REF!</v>
      </c>
      <c r="AA985">
        <f ca="1">2*50*$D982</f>
        <v>217500</v>
      </c>
      <c r="AB985">
        <f ca="1">2*10*$D982</f>
        <v>43500</v>
      </c>
      <c r="AC985">
        <f ca="1">2*5*$D982</f>
        <v>21750</v>
      </c>
      <c r="AD985">
        <f ca="1">2*2*$D982</f>
        <v>8700</v>
      </c>
      <c r="AE985">
        <f ca="1">2*1*$D982</f>
        <v>4350</v>
      </c>
    </row>
    <row r="987" spans="1:100">
      <c r="A987" s="18" t="s">
        <v>151</v>
      </c>
      <c r="B987" t="s">
        <v>152</v>
      </c>
      <c r="C987" t="s">
        <v>153</v>
      </c>
      <c r="D987" t="s">
        <v>154</v>
      </c>
      <c r="E987">
        <v>50</v>
      </c>
      <c r="F987" t="s">
        <v>153</v>
      </c>
      <c r="G987" t="s">
        <v>154</v>
      </c>
      <c r="H987">
        <v>10</v>
      </c>
      <c r="I987" t="s">
        <v>153</v>
      </c>
      <c r="J987" t="s">
        <v>154</v>
      </c>
      <c r="K987">
        <v>5</v>
      </c>
      <c r="L987" t="s">
        <v>153</v>
      </c>
      <c r="M987" t="s">
        <v>154</v>
      </c>
      <c r="N987">
        <v>2</v>
      </c>
      <c r="O987" t="s">
        <v>153</v>
      </c>
      <c r="P987" t="s">
        <v>154</v>
      </c>
      <c r="Q987">
        <v>1</v>
      </c>
      <c r="R987" t="s">
        <v>153</v>
      </c>
      <c r="S987" t="s">
        <v>154</v>
      </c>
    </row>
    <row r="988" spans="1:100">
      <c r="A988" s="18" t="s">
        <v>159</v>
      </c>
      <c r="B988" t="s">
        <v>116</v>
      </c>
      <c r="C988">
        <f ca="1">BC981</f>
        <v>841</v>
      </c>
      <c r="D988">
        <f ca="1">BD981</f>
        <v>6929</v>
      </c>
      <c r="E988" t="s">
        <v>116</v>
      </c>
      <c r="F988">
        <f ca="1">BG981</f>
        <v>2067</v>
      </c>
      <c r="G988">
        <f ca="1">BH981</f>
        <v>5703</v>
      </c>
      <c r="H988" t="s">
        <v>116</v>
      </c>
      <c r="I988">
        <f ca="1">BK981</f>
        <v>486</v>
      </c>
      <c r="J988">
        <f ca="1">BL981</f>
        <v>7284</v>
      </c>
      <c r="K988" t="s">
        <v>116</v>
      </c>
      <c r="L988">
        <f ca="1">BO981</f>
        <v>240</v>
      </c>
      <c r="M988">
        <f ca="1">BP981</f>
        <v>7530</v>
      </c>
      <c r="N988" t="s">
        <v>116</v>
      </c>
      <c r="O988">
        <f ca="1">BS981</f>
        <v>75</v>
      </c>
      <c r="P988">
        <f ca="1">BT981</f>
        <v>7695</v>
      </c>
      <c r="Q988" t="s">
        <v>116</v>
      </c>
      <c r="R988">
        <f ca="1">BW981</f>
        <v>35</v>
      </c>
      <c r="S988">
        <f ca="1">BX981</f>
        <v>7735</v>
      </c>
    </row>
    <row r="989" spans="1:100">
      <c r="A989" s="18"/>
      <c r="B989" t="s">
        <v>117</v>
      </c>
      <c r="C989">
        <f ca="1">BC982</f>
        <v>215</v>
      </c>
      <c r="D989">
        <f ca="1">BD982</f>
        <v>1960</v>
      </c>
      <c r="E989" t="s">
        <v>117</v>
      </c>
      <c r="F989">
        <f ca="1">BG982</f>
        <v>599</v>
      </c>
      <c r="G989">
        <f ca="1">BH982</f>
        <v>1576</v>
      </c>
      <c r="H989" t="s">
        <v>117</v>
      </c>
      <c r="I989">
        <f ca="1">BK982</f>
        <v>145</v>
      </c>
      <c r="J989">
        <f ca="1">BL982</f>
        <v>2030</v>
      </c>
      <c r="K989" t="s">
        <v>117</v>
      </c>
      <c r="L989">
        <f ca="1">BO982</f>
        <v>66</v>
      </c>
      <c r="M989">
        <f ca="1">BP982</f>
        <v>2109</v>
      </c>
      <c r="N989" t="s">
        <v>117</v>
      </c>
      <c r="O989">
        <f ca="1">BS982</f>
        <v>36</v>
      </c>
      <c r="P989">
        <f ca="1">BT982</f>
        <v>2139</v>
      </c>
      <c r="Q989" t="s">
        <v>117</v>
      </c>
      <c r="R989">
        <f ca="1">BW982</f>
        <v>16</v>
      </c>
      <c r="S989">
        <f ca="1">BX982</f>
        <v>2159</v>
      </c>
    </row>
    <row r="990" spans="1:100">
      <c r="A990" s="18" t="s">
        <v>155</v>
      </c>
      <c r="C990">
        <f ca="1">(C988+C989)*(C988+D988)/SUM(C988:D989)</f>
        <v>825.04977375565613</v>
      </c>
      <c r="D990">
        <f ca="1">(C988+D988)*(D988+D989)/SUM(C988:D989)</f>
        <v>6944.9502262443439</v>
      </c>
      <c r="F990">
        <f ca="1">(F988+F989)*(F988+G988)/SUM(F988:G989)</f>
        <v>2082.9381598793361</v>
      </c>
      <c r="G990">
        <f ca="1">(F988+G988)*(G988+G989)/SUM(F988:G989)</f>
        <v>5687.0618401206639</v>
      </c>
      <c r="I990">
        <f ca="1">(I988+I989)*(I988+J988)/SUM(I988:J989)</f>
        <v>492.99849170437403</v>
      </c>
      <c r="J990">
        <f ca="1">(I988+J988)*(J988+J989)/SUM(I988:J989)</f>
        <v>7277.0015082956261</v>
      </c>
      <c r="L990">
        <f ca="1">(L988+L989)*(L988+M988)/SUM(L988:M989)</f>
        <v>239.07692307692307</v>
      </c>
      <c r="M990">
        <f ca="1">(L988+M988)*(M988+M989)/SUM(L988:M989)</f>
        <v>7530.9230769230771</v>
      </c>
      <c r="O990">
        <f ca="1">(O988+O989)*(O988+P988)/SUM(O988:P989)</f>
        <v>86.723981900452486</v>
      </c>
      <c r="P990">
        <f ca="1">(O988+P988)*(P988+P989)/SUM(O988:P989)</f>
        <v>7683.2760180995474</v>
      </c>
      <c r="R990">
        <f ca="1">(R988+R989)*(R988+S988)/SUM(R988:S989)</f>
        <v>39.846153846153847</v>
      </c>
      <c r="S990">
        <f ca="1">(R988+S988)*(S988+S989)/SUM(R988:S989)</f>
        <v>7730.1538461538457</v>
      </c>
    </row>
    <row r="991" spans="1:100">
      <c r="C991">
        <f ca="1">(C988+C989)*(C989+D989)/SUM(C988:D989)</f>
        <v>230.9502262443439</v>
      </c>
      <c r="D991">
        <f ca="1">(C989+D989)*(D988+D989)/SUM(C988:D989)</f>
        <v>1944.0497737556561</v>
      </c>
      <c r="F991">
        <f ca="1">(F988+F989)*(F989+G989)/SUM(F988:G989)</f>
        <v>583.06184012066365</v>
      </c>
      <c r="G991">
        <f ca="1">(F989+G989)*(G988+G989)/SUM(F988:G989)</f>
        <v>1591.9381598793364</v>
      </c>
      <c r="I991">
        <f ca="1">(I988+I989)*(I989+J989)/SUM(I988:J989)</f>
        <v>138.00150829562594</v>
      </c>
      <c r="J991">
        <f ca="1">(I989+J989)*(J988+J989)/SUM(I988:J989)</f>
        <v>2036.9984917043741</v>
      </c>
      <c r="L991">
        <f ca="1">(L988+L989)*(L989+M989)/SUM(L988:M989)</f>
        <v>66.92307692307692</v>
      </c>
      <c r="M991">
        <f ca="1">(L989+M989)*(M988+M989)/SUM(L988:M989)</f>
        <v>2108.0769230769229</v>
      </c>
      <c r="O991">
        <f ca="1">(O988+O989)*(O989+P989)/SUM(O988:P989)</f>
        <v>24.27601809954751</v>
      </c>
      <c r="P991">
        <f ca="1">(O989+P989)*(P988+P989)/SUM(O988:P989)</f>
        <v>2150.7239819004526</v>
      </c>
      <c r="R991">
        <f ca="1">(R988+R989)*(R989+S989)/SUM(R988:S989)</f>
        <v>11.153846153846153</v>
      </c>
      <c r="S991">
        <f ca="1">(R989+S989)*(S988+S989)/SUM(R988:S989)</f>
        <v>2163.8461538461538</v>
      </c>
    </row>
    <row r="993" spans="1:100">
      <c r="A993" s="18" t="s">
        <v>151</v>
      </c>
      <c r="B993" s="18" t="s">
        <v>0</v>
      </c>
      <c r="C993" s="18">
        <v>50</v>
      </c>
      <c r="D993" s="18">
        <v>10</v>
      </c>
      <c r="E993" s="18">
        <v>5</v>
      </c>
      <c r="F993" s="18">
        <v>2</v>
      </c>
      <c r="G993" s="18">
        <v>1</v>
      </c>
    </row>
    <row r="994" spans="1:100">
      <c r="A994" s="18" t="s">
        <v>118</v>
      </c>
      <c r="B994" s="10">
        <f ca="1">_xlfn.CHISQ.TEST(C988:D989,C990:D991)</f>
        <v>0.20913082059638144</v>
      </c>
      <c r="C994" s="10">
        <f ca="1">_xlfn.CHISQ.TEST(F988:G989,F990:G991)</f>
        <v>0.3827452020696217</v>
      </c>
      <c r="D994" s="10">
        <f ca="1">_xlfn.CHISQ.TEST(I988:J989,I990:J991)</f>
        <v>0.48614831040737716</v>
      </c>
      <c r="E994" s="10">
        <f ca="1">_xlfn.CHISQ.TEST(L988:M989,L990:M991)</f>
        <v>0.89683018320315677</v>
      </c>
      <c r="F994" s="10">
        <f ca="1">_xlfn.CHISQ.TEST(O988:P989,O990:P991)</f>
        <v>6.7859421446623495E-3</v>
      </c>
      <c r="G994" s="10">
        <f ca="1">_xlfn.CHISQ.TEST(R988:S989,R990:S991)</f>
        <v>9.9792346539721064E-2</v>
      </c>
    </row>
    <row r="995" spans="1:100">
      <c r="A995" s="18" t="s">
        <v>156</v>
      </c>
      <c r="B995">
        <f ca="1">(C988*D989)/(D988*C989)</f>
        <v>1.1064786690250279</v>
      </c>
      <c r="C995">
        <f ca="1">(F988*G989)/(G988*F989)</f>
        <v>0.95360055642448094</v>
      </c>
      <c r="D995">
        <f ca="1">(I988*J989)/(J988*I989)</f>
        <v>0.9341021416803954</v>
      </c>
      <c r="E995">
        <f ca="1">(L988*M989)/(M988*L989)</f>
        <v>1.0184715682723651</v>
      </c>
      <c r="F995">
        <f ca="1">(O988*P989)/(P988*O989)</f>
        <v>0.57910981156595187</v>
      </c>
      <c r="G995">
        <f ca="1">(R988*S989)/(S988*R989)</f>
        <v>0.61057692307692313</v>
      </c>
    </row>
    <row r="998" spans="1:100">
      <c r="A998">
        <v>2</v>
      </c>
      <c r="B998">
        <v>4</v>
      </c>
      <c r="C998">
        <v>4</v>
      </c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</row>
    <row r="999" spans="1:100" ht="18.75">
      <c r="A999" s="19" t="str">
        <f ca="1">INDIRECT("R5C"&amp;A998,FALSE)</f>
        <v>reduced_deities</v>
      </c>
      <c r="B999" s="19" t="str">
        <f ca="1">INDIRECT("R5C"&amp;B998,FALSE)</f>
        <v>ancestors</v>
      </c>
      <c r="C999" s="19" t="str">
        <f ca="1">INDIRECT("R3C"&amp;C998,FALSE)</f>
        <v>reward</v>
      </c>
      <c r="D999" s="20"/>
    </row>
    <row r="1000" spans="1:100" ht="18.75">
      <c r="A1000" s="19">
        <f ca="1">INDIRECT("R6C"&amp;A998,FALSE)</f>
        <v>188</v>
      </c>
      <c r="B1000" s="19">
        <f ca="1">INDIRECT("R6C"&amp;B998,FALSE)</f>
        <v>6</v>
      </c>
      <c r="C1000" s="19">
        <f ca="1">INDIRECT("R4C"&amp;C998,FALSE)</f>
        <v>10</v>
      </c>
    </row>
    <row r="1001" spans="1:100">
      <c r="A1001" s="18"/>
    </row>
    <row r="1002" spans="1:100">
      <c r="A1002" s="18" t="s">
        <v>115</v>
      </c>
    </row>
    <row r="1003" spans="1:100" ht="15.75">
      <c r="C1003" t="s">
        <v>36</v>
      </c>
      <c r="D1003" t="s">
        <v>37</v>
      </c>
      <c r="E1003" s="2" t="s">
        <v>43</v>
      </c>
      <c r="F1003" s="2" t="s">
        <v>38</v>
      </c>
      <c r="G1003" s="2" t="s">
        <v>39</v>
      </c>
      <c r="H1003" s="2" t="s">
        <v>40</v>
      </c>
      <c r="I1003" s="2" t="s">
        <v>41</v>
      </c>
      <c r="J1003" s="2" t="s">
        <v>42</v>
      </c>
      <c r="K1003" s="3" t="s">
        <v>44</v>
      </c>
      <c r="L1003" s="3" t="s">
        <v>45</v>
      </c>
      <c r="M1003" s="3" t="s">
        <v>46</v>
      </c>
      <c r="N1003" s="3" t="s">
        <v>47</v>
      </c>
      <c r="O1003" s="3" t="s">
        <v>48</v>
      </c>
      <c r="P1003" s="3" t="s">
        <v>49</v>
      </c>
      <c r="Q1003" s="3" t="s">
        <v>108</v>
      </c>
      <c r="R1003" s="3" t="s">
        <v>109</v>
      </c>
      <c r="S1003" s="3" t="s">
        <v>110</v>
      </c>
      <c r="T1003" s="3" t="s">
        <v>111</v>
      </c>
      <c r="U1003" s="3" t="s">
        <v>112</v>
      </c>
      <c r="V1003" s="3" t="s">
        <v>113</v>
      </c>
      <c r="W1003" s="3" t="s">
        <v>81</v>
      </c>
      <c r="X1003" s="3" t="s">
        <v>82</v>
      </c>
      <c r="Y1003" s="3" t="s">
        <v>83</v>
      </c>
      <c r="Z1003" s="3" t="s">
        <v>84</v>
      </c>
      <c r="AA1003" s="3" t="s">
        <v>85</v>
      </c>
      <c r="AB1003" s="3" t="s">
        <v>86</v>
      </c>
      <c r="AC1003" s="13" t="s">
        <v>96</v>
      </c>
      <c r="AD1003" s="13" t="s">
        <v>97</v>
      </c>
      <c r="AE1003" s="13" t="s">
        <v>98</v>
      </c>
      <c r="AF1003" s="13" t="s">
        <v>99</v>
      </c>
      <c r="AG1003" s="13" t="s">
        <v>100</v>
      </c>
      <c r="AH1003" s="13" t="s">
        <v>101</v>
      </c>
      <c r="AI1003" s="13" t="s">
        <v>102</v>
      </c>
      <c r="AJ1003" s="13" t="s">
        <v>103</v>
      </c>
      <c r="AK1003" s="13" t="s">
        <v>104</v>
      </c>
      <c r="AL1003" s="13" t="s">
        <v>105</v>
      </c>
      <c r="AM1003" s="13" t="s">
        <v>106</v>
      </c>
      <c r="AN1003" s="13" t="s">
        <v>107</v>
      </c>
      <c r="AO1003" s="13" t="s">
        <v>96</v>
      </c>
      <c r="AP1003" s="13" t="s">
        <v>97</v>
      </c>
      <c r="AQ1003" s="13" t="s">
        <v>98</v>
      </c>
      <c r="AR1003" s="13" t="s">
        <v>99</v>
      </c>
      <c r="AS1003" s="13" t="s">
        <v>100</v>
      </c>
      <c r="AT1003" s="13" t="s">
        <v>101</v>
      </c>
      <c r="AU1003" s="13" t="s">
        <v>102</v>
      </c>
      <c r="AV1003" s="13" t="s">
        <v>103</v>
      </c>
      <c r="AW1003" s="13" t="s">
        <v>104</v>
      </c>
      <c r="AX1003" s="13" t="s">
        <v>105</v>
      </c>
      <c r="AY1003" s="13" t="s">
        <v>106</v>
      </c>
      <c r="AZ1003" s="13" t="s">
        <v>107</v>
      </c>
      <c r="BA1003" t="s">
        <v>1</v>
      </c>
      <c r="BB1003" t="s">
        <v>2</v>
      </c>
      <c r="BC1003" t="s">
        <v>3</v>
      </c>
      <c r="BD1003" t="s">
        <v>4</v>
      </c>
      <c r="BE1003" t="s">
        <v>5</v>
      </c>
      <c r="BF1003" t="s">
        <v>6</v>
      </c>
      <c r="BG1003" t="s">
        <v>7</v>
      </c>
      <c r="BH1003" t="s">
        <v>8</v>
      </c>
      <c r="BI1003" t="s">
        <v>9</v>
      </c>
      <c r="BJ1003" t="s">
        <v>10</v>
      </c>
      <c r="BK1003" t="s">
        <v>11</v>
      </c>
      <c r="BL1003" t="s">
        <v>12</v>
      </c>
      <c r="BM1003" t="s">
        <v>13</v>
      </c>
      <c r="BN1003" t="s">
        <v>14</v>
      </c>
      <c r="BO1003" t="s">
        <v>15</v>
      </c>
      <c r="BP1003" t="s">
        <v>16</v>
      </c>
      <c r="BQ1003" t="s">
        <v>17</v>
      </c>
      <c r="BR1003" t="s">
        <v>18</v>
      </c>
      <c r="BS1003" t="s">
        <v>19</v>
      </c>
      <c r="BT1003" t="s">
        <v>20</v>
      </c>
      <c r="BU1003" t="s">
        <v>21</v>
      </c>
      <c r="BV1003" t="s">
        <v>22</v>
      </c>
      <c r="BW1003" t="s">
        <v>23</v>
      </c>
      <c r="BX1003" t="s">
        <v>24</v>
      </c>
      <c r="BY1003" t="s">
        <v>1</v>
      </c>
      <c r="BZ1003" t="s">
        <v>2</v>
      </c>
      <c r="CA1003" t="s">
        <v>3</v>
      </c>
      <c r="CB1003" t="s">
        <v>4</v>
      </c>
      <c r="CC1003" t="s">
        <v>5</v>
      </c>
      <c r="CD1003" t="s">
        <v>6</v>
      </c>
      <c r="CE1003" t="s">
        <v>7</v>
      </c>
      <c r="CF1003" t="s">
        <v>8</v>
      </c>
      <c r="CG1003" t="s">
        <v>9</v>
      </c>
      <c r="CH1003" t="s">
        <v>10</v>
      </c>
      <c r="CI1003" t="s">
        <v>11</v>
      </c>
      <c r="CJ1003" t="s">
        <v>12</v>
      </c>
      <c r="CK1003" t="s">
        <v>13</v>
      </c>
      <c r="CL1003" t="s">
        <v>14</v>
      </c>
      <c r="CM1003" t="s">
        <v>15</v>
      </c>
      <c r="CN1003" t="s">
        <v>16</v>
      </c>
      <c r="CO1003" t="s">
        <v>17</v>
      </c>
      <c r="CP1003" t="s">
        <v>18</v>
      </c>
      <c r="CQ1003" t="s">
        <v>19</v>
      </c>
      <c r="CR1003" t="s">
        <v>20</v>
      </c>
      <c r="CS1003" t="s">
        <v>21</v>
      </c>
      <c r="CT1003" t="s">
        <v>22</v>
      </c>
      <c r="CU1003" t="s">
        <v>23</v>
      </c>
      <c r="CV1003" t="s">
        <v>24</v>
      </c>
    </row>
    <row r="1004" spans="1:100">
      <c r="A1004" s="18" t="str">
        <f ca="1">INDIRECT("CORPUS_TOTALS!R"&amp;$A1000&amp;"C"&amp;COLUMN(),FALSE)</f>
        <v>Reduced Deity</v>
      </c>
      <c r="B1004" s="7" t="str">
        <f ca="1">INDIRECT("CORPUS_TOTALS!R"&amp;($A1000+$C1000)&amp;"C"&amp;(COLUMN()-1),FALSE)</f>
        <v>Reward</v>
      </c>
      <c r="C1004" s="7">
        <f ca="1">INDIRECT("CORPUS_TOTALS!R"&amp;($A1000+$C1000)&amp;"C"&amp;(COLUMN()-1),FALSE)</f>
        <v>8807</v>
      </c>
      <c r="D1004" s="7">
        <f t="shared" ref="D1004:BO1004" ca="1" si="805">INDIRECT("CORPUS_TOTALS!R"&amp;($A1000+$C1000)&amp;"C"&amp;(COLUMN()-1),FALSE)</f>
        <v>7770</v>
      </c>
      <c r="E1004" s="7">
        <f t="shared" ca="1" si="805"/>
        <v>272</v>
      </c>
      <c r="F1004" s="7">
        <f t="shared" ca="1" si="805"/>
        <v>728</v>
      </c>
      <c r="G1004" s="7">
        <f t="shared" ca="1" si="805"/>
        <v>133</v>
      </c>
      <c r="H1004" s="7">
        <f t="shared" ca="1" si="805"/>
        <v>73</v>
      </c>
      <c r="I1004" s="7">
        <f t="shared" ca="1" si="805"/>
        <v>30</v>
      </c>
      <c r="J1004" s="7">
        <f t="shared" ca="1" si="805"/>
        <v>21</v>
      </c>
      <c r="K1004" s="7">
        <f t="shared" ca="1" si="805"/>
        <v>-1.268954062959921</v>
      </c>
      <c r="L1004" s="7">
        <f t="shared" ca="1" si="805"/>
        <v>-1.5139825958556838</v>
      </c>
      <c r="M1004" s="7">
        <f t="shared" ca="1" si="805"/>
        <v>-1.9295723888058649</v>
      </c>
      <c r="N1004" s="7">
        <f t="shared" ca="1" si="805"/>
        <v>-1.5014387461803367</v>
      </c>
      <c r="O1004" s="7">
        <f t="shared" ca="1" si="805"/>
        <v>-1.3780047360712508</v>
      </c>
      <c r="P1004" s="7">
        <f t="shared" ca="1" si="805"/>
        <v>0.14468077568929</v>
      </c>
      <c r="Q1004" s="7">
        <f t="shared" ca="1" si="805"/>
        <v>0.72068503245812199</v>
      </c>
      <c r="R1004" s="7">
        <f t="shared" ca="1" si="805"/>
        <v>0.7180340324926987</v>
      </c>
      <c r="S1004" s="7">
        <f t="shared" ca="1" si="805"/>
        <v>0.70392998513452154</v>
      </c>
      <c r="T1004" s="7">
        <f t="shared" ca="1" si="805"/>
        <v>1</v>
      </c>
      <c r="U1004" s="7">
        <f t="shared" ca="1" si="805"/>
        <v>1</v>
      </c>
      <c r="V1004" s="7">
        <f t="shared" ca="1" si="805"/>
        <v>1</v>
      </c>
      <c r="W1004" s="7">
        <f t="shared" ca="1" si="805"/>
        <v>2.803569342976359E-5</v>
      </c>
      <c r="X1004" s="7">
        <f t="shared" ca="1" si="805"/>
        <v>3.6531881785742033E-12</v>
      </c>
      <c r="Y1004" s="7">
        <f t="shared" ca="1" si="805"/>
        <v>1.2589631479519082E-3</v>
      </c>
      <c r="Z1004" s="7">
        <f t="shared" ca="1" si="805"/>
        <v>0.20768631502506008</v>
      </c>
      <c r="AA1004" s="7">
        <f t="shared" ca="1" si="805"/>
        <v>0.62102371915538157</v>
      </c>
      <c r="AB1004" s="7">
        <f t="shared" ca="1" si="805"/>
        <v>0.9777339807607438</v>
      </c>
      <c r="AC1004" s="7">
        <f t="shared" ca="1" si="805"/>
        <v>1.7424982158079632E-3</v>
      </c>
      <c r="AD1004" s="7">
        <f t="shared" ca="1" si="805"/>
        <v>2.2119950656928223E-3</v>
      </c>
      <c r="AE1004" s="7">
        <f t="shared" ca="1" si="805"/>
        <v>1.7378787147222441E-3</v>
      </c>
      <c r="AF1004" s="7">
        <f t="shared" ca="1" si="805"/>
        <v>2.0098690330255038E-3</v>
      </c>
      <c r="AG1004" s="7">
        <f t="shared" ca="1" si="805"/>
        <v>1.4210493077744754E-3</v>
      </c>
      <c r="AH1004" s="7">
        <f t="shared" ca="1" si="805"/>
        <v>2.0023741156489482E-3</v>
      </c>
      <c r="AI1004" s="7">
        <f t="shared" ca="1" si="805"/>
        <v>1.4483782069368736E-3</v>
      </c>
      <c r="AJ1004" s="7">
        <f t="shared" ca="1" si="805"/>
        <v>2.3096655511068843E-3</v>
      </c>
      <c r="AK1004" s="7">
        <f t="shared" ca="1" si="805"/>
        <v>1.2403478248073654E-3</v>
      </c>
      <c r="AL1004" s="7">
        <f t="shared" ca="1" si="805"/>
        <v>2.6206560361964957E-3</v>
      </c>
      <c r="AM1004" s="7">
        <f t="shared" ca="1" si="805"/>
        <v>1.5483008343646053E-3</v>
      </c>
      <c r="AN1004" s="7">
        <f t="shared" ca="1" si="805"/>
        <v>3.8571045710408007E-3</v>
      </c>
      <c r="AO1004" s="7">
        <f t="shared" ca="1" si="805"/>
        <v>2.5228932142475409E-2</v>
      </c>
      <c r="AP1004" s="7">
        <f t="shared" ca="1" si="805"/>
        <v>3.2686125772582508E-2</v>
      </c>
      <c r="AQ1004" s="7">
        <f t="shared" ca="1" si="805"/>
        <v>6.4958541963671679E-2</v>
      </c>
      <c r="AR1004" s="7">
        <f t="shared" ca="1" si="805"/>
        <v>7.6354199349069646E-2</v>
      </c>
      <c r="AS1004" s="7">
        <f t="shared" ca="1" si="805"/>
        <v>1.3525505711027133E-2</v>
      </c>
      <c r="AT1004" s="7">
        <f t="shared" ca="1" si="805"/>
        <v>1.916432697880556E-2</v>
      </c>
      <c r="AU1004" s="7">
        <f t="shared" ca="1" si="805"/>
        <v>7.2500134768372759E-3</v>
      </c>
      <c r="AV1004" s="7">
        <f t="shared" ca="1" si="805"/>
        <v>1.1540205313381515E-2</v>
      </c>
      <c r="AW1004" s="7">
        <f t="shared" ca="1" si="805"/>
        <v>2.4820312166535449E-3</v>
      </c>
      <c r="AX1004" s="7">
        <f t="shared" ca="1" si="805"/>
        <v>5.2399765053541773E-3</v>
      </c>
      <c r="AY1004" s="7">
        <f t="shared" ca="1" si="805"/>
        <v>1.5483008343646053E-3</v>
      </c>
      <c r="AZ1004" s="7">
        <f t="shared" ca="1" si="805"/>
        <v>3.8571045710408007E-3</v>
      </c>
      <c r="BA1004" s="7">
        <f t="shared" ca="1" si="805"/>
        <v>267293</v>
      </c>
      <c r="BB1004" s="7">
        <f t="shared" ca="1" si="805"/>
        <v>6445778</v>
      </c>
      <c r="BC1004" s="7">
        <f t="shared" ca="1" si="805"/>
        <v>225</v>
      </c>
      <c r="BD1004" s="7">
        <f t="shared" ca="1" si="805"/>
        <v>7545</v>
      </c>
      <c r="BE1004" s="7">
        <f t="shared" ca="1" si="805"/>
        <v>643238</v>
      </c>
      <c r="BF1004" s="7">
        <f t="shared" ca="1" si="805"/>
        <v>6069833</v>
      </c>
      <c r="BG1004" s="7">
        <f t="shared" ca="1" si="805"/>
        <v>549</v>
      </c>
      <c r="BH1004" s="7">
        <f t="shared" ca="1" si="805"/>
        <v>7221</v>
      </c>
      <c r="BI1004" s="7">
        <f t="shared" ca="1" si="805"/>
        <v>155395</v>
      </c>
      <c r="BJ1004" s="7">
        <f t="shared" ca="1" si="805"/>
        <v>6557676</v>
      </c>
      <c r="BK1004" s="7">
        <f t="shared" ca="1" si="805"/>
        <v>127</v>
      </c>
      <c r="BL1004" s="7">
        <f t="shared" ca="1" si="805"/>
        <v>7643</v>
      </c>
      <c r="BM1004" s="7">
        <f t="shared" ca="1" si="805"/>
        <v>80878</v>
      </c>
      <c r="BN1004" s="7">
        <f t="shared" ca="1" si="805"/>
        <v>6632193</v>
      </c>
      <c r="BO1004" s="7">
        <f t="shared" ca="1" si="805"/>
        <v>73</v>
      </c>
      <c r="BP1004" s="7">
        <f t="shared" ref="BP1004:CV1004" ca="1" si="806">INDIRECT("CORPUS_TOTALS!R"&amp;($A1000+$C1000)&amp;"C"&amp;(COLUMN()-1),FALSE)</f>
        <v>7697</v>
      </c>
      <c r="BQ1004" s="7">
        <f t="shared" ca="1" si="806"/>
        <v>33034</v>
      </c>
      <c r="BR1004" s="7">
        <f t="shared" ca="1" si="806"/>
        <v>6680037</v>
      </c>
      <c r="BS1004" s="7">
        <f t="shared" ca="1" si="806"/>
        <v>30</v>
      </c>
      <c r="BT1004" s="7">
        <f t="shared" ca="1" si="806"/>
        <v>7740</v>
      </c>
      <c r="BU1004" s="7">
        <f t="shared" ca="1" si="806"/>
        <v>16522</v>
      </c>
      <c r="BV1004" s="7">
        <f t="shared" ca="1" si="806"/>
        <v>6696549</v>
      </c>
      <c r="BW1004" s="7">
        <f t="shared" ca="1" si="806"/>
        <v>21</v>
      </c>
      <c r="BX1004" s="7">
        <f t="shared" ca="1" si="806"/>
        <v>7749</v>
      </c>
      <c r="BY1004" s="7">
        <f t="shared" ca="1" si="806"/>
        <v>267208.72101839638</v>
      </c>
      <c r="BZ1004" s="7">
        <f t="shared" ca="1" si="806"/>
        <v>6445862.2789816037</v>
      </c>
      <c r="CA1004" s="7">
        <f t="shared" ca="1" si="806"/>
        <v>309.27898160364157</v>
      </c>
      <c r="CB1004" s="7">
        <f t="shared" ca="1" si="806"/>
        <v>7469.3563810065471</v>
      </c>
      <c r="CC1004" s="7">
        <f t="shared" ca="1" si="806"/>
        <v>643042.71442770329</v>
      </c>
      <c r="CD1004" s="7">
        <f t="shared" ca="1" si="806"/>
        <v>6070028.2855722969</v>
      </c>
      <c r="CE1004" s="7">
        <f t="shared" ca="1" si="806"/>
        <v>744.28557229668127</v>
      </c>
      <c r="CF1004" s="7">
        <f t="shared" ca="1" si="806"/>
        <v>7033.8462947881826</v>
      </c>
      <c r="CG1004" s="7">
        <f t="shared" ca="1" si="806"/>
        <v>155342.20018923227</v>
      </c>
      <c r="CH1004" s="7">
        <f t="shared" ca="1" si="806"/>
        <v>6557728.7998107681</v>
      </c>
      <c r="CI1004" s="7">
        <f t="shared" ca="1" si="806"/>
        <v>179.79981076772981</v>
      </c>
      <c r="CJ1004" s="7">
        <f t="shared" ca="1" si="806"/>
        <v>7598.9854166595287</v>
      </c>
      <c r="CK1004" s="7">
        <f t="shared" ca="1" si="806"/>
        <v>80857.41211866193</v>
      </c>
      <c r="CL1004" s="7">
        <f t="shared" ca="1" si="806"/>
        <v>6632213.5878813379</v>
      </c>
      <c r="CM1004" s="7">
        <f t="shared" ca="1" si="806"/>
        <v>93.58788133806469</v>
      </c>
      <c r="CN1004" s="7">
        <f t="shared" ca="1" si="806"/>
        <v>7685.2971315214754</v>
      </c>
      <c r="CO1004" s="7">
        <f t="shared" ca="1" si="806"/>
        <v>33025.774533871576</v>
      </c>
      <c r="CP1004" s="7">
        <f t="shared" ca="1" si="806"/>
        <v>6680045.2254661284</v>
      </c>
      <c r="CQ1004" s="7">
        <f t="shared" ca="1" si="806"/>
        <v>38.225466128420535</v>
      </c>
      <c r="CR1004" s="7">
        <f t="shared" ca="1" si="806"/>
        <v>7740.7236255954986</v>
      </c>
      <c r="CS1004" s="7">
        <f t="shared" ca="1" si="806"/>
        <v>16523.874549777327</v>
      </c>
      <c r="CT1004" s="7">
        <f t="shared" ca="1" si="806"/>
        <v>6696547.1254502228</v>
      </c>
      <c r="CU1004" s="7">
        <f t="shared" ca="1" si="806"/>
        <v>19.125450222673024</v>
      </c>
      <c r="CV1004" s="7">
        <f t="shared" ca="1" si="806"/>
        <v>7759.8457486893849</v>
      </c>
    </row>
    <row r="1005" spans="1:100">
      <c r="A1005" s="18" t="s">
        <v>117</v>
      </c>
      <c r="B1005" s="7" t="str">
        <f ca="1">INDIRECT("CORPUS_TOTALS!R"&amp;($B1000+$C1000)&amp;"C"&amp;(COLUMN()-1),FALSE)</f>
        <v>Reward</v>
      </c>
      <c r="C1005" s="7">
        <f ca="1">INDIRECT("CORPUS_TOTALS!R"&amp;($B1000+$C1000)&amp;"C"&amp;(COLUMN()-1),FALSE)</f>
        <v>8807</v>
      </c>
      <c r="D1005" s="7">
        <f t="shared" ref="D1005:BO1005" ca="1" si="807">INDIRECT("CORPUS_TOTALS!R"&amp;($B1000+$C1000)&amp;"C"&amp;(COLUMN()-1),FALSE)</f>
        <v>2175</v>
      </c>
      <c r="E1005" s="7">
        <f t="shared" ca="1" si="807"/>
        <v>93</v>
      </c>
      <c r="F1005" s="7">
        <f t="shared" ca="1" si="807"/>
        <v>296</v>
      </c>
      <c r="G1005" s="7">
        <f t="shared" ca="1" si="807"/>
        <v>48</v>
      </c>
      <c r="H1005" s="7">
        <f t="shared" ca="1" si="807"/>
        <v>24</v>
      </c>
      <c r="I1005" s="7">
        <f t="shared" ca="1" si="807"/>
        <v>8</v>
      </c>
      <c r="J1005" s="7">
        <f t="shared" ca="1" si="807"/>
        <v>2</v>
      </c>
      <c r="K1005" s="7">
        <f t="shared" ca="1" si="807"/>
        <v>-0.19194697637260993</v>
      </c>
      <c r="L1005" s="7">
        <f t="shared" ca="1" si="807"/>
        <v>9.3384129536526944E-2</v>
      </c>
      <c r="M1005" s="7">
        <f t="shared" ca="1" si="807"/>
        <v>-0.40749946945715254</v>
      </c>
      <c r="N1005" s="7">
        <f t="shared" ca="1" si="807"/>
        <v>-0.40749946945715254</v>
      </c>
      <c r="O1005" s="7">
        <f t="shared" ca="1" si="807"/>
        <v>-0.8463933031861397</v>
      </c>
      <c r="P1005" s="7">
        <f t="shared" ca="1" si="807"/>
        <v>0</v>
      </c>
      <c r="Q1005" s="7">
        <f t="shared" ca="1" si="807"/>
        <v>1</v>
      </c>
      <c r="R1005" s="7">
        <f t="shared" ca="1" si="807"/>
        <v>1</v>
      </c>
      <c r="S1005" s="7">
        <f t="shared" ca="1" si="807"/>
        <v>1</v>
      </c>
      <c r="T1005" s="7">
        <f t="shared" ca="1" si="807"/>
        <v>1</v>
      </c>
      <c r="U1005" s="7">
        <f t="shared" ca="1" si="807"/>
        <v>1</v>
      </c>
      <c r="V1005" s="7">
        <f t="shared" ca="1" si="807"/>
        <v>1</v>
      </c>
      <c r="W1005" s="7">
        <f t="shared" ca="1" si="807"/>
        <v>0.65831341164677304</v>
      </c>
      <c r="X1005" s="7">
        <f t="shared" ca="1" si="807"/>
        <v>0.5590793146001285</v>
      </c>
      <c r="Y1005" s="7">
        <f t="shared" ca="1" si="807"/>
        <v>0.84674297881828764</v>
      </c>
      <c r="Z1005" s="7">
        <f t="shared" ca="1" si="807"/>
        <v>0.94162745668708914</v>
      </c>
      <c r="AA1005" s="7">
        <f t="shared" ca="1" si="807"/>
        <v>0.87708827812429857</v>
      </c>
      <c r="AB1005" s="7">
        <f t="shared" ca="1" si="807"/>
        <v>0.55095772592976666</v>
      </c>
      <c r="AC1005" s="7">
        <f t="shared" ca="1" si="807"/>
        <v>1.9248488313795367E-3</v>
      </c>
      <c r="AD1005" s="7">
        <f t="shared" ca="1" si="807"/>
        <v>2.9053681905022795E-3</v>
      </c>
      <c r="AE1005" s="7">
        <f t="shared" ca="1" si="807"/>
        <v>2.4121821420470912E-3</v>
      </c>
      <c r="AF1005" s="7">
        <f t="shared" ca="1" si="807"/>
        <v>3.031496018872449E-3</v>
      </c>
      <c r="AG1005" s="7">
        <f t="shared" ca="1" si="807"/>
        <v>1.5832512172923572E-3</v>
      </c>
      <c r="AH1005" s="7">
        <f t="shared" ca="1" si="807"/>
        <v>2.8305418861559188E-3</v>
      </c>
      <c r="AI1005" s="7">
        <f t="shared" ca="1" si="807"/>
        <v>1.3249288616600089E-3</v>
      </c>
      <c r="AJ1005" s="7">
        <f t="shared" ca="1" si="807"/>
        <v>3.0888642417882671E-3</v>
      </c>
      <c r="AK1005" s="7">
        <f t="shared" ca="1" si="807"/>
        <v>5.6583513847534533E-4</v>
      </c>
      <c r="AL1005" s="7">
        <f t="shared" ca="1" si="807"/>
        <v>3.1123257810648846E-3</v>
      </c>
      <c r="AM1005" s="7">
        <f t="shared" ca="1" si="807"/>
        <v>-3.542914351300821E-4</v>
      </c>
      <c r="AN1005" s="7">
        <f t="shared" ca="1" si="807"/>
        <v>2.1933718949001969E-3</v>
      </c>
      <c r="AO1005" s="7">
        <f t="shared" ca="1" si="807"/>
        <v>2.6814310946861351E-2</v>
      </c>
      <c r="AP1005" s="7">
        <f t="shared" ca="1" si="807"/>
        <v>4.2151206294517955E-2</v>
      </c>
      <c r="AQ1005" s="7">
        <f t="shared" ca="1" si="807"/>
        <v>9.1953465442117105E-2</v>
      </c>
      <c r="AR1005" s="7">
        <f t="shared" ca="1" si="807"/>
        <v>0.11770170697167601</v>
      </c>
      <c r="AS1005" s="7">
        <f t="shared" ca="1" si="807"/>
        <v>1.4313107495483594E-2</v>
      </c>
      <c r="AT1005" s="7">
        <f t="shared" ca="1" si="807"/>
        <v>2.6146662619458933E-2</v>
      </c>
      <c r="AU1005" s="7">
        <f t="shared" ca="1" si="807"/>
        <v>6.2758632434721604E-3</v>
      </c>
      <c r="AV1005" s="7">
        <f t="shared" ca="1" si="807"/>
        <v>1.4873562043884162E-2</v>
      </c>
      <c r="AW1005" s="7">
        <f t="shared" ca="1" si="807"/>
        <v>1.134017273433291E-3</v>
      </c>
      <c r="AX1005" s="7">
        <f t="shared" ca="1" si="807"/>
        <v>6.2223045656471685E-3</v>
      </c>
      <c r="AY1005" s="7">
        <f t="shared" ca="1" si="807"/>
        <v>-3.542914351300821E-4</v>
      </c>
      <c r="AZ1005" s="7">
        <f t="shared" ca="1" si="807"/>
        <v>2.1933718949001969E-3</v>
      </c>
      <c r="BA1005" s="7">
        <f t="shared" ca="1" si="807"/>
        <v>267443</v>
      </c>
      <c r="BB1005" s="7">
        <f t="shared" ca="1" si="807"/>
        <v>6451223</v>
      </c>
      <c r="BC1005" s="7">
        <f t="shared" ca="1" si="807"/>
        <v>75</v>
      </c>
      <c r="BD1005" s="7">
        <f t="shared" ca="1" si="807"/>
        <v>2100</v>
      </c>
      <c r="BE1005" s="7">
        <f t="shared" ca="1" si="807"/>
        <v>643559</v>
      </c>
      <c r="BF1005" s="7">
        <f t="shared" ca="1" si="807"/>
        <v>6075107</v>
      </c>
      <c r="BG1005" s="7">
        <f t="shared" ca="1" si="807"/>
        <v>228</v>
      </c>
      <c r="BH1005" s="7">
        <f t="shared" ca="1" si="807"/>
        <v>1947</v>
      </c>
      <c r="BI1005" s="7">
        <f t="shared" ca="1" si="807"/>
        <v>155478</v>
      </c>
      <c r="BJ1005" s="7">
        <f t="shared" ca="1" si="807"/>
        <v>6563188</v>
      </c>
      <c r="BK1005" s="7">
        <f t="shared" ca="1" si="807"/>
        <v>44</v>
      </c>
      <c r="BL1005" s="7">
        <f t="shared" ca="1" si="807"/>
        <v>2131</v>
      </c>
      <c r="BM1005" s="7">
        <f t="shared" ca="1" si="807"/>
        <v>80928</v>
      </c>
      <c r="BN1005" s="7">
        <f t="shared" ca="1" si="807"/>
        <v>6637738</v>
      </c>
      <c r="BO1005" s="7">
        <f t="shared" ca="1" si="807"/>
        <v>23</v>
      </c>
      <c r="BP1005" s="7">
        <f t="shared" ref="BP1005:CV1005" ca="1" si="808">INDIRECT("CORPUS_TOTALS!R"&amp;($B1000+$C1000)&amp;"C"&amp;(COLUMN()-1),FALSE)</f>
        <v>2152</v>
      </c>
      <c r="BQ1005" s="7">
        <f t="shared" ca="1" si="808"/>
        <v>33056</v>
      </c>
      <c r="BR1005" s="7">
        <f t="shared" ca="1" si="808"/>
        <v>6685610</v>
      </c>
      <c r="BS1005" s="7">
        <f t="shared" ca="1" si="808"/>
        <v>8</v>
      </c>
      <c r="BT1005" s="7">
        <f t="shared" ca="1" si="808"/>
        <v>2167</v>
      </c>
      <c r="BU1005" s="7">
        <f t="shared" ca="1" si="808"/>
        <v>16541</v>
      </c>
      <c r="BV1005" s="7">
        <f t="shared" ca="1" si="808"/>
        <v>6702125</v>
      </c>
      <c r="BW1005" s="7">
        <f t="shared" ca="1" si="808"/>
        <v>2</v>
      </c>
      <c r="BX1005" s="7">
        <f t="shared" ca="1" si="808"/>
        <v>2173</v>
      </c>
      <c r="BY1005" s="7">
        <f t="shared" ca="1" si="808"/>
        <v>267431.4257676978</v>
      </c>
      <c r="BZ1005" s="7">
        <f t="shared" ca="1" si="808"/>
        <v>6451234.5742323026</v>
      </c>
      <c r="CA1005" s="7">
        <f t="shared" ca="1" si="808"/>
        <v>86.574232302177663</v>
      </c>
      <c r="CB1005" s="7">
        <f t="shared" ca="1" si="808"/>
        <v>2089.1018432825804</v>
      </c>
      <c r="CC1005" s="7">
        <f t="shared" ca="1" si="808"/>
        <v>643578.65751354629</v>
      </c>
      <c r="CD1005" s="7">
        <f t="shared" ca="1" si="808"/>
        <v>6075087.3424864532</v>
      </c>
      <c r="CE1005" s="7">
        <f t="shared" ca="1" si="808"/>
        <v>208.34248645370423</v>
      </c>
      <c r="CF1005" s="7">
        <f t="shared" ca="1" si="808"/>
        <v>1967.2941697057124</v>
      </c>
      <c r="CG1005" s="7">
        <f t="shared" ca="1" si="808"/>
        <v>155471.66993714031</v>
      </c>
      <c r="CH1005" s="7">
        <f t="shared" ca="1" si="808"/>
        <v>6563194.3300628597</v>
      </c>
      <c r="CI1005" s="7">
        <f t="shared" ca="1" si="808"/>
        <v>50.33006285969271</v>
      </c>
      <c r="CJ1005" s="7">
        <f t="shared" ca="1" si="808"/>
        <v>2125.3577458680043</v>
      </c>
      <c r="CK1005" s="7">
        <f t="shared" ca="1" si="808"/>
        <v>80924.802620088769</v>
      </c>
      <c r="CL1005" s="7">
        <f t="shared" ca="1" si="808"/>
        <v>6637741.1973799113</v>
      </c>
      <c r="CM1005" s="7">
        <f t="shared" ca="1" si="808"/>
        <v>26.197379911234322</v>
      </c>
      <c r="CN1005" s="7">
        <f t="shared" ca="1" si="808"/>
        <v>2149.4982411687083</v>
      </c>
      <c r="CO1005" s="7">
        <f t="shared" ca="1" si="808"/>
        <v>33053.299821257489</v>
      </c>
      <c r="CP1005" s="7">
        <f t="shared" ca="1" si="808"/>
        <v>6685612.7001787424</v>
      </c>
      <c r="CQ1005" s="7">
        <f t="shared" ca="1" si="808"/>
        <v>10.70017874251154</v>
      </c>
      <c r="CR1005" s="7">
        <f t="shared" ca="1" si="808"/>
        <v>2165.0004591685315</v>
      </c>
      <c r="CS1005" s="7">
        <f t="shared" ca="1" si="808"/>
        <v>16537.646350806393</v>
      </c>
      <c r="CT1005" s="7">
        <f t="shared" ca="1" si="808"/>
        <v>6702128.3536491934</v>
      </c>
      <c r="CU1005" s="7">
        <f t="shared" ca="1" si="808"/>
        <v>5.353649193605384</v>
      </c>
      <c r="CV1005" s="7">
        <f t="shared" ca="1" si="808"/>
        <v>2170.3487195225957</v>
      </c>
    </row>
    <row r="1007" spans="1:100">
      <c r="A1007" s="18" t="s">
        <v>114</v>
      </c>
      <c r="B1007" t="s">
        <v>119</v>
      </c>
      <c r="C1007" t="s">
        <v>120</v>
      </c>
      <c r="D1007" t="s">
        <v>121</v>
      </c>
      <c r="E1007" t="s">
        <v>122</v>
      </c>
      <c r="F1007" t="s">
        <v>123</v>
      </c>
      <c r="G1007" t="s">
        <v>124</v>
      </c>
      <c r="H1007" t="s">
        <v>125</v>
      </c>
      <c r="I1007" t="s">
        <v>126</v>
      </c>
      <c r="J1007" t="s">
        <v>127</v>
      </c>
      <c r="K1007" t="s">
        <v>128</v>
      </c>
      <c r="L1007" t="s">
        <v>129</v>
      </c>
      <c r="M1007" t="s">
        <v>130</v>
      </c>
      <c r="N1007" t="s">
        <v>131</v>
      </c>
      <c r="O1007" t="s">
        <v>132</v>
      </c>
      <c r="P1007" t="s">
        <v>133</v>
      </c>
      <c r="Q1007" t="s">
        <v>134</v>
      </c>
      <c r="R1007" t="s">
        <v>135</v>
      </c>
      <c r="S1007" t="s">
        <v>136</v>
      </c>
      <c r="T1007" t="s">
        <v>138</v>
      </c>
      <c r="U1007" t="s">
        <v>139</v>
      </c>
      <c r="V1007" t="s">
        <v>140</v>
      </c>
      <c r="W1007" t="s">
        <v>141</v>
      </c>
      <c r="X1007" t="s">
        <v>142</v>
      </c>
      <c r="Y1007" t="s">
        <v>143</v>
      </c>
      <c r="Z1007" t="s">
        <v>144</v>
      </c>
      <c r="AA1007" t="s">
        <v>145</v>
      </c>
      <c r="AB1007" t="s">
        <v>146</v>
      </c>
      <c r="AC1007" t="s">
        <v>147</v>
      </c>
      <c r="AD1007" t="s">
        <v>148</v>
      </c>
      <c r="AE1007" t="s">
        <v>149</v>
      </c>
      <c r="AF1007" t="s">
        <v>137</v>
      </c>
    </row>
    <row r="1008" spans="1:100">
      <c r="A1008" s="18" t="s">
        <v>150</v>
      </c>
      <c r="B1008" s="10" t="e">
        <f ca="1">1-NORMSDIST(H1008)</f>
        <v>#REF!</v>
      </c>
      <c r="C1008" s="10">
        <f t="shared" ref="C1008" ca="1" si="809">1-NORMSDIST(I1008)</f>
        <v>0.99999997475353319</v>
      </c>
      <c r="D1008" s="10">
        <f t="shared" ref="D1008" ca="1" si="810">1-NORMSDIST(J1008)</f>
        <v>0.93496055836649128</v>
      </c>
      <c r="E1008" s="10">
        <f t="shared" ref="E1008" ca="1" si="811">1-NORMSDIST(K1008)</f>
        <v>0.75320537537876553</v>
      </c>
      <c r="F1008" s="10">
        <f t="shared" ref="F1008" ca="1" si="812">1-NORMSDIST(L1008)</f>
        <v>0.45145237451392939</v>
      </c>
      <c r="G1008" s="10">
        <f t="shared" ref="G1008" ca="1" si="813">1-NORMSDIST(M1008)</f>
        <v>6.3083835141368727E-2</v>
      </c>
      <c r="H1008" t="e">
        <f ca="1">(E1004/T1008-E1005/Z1008)/(SQRT(N1008*(1-N1008)*(1/T1008+1/Z1008)))</f>
        <v>#REF!</v>
      </c>
      <c r="I1008">
        <f t="shared" ref="I1008" ca="1" si="814">(F1004/U1008-F1005/AA1008)/(SQRT(O1008*(1-O1008)*(1/U1008+1/AA1008)))</f>
        <v>-5.4495658224401105</v>
      </c>
      <c r="J1008">
        <f t="shared" ref="J1008" ca="1" si="815">(G1004/V1008-G1005/AB1008)/(SQRT(P1008*(1-P1008)*(1/V1008+1/AB1008)))</f>
        <v>-1.5137908924713981</v>
      </c>
      <c r="K1008">
        <f t="shared" ref="K1008" ca="1" si="816">(H1004/W1008-H1005/AC1008)/(SQRT(Q1008*(1-Q1008)*(1/W1008+1/AC1008)))</f>
        <v>-0.68461127664245025</v>
      </c>
      <c r="L1008">
        <f t="shared" ref="L1008" ca="1" si="817">(I1004/X1008-I1005/AD1008)/(SQRT(R1008*(1-R1008)*(1/X1008+1/AD1008)))</f>
        <v>0.12199276391347626</v>
      </c>
      <c r="M1008">
        <f t="shared" ref="M1008" ca="1" si="818">(J1004/Y1008-J1005/AE1008)/(SQRT(S1008*(1-S1008)*(1/Y1008+1/AE1008)))</f>
        <v>1.5293904832193062</v>
      </c>
      <c r="N1008" t="e">
        <f ca="1">(E1004+E1005)/(T1008+Z1008)</f>
        <v>#REF!</v>
      </c>
      <c r="O1008">
        <f t="shared" ref="O1008" ca="1" si="819">(F1004+F1005)/(U1008+AA1008)</f>
        <v>1.0296631473102062E-3</v>
      </c>
      <c r="P1008">
        <f t="shared" ref="P1008" ca="1" si="820">(G1004+G1005)/(V1008+AB1008)</f>
        <v>9.1000502765208643E-4</v>
      </c>
      <c r="Q1008">
        <f t="shared" ref="Q1008" ca="1" si="821">(H1004+H1005)/(W1008+AC1008)</f>
        <v>9.7536450477626944E-4</v>
      </c>
      <c r="R1008">
        <f t="shared" ref="R1008" ca="1" si="822">(I1004+I1005)/(X1008+AD1008)</f>
        <v>9.5525389643036699E-4</v>
      </c>
      <c r="S1008">
        <f t="shared" ref="S1008" ca="1" si="823">(J1004+J1005)/(Y1008+AE1008)</f>
        <v>1.1563599798893917E-3</v>
      </c>
      <c r="T1008" t="e">
        <f ca="1">_xlfn.FLOOR.MATH(($F$1-1)*$D1004)</f>
        <v>#REF!</v>
      </c>
      <c r="U1008">
        <f ca="1">2*50*$D1004</f>
        <v>777000</v>
      </c>
      <c r="V1008">
        <f ca="1">2*10*$D1004</f>
        <v>155400</v>
      </c>
      <c r="W1008">
        <f ca="1">2*5*$D1004</f>
        <v>77700</v>
      </c>
      <c r="X1008">
        <f ca="1">2*2*$D1004</f>
        <v>31080</v>
      </c>
      <c r="Y1008">
        <f ca="1">2*1*$D1004</f>
        <v>15540</v>
      </c>
      <c r="Z1008" t="e">
        <f ca="1">_xlfn.FLOOR.MATH(($F$1-1)*$D1005)</f>
        <v>#REF!</v>
      </c>
      <c r="AA1008">
        <f ca="1">2*50*$D1005</f>
        <v>217500</v>
      </c>
      <c r="AB1008">
        <f ca="1">2*10*$D1005</f>
        <v>43500</v>
      </c>
      <c r="AC1008">
        <f ca="1">2*5*$D1005</f>
        <v>21750</v>
      </c>
      <c r="AD1008">
        <f ca="1">2*2*$D1005</f>
        <v>8700</v>
      </c>
      <c r="AE1008">
        <f ca="1">2*1*$D1005</f>
        <v>4350</v>
      </c>
    </row>
    <row r="1010" spans="1:51">
      <c r="A1010" s="18" t="s">
        <v>151</v>
      </c>
      <c r="B1010" t="s">
        <v>152</v>
      </c>
      <c r="C1010" t="s">
        <v>153</v>
      </c>
      <c r="D1010" t="s">
        <v>154</v>
      </c>
      <c r="E1010">
        <v>50</v>
      </c>
      <c r="F1010" t="s">
        <v>153</v>
      </c>
      <c r="G1010" t="s">
        <v>154</v>
      </c>
      <c r="H1010">
        <v>10</v>
      </c>
      <c r="I1010" t="s">
        <v>153</v>
      </c>
      <c r="J1010" t="s">
        <v>154</v>
      </c>
      <c r="K1010">
        <v>5</v>
      </c>
      <c r="L1010" t="s">
        <v>153</v>
      </c>
      <c r="M1010" t="s">
        <v>154</v>
      </c>
      <c r="N1010">
        <v>2</v>
      </c>
      <c r="O1010" t="s">
        <v>153</v>
      </c>
      <c r="P1010" t="s">
        <v>154</v>
      </c>
      <c r="Q1010">
        <v>1</v>
      </c>
      <c r="R1010" t="s">
        <v>153</v>
      </c>
      <c r="S1010" t="s">
        <v>154</v>
      </c>
    </row>
    <row r="1011" spans="1:51">
      <c r="A1011" s="18" t="s">
        <v>159</v>
      </c>
      <c r="B1011" t="s">
        <v>116</v>
      </c>
      <c r="C1011">
        <f ca="1">BC1004</f>
        <v>225</v>
      </c>
      <c r="D1011">
        <f ca="1">BD1004</f>
        <v>7545</v>
      </c>
      <c r="E1011" t="s">
        <v>116</v>
      </c>
      <c r="F1011">
        <f ca="1">BG1004</f>
        <v>549</v>
      </c>
      <c r="G1011">
        <f ca="1">BH1004</f>
        <v>7221</v>
      </c>
      <c r="H1011" t="s">
        <v>116</v>
      </c>
      <c r="I1011">
        <f ca="1">BK1004</f>
        <v>127</v>
      </c>
      <c r="J1011">
        <f ca="1">BL1004</f>
        <v>7643</v>
      </c>
      <c r="K1011" t="s">
        <v>116</v>
      </c>
      <c r="L1011">
        <f ca="1">BO1004</f>
        <v>73</v>
      </c>
      <c r="M1011">
        <f ca="1">BP1004</f>
        <v>7697</v>
      </c>
      <c r="N1011" t="s">
        <v>116</v>
      </c>
      <c r="O1011">
        <f ca="1">BS1004</f>
        <v>30</v>
      </c>
      <c r="P1011">
        <f ca="1">BT1004</f>
        <v>7740</v>
      </c>
      <c r="Q1011" t="s">
        <v>116</v>
      </c>
      <c r="R1011">
        <f ca="1">BW1004</f>
        <v>21</v>
      </c>
      <c r="S1011">
        <f ca="1">BX1004</f>
        <v>7749</v>
      </c>
    </row>
    <row r="1012" spans="1:51">
      <c r="A1012" s="18"/>
      <c r="B1012" t="s">
        <v>117</v>
      </c>
      <c r="C1012">
        <f ca="1">BC1005</f>
        <v>75</v>
      </c>
      <c r="D1012">
        <f ca="1">BD1005</f>
        <v>2100</v>
      </c>
      <c r="E1012" t="s">
        <v>117</v>
      </c>
      <c r="F1012">
        <f ca="1">BG1005</f>
        <v>228</v>
      </c>
      <c r="G1012">
        <f ca="1">BH1005</f>
        <v>1947</v>
      </c>
      <c r="H1012" t="s">
        <v>117</v>
      </c>
      <c r="I1012">
        <f ca="1">BK1005</f>
        <v>44</v>
      </c>
      <c r="J1012">
        <f ca="1">BL1005</f>
        <v>2131</v>
      </c>
      <c r="K1012" t="s">
        <v>117</v>
      </c>
      <c r="L1012">
        <f ca="1">BO1005</f>
        <v>23</v>
      </c>
      <c r="M1012">
        <f ca="1">BP1005</f>
        <v>2152</v>
      </c>
      <c r="N1012" t="s">
        <v>117</v>
      </c>
      <c r="O1012">
        <f ca="1">BS1005</f>
        <v>8</v>
      </c>
      <c r="P1012">
        <f ca="1">BT1005</f>
        <v>2167</v>
      </c>
      <c r="Q1012" t="s">
        <v>117</v>
      </c>
      <c r="R1012">
        <f ca="1">BW1005</f>
        <v>2</v>
      </c>
      <c r="S1012">
        <f ca="1">BX1005</f>
        <v>2173</v>
      </c>
    </row>
    <row r="1013" spans="1:51">
      <c r="A1013" s="18" t="s">
        <v>155</v>
      </c>
      <c r="C1013">
        <f ca="1">(C1011+C1012)*(C1011+D1011)/SUM(C1011:D1012)</f>
        <v>234.3891402714932</v>
      </c>
      <c r="D1013">
        <f ca="1">(C1011+D1011)*(D1011+D1012)/SUM(C1011:D1012)</f>
        <v>7535.6108597285065</v>
      </c>
      <c r="F1013">
        <f ca="1">(F1011+F1012)*(F1011+G1011)/SUM(F1011:G1012)</f>
        <v>607.0678733031674</v>
      </c>
      <c r="G1013">
        <f ca="1">(F1011+G1011)*(G1011+G1012)/SUM(F1011:G1012)</f>
        <v>7162.9321266968327</v>
      </c>
      <c r="I1013">
        <f ca="1">(I1011+I1012)*(I1011+J1011)/SUM(I1011:J1012)</f>
        <v>133.60180995475113</v>
      </c>
      <c r="J1013">
        <f ca="1">(I1011+J1011)*(J1011+J1012)/SUM(I1011:J1012)</f>
        <v>7636.3981900452491</v>
      </c>
      <c r="L1013">
        <f ca="1">(L1011+L1012)*(L1011+M1011)/SUM(L1011:M1012)</f>
        <v>75.004524886877832</v>
      </c>
      <c r="M1013">
        <f ca="1">(L1011+M1011)*(M1011+M1012)/SUM(L1011:M1012)</f>
        <v>7694.9954751131218</v>
      </c>
      <c r="O1013">
        <f ca="1">(O1011+O1012)*(O1011+P1011)/SUM(O1011:P1012)</f>
        <v>29.689291101055808</v>
      </c>
      <c r="P1013">
        <f ca="1">(O1011+P1011)*(P1011+P1012)/SUM(O1011:P1012)</f>
        <v>7740.3107088989445</v>
      </c>
      <c r="R1013">
        <f ca="1">(R1011+R1012)*(R1011+S1011)/SUM(R1011:S1012)</f>
        <v>17.969834087481146</v>
      </c>
      <c r="S1013">
        <f ca="1">(R1011+S1011)*(S1011+S1012)/SUM(R1011:S1012)</f>
        <v>7752.0301659125189</v>
      </c>
    </row>
    <row r="1014" spans="1:51">
      <c r="C1014">
        <f ca="1">(C1011+C1012)*(C1012+D1012)/SUM(C1011:D1012)</f>
        <v>65.610859728506782</v>
      </c>
      <c r="D1014">
        <f ca="1">(C1012+D1012)*(D1011+D1012)/SUM(C1011:D1012)</f>
        <v>2109.389140271493</v>
      </c>
      <c r="F1014">
        <f ca="1">(F1011+F1012)*(F1012+G1012)/SUM(F1011:G1012)</f>
        <v>169.93212669683257</v>
      </c>
      <c r="G1014">
        <f ca="1">(F1012+G1012)*(G1011+G1012)/SUM(F1011:G1012)</f>
        <v>2005.0678733031675</v>
      </c>
      <c r="I1014">
        <f ca="1">(I1011+I1012)*(I1012+J1012)/SUM(I1011:J1012)</f>
        <v>37.398190045248867</v>
      </c>
      <c r="J1014">
        <f ca="1">(I1012+J1012)*(J1011+J1012)/SUM(I1011:J1012)</f>
        <v>2137.6018099547509</v>
      </c>
      <c r="L1014">
        <f ca="1">(L1011+L1012)*(L1012+M1012)/SUM(L1011:M1012)</f>
        <v>20.995475113122172</v>
      </c>
      <c r="M1014">
        <f ca="1">(L1012+M1012)*(M1011+M1012)/SUM(L1011:M1012)</f>
        <v>2154.0045248868778</v>
      </c>
      <c r="O1014">
        <f ca="1">(O1011+O1012)*(O1012+P1012)/SUM(O1011:P1012)</f>
        <v>8.3107088989441937</v>
      </c>
      <c r="P1014">
        <f ca="1">(O1012+P1012)*(P1011+P1012)/SUM(O1011:P1012)</f>
        <v>2166.6892911010559</v>
      </c>
      <c r="R1014">
        <f ca="1">(R1011+R1012)*(R1012+S1012)/SUM(R1011:S1012)</f>
        <v>5.0301659125188536</v>
      </c>
      <c r="S1014">
        <f ca="1">(R1012+S1012)*(S1011+S1012)/SUM(R1011:S1012)</f>
        <v>2169.9698340874811</v>
      </c>
    </row>
    <row r="1016" spans="1:51">
      <c r="A1016" s="18" t="s">
        <v>151</v>
      </c>
      <c r="B1016" s="18" t="s">
        <v>0</v>
      </c>
      <c r="C1016" s="18">
        <v>50</v>
      </c>
      <c r="D1016" s="18">
        <v>10</v>
      </c>
      <c r="E1016" s="18">
        <v>5</v>
      </c>
      <c r="F1016" s="18">
        <v>2</v>
      </c>
      <c r="G1016" s="18">
        <v>1</v>
      </c>
    </row>
    <row r="1017" spans="1:51">
      <c r="A1017" s="18" t="s">
        <v>118</v>
      </c>
      <c r="B1017" s="10">
        <f ca="1">_xlfn.CHISQ.TEST(C1011:D1012,C1013:D1014)</f>
        <v>0.18298426705565343</v>
      </c>
      <c r="C1017" s="10">
        <f ca="1">_xlfn.CHISQ.TEST(F1011:G1012,F1013:G1014)</f>
        <v>1.5314213138492577E-7</v>
      </c>
      <c r="D1017" s="10">
        <f ca="1">_xlfn.CHISQ.TEST(I1011:J1012,I1013:J1014)</f>
        <v>0.21796484279522549</v>
      </c>
      <c r="E1017" s="10">
        <f ca="1">_xlfn.CHISQ.TEST(L1011:M1012,L1013:M1014)</f>
        <v>0.61895462292508419</v>
      </c>
      <c r="F1017" s="10">
        <f ca="1">_xlfn.CHISQ.TEST(O1011:P1012,O1013:P1014)</f>
        <v>0.90276588218967868</v>
      </c>
      <c r="G1017" s="10">
        <f ca="1">_xlfn.CHISQ.TEST(R1011:S1012,R1013:S1014)</f>
        <v>0.12594829285301934</v>
      </c>
    </row>
    <row r="1018" spans="1:51">
      <c r="A1018" s="18" t="s">
        <v>156</v>
      </c>
      <c r="B1018">
        <f ca="1">(C1011*D1012)/(D1011*C1012)</f>
        <v>0.83499005964214712</v>
      </c>
      <c r="C1018">
        <f ca="1">(F1011*G1012)/(G1011*F1012)</f>
        <v>0.64924124811405326</v>
      </c>
      <c r="D1018">
        <f ca="1">(I1011*J1012)/(J1011*I1012)</f>
        <v>0.80476788029450597</v>
      </c>
      <c r="E1018">
        <f ca="1">(L1011*M1012)/(M1011*L1012)</f>
        <v>0.88739260355530947</v>
      </c>
      <c r="F1018">
        <f ca="1">(O1011*P1012)/(P1011*O1012)</f>
        <v>1.0499031007751938</v>
      </c>
      <c r="G1018">
        <f ca="1">(R1011*S1012)/(S1011*R1012)</f>
        <v>2.9444444444444446</v>
      </c>
    </row>
    <row r="1019" spans="1:51"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</row>
    <row r="1020" spans="1:51"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</row>
    <row r="1021" spans="1:51">
      <c r="A1021">
        <v>2</v>
      </c>
      <c r="B1021">
        <v>4</v>
      </c>
      <c r="C1021">
        <v>5</v>
      </c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</row>
    <row r="1022" spans="1:51" ht="18.75">
      <c r="A1022" s="19" t="str">
        <f ca="1">INDIRECT("R5C"&amp;A1021,FALSE)</f>
        <v>reduced_deities</v>
      </c>
      <c r="B1022" s="19" t="str">
        <f ca="1">INDIRECT("R5C"&amp;B1021,FALSE)</f>
        <v>ancestors</v>
      </c>
      <c r="C1022" s="19" t="str">
        <f ca="1">INDIRECT("R3C"&amp;C1021,FALSE)</f>
        <v>ubc_morality</v>
      </c>
      <c r="D1022" s="20"/>
    </row>
    <row r="1023" spans="1:51" ht="18.75">
      <c r="A1023" s="19">
        <f ca="1">INDIRECT("R6C"&amp;A1021,FALSE)</f>
        <v>188</v>
      </c>
      <c r="B1023" s="19">
        <f ca="1">INDIRECT("R6C"&amp;B1021,FALSE)</f>
        <v>6</v>
      </c>
      <c r="C1023" s="19">
        <f ca="1">INDIRECT("R4C"&amp;C1021,FALSE)</f>
        <v>3</v>
      </c>
    </row>
    <row r="1024" spans="1:51">
      <c r="A1024" s="18"/>
    </row>
    <row r="1025" spans="1:100">
      <c r="A1025" s="18" t="s">
        <v>115</v>
      </c>
    </row>
    <row r="1026" spans="1:100" ht="15.75">
      <c r="C1026" t="s">
        <v>36</v>
      </c>
      <c r="D1026" t="s">
        <v>37</v>
      </c>
      <c r="E1026" s="2" t="s">
        <v>43</v>
      </c>
      <c r="F1026" s="2" t="s">
        <v>38</v>
      </c>
      <c r="G1026" s="2" t="s">
        <v>39</v>
      </c>
      <c r="H1026" s="2" t="s">
        <v>40</v>
      </c>
      <c r="I1026" s="2" t="s">
        <v>41</v>
      </c>
      <c r="J1026" s="2" t="s">
        <v>42</v>
      </c>
      <c r="K1026" s="3" t="s">
        <v>44</v>
      </c>
      <c r="L1026" s="3" t="s">
        <v>45</v>
      </c>
      <c r="M1026" s="3" t="s">
        <v>46</v>
      </c>
      <c r="N1026" s="3" t="s">
        <v>47</v>
      </c>
      <c r="O1026" s="3" t="s">
        <v>48</v>
      </c>
      <c r="P1026" s="3" t="s">
        <v>49</v>
      </c>
      <c r="Q1026" s="3" t="s">
        <v>108</v>
      </c>
      <c r="R1026" s="3" t="s">
        <v>109</v>
      </c>
      <c r="S1026" s="3" t="s">
        <v>110</v>
      </c>
      <c r="T1026" s="3" t="s">
        <v>111</v>
      </c>
      <c r="U1026" s="3" t="s">
        <v>112</v>
      </c>
      <c r="V1026" s="3" t="s">
        <v>113</v>
      </c>
      <c r="W1026" s="3" t="s">
        <v>81</v>
      </c>
      <c r="X1026" s="3" t="s">
        <v>82</v>
      </c>
      <c r="Y1026" s="3" t="s">
        <v>83</v>
      </c>
      <c r="Z1026" s="3" t="s">
        <v>84</v>
      </c>
      <c r="AA1026" s="3" t="s">
        <v>85</v>
      </c>
      <c r="AB1026" s="3" t="s">
        <v>86</v>
      </c>
      <c r="AC1026" s="13" t="s">
        <v>96</v>
      </c>
      <c r="AD1026" s="13" t="s">
        <v>97</v>
      </c>
      <c r="AE1026" s="13" t="s">
        <v>98</v>
      </c>
      <c r="AF1026" s="13" t="s">
        <v>99</v>
      </c>
      <c r="AG1026" s="13" t="s">
        <v>100</v>
      </c>
      <c r="AH1026" s="13" t="s">
        <v>101</v>
      </c>
      <c r="AI1026" s="13" t="s">
        <v>102</v>
      </c>
      <c r="AJ1026" s="13" t="s">
        <v>103</v>
      </c>
      <c r="AK1026" s="13" t="s">
        <v>104</v>
      </c>
      <c r="AL1026" s="13" t="s">
        <v>105</v>
      </c>
      <c r="AM1026" s="13" t="s">
        <v>106</v>
      </c>
      <c r="AN1026" s="13" t="s">
        <v>107</v>
      </c>
      <c r="AO1026" s="13" t="s">
        <v>96</v>
      </c>
      <c r="AP1026" s="13" t="s">
        <v>97</v>
      </c>
      <c r="AQ1026" s="13" t="s">
        <v>98</v>
      </c>
      <c r="AR1026" s="13" t="s">
        <v>99</v>
      </c>
      <c r="AS1026" s="13" t="s">
        <v>100</v>
      </c>
      <c r="AT1026" s="13" t="s">
        <v>101</v>
      </c>
      <c r="AU1026" s="13" t="s">
        <v>102</v>
      </c>
      <c r="AV1026" s="13" t="s">
        <v>103</v>
      </c>
      <c r="AW1026" s="13" t="s">
        <v>104</v>
      </c>
      <c r="AX1026" s="13" t="s">
        <v>105</v>
      </c>
      <c r="AY1026" s="13" t="s">
        <v>106</v>
      </c>
      <c r="AZ1026" s="13" t="s">
        <v>107</v>
      </c>
      <c r="BA1026" t="s">
        <v>1</v>
      </c>
      <c r="BB1026" t="s">
        <v>2</v>
      </c>
      <c r="BC1026" t="s">
        <v>3</v>
      </c>
      <c r="BD1026" t="s">
        <v>4</v>
      </c>
      <c r="BE1026" t="s">
        <v>5</v>
      </c>
      <c r="BF1026" t="s">
        <v>6</v>
      </c>
      <c r="BG1026" t="s">
        <v>7</v>
      </c>
      <c r="BH1026" t="s">
        <v>8</v>
      </c>
      <c r="BI1026" t="s">
        <v>9</v>
      </c>
      <c r="BJ1026" t="s">
        <v>10</v>
      </c>
      <c r="BK1026" t="s">
        <v>11</v>
      </c>
      <c r="BL1026" t="s">
        <v>12</v>
      </c>
      <c r="BM1026" t="s">
        <v>13</v>
      </c>
      <c r="BN1026" t="s">
        <v>14</v>
      </c>
      <c r="BO1026" t="s">
        <v>15</v>
      </c>
      <c r="BP1026" t="s">
        <v>16</v>
      </c>
      <c r="BQ1026" t="s">
        <v>17</v>
      </c>
      <c r="BR1026" t="s">
        <v>18</v>
      </c>
      <c r="BS1026" t="s">
        <v>19</v>
      </c>
      <c r="BT1026" t="s">
        <v>20</v>
      </c>
      <c r="BU1026" t="s">
        <v>21</v>
      </c>
      <c r="BV1026" t="s">
        <v>22</v>
      </c>
      <c r="BW1026" t="s">
        <v>23</v>
      </c>
      <c r="BX1026" t="s">
        <v>24</v>
      </c>
      <c r="BY1026" t="s">
        <v>1</v>
      </c>
      <c r="BZ1026" t="s">
        <v>2</v>
      </c>
      <c r="CA1026" t="s">
        <v>3</v>
      </c>
      <c r="CB1026" t="s">
        <v>4</v>
      </c>
      <c r="CC1026" t="s">
        <v>5</v>
      </c>
      <c r="CD1026" t="s">
        <v>6</v>
      </c>
      <c r="CE1026" t="s">
        <v>7</v>
      </c>
      <c r="CF1026" t="s">
        <v>8</v>
      </c>
      <c r="CG1026" t="s">
        <v>9</v>
      </c>
      <c r="CH1026" t="s">
        <v>10</v>
      </c>
      <c r="CI1026" t="s">
        <v>11</v>
      </c>
      <c r="CJ1026" t="s">
        <v>12</v>
      </c>
      <c r="CK1026" t="s">
        <v>13</v>
      </c>
      <c r="CL1026" t="s">
        <v>14</v>
      </c>
      <c r="CM1026" t="s">
        <v>15</v>
      </c>
      <c r="CN1026" t="s">
        <v>16</v>
      </c>
      <c r="CO1026" t="s">
        <v>17</v>
      </c>
      <c r="CP1026" t="s">
        <v>18</v>
      </c>
      <c r="CQ1026" t="s">
        <v>19</v>
      </c>
      <c r="CR1026" t="s">
        <v>20</v>
      </c>
      <c r="CS1026" t="s">
        <v>21</v>
      </c>
      <c r="CT1026" t="s">
        <v>22</v>
      </c>
      <c r="CU1026" t="s">
        <v>23</v>
      </c>
      <c r="CV1026" t="s">
        <v>24</v>
      </c>
    </row>
    <row r="1027" spans="1:100">
      <c r="A1027" s="18" t="str">
        <f ca="1">INDIRECT("CORPUS_TOTALS!R"&amp;$A1023&amp;"C"&amp;COLUMN(),FALSE)</f>
        <v>Reduced Deity</v>
      </c>
      <c r="B1027" s="7" t="str">
        <f ca="1">INDIRECT("CORPUS_TOTALS!R"&amp;($A1023+$C1023)&amp;"C"&amp;(COLUMN()-1),FALSE)</f>
        <v>Morality</v>
      </c>
      <c r="C1027" s="7">
        <f ca="1">INDIRECT("CORPUS_TOTALS!R"&amp;($A1023+$C1023)&amp;"C"&amp;(COLUMN()-1),FALSE)</f>
        <v>146234</v>
      </c>
      <c r="D1027" s="7">
        <f t="shared" ref="D1027:BO1027" ca="1" si="824">INDIRECT("CORPUS_TOTALS!R"&amp;($A1023+$C1023)&amp;"C"&amp;(COLUMN()-1),FALSE)</f>
        <v>7770</v>
      </c>
      <c r="E1027" s="7">
        <f t="shared" ca="1" si="824"/>
        <v>6785</v>
      </c>
      <c r="F1027" s="7">
        <f t="shared" ca="1" si="824"/>
        <v>15861</v>
      </c>
      <c r="G1027" s="7">
        <f t="shared" ca="1" si="824"/>
        <v>3124</v>
      </c>
      <c r="H1027" s="7">
        <f t="shared" ca="1" si="824"/>
        <v>1498</v>
      </c>
      <c r="I1027" s="7">
        <f t="shared" ca="1" si="824"/>
        <v>464</v>
      </c>
      <c r="J1027" s="7">
        <f t="shared" ca="1" si="824"/>
        <v>182</v>
      </c>
      <c r="K1027" s="7">
        <f t="shared" ca="1" si="824"/>
        <v>2.3268712597305705</v>
      </c>
      <c r="L1027" s="7">
        <f t="shared" ca="1" si="824"/>
        <v>-1.1488231501792601</v>
      </c>
      <c r="M1027" s="7">
        <f t="shared" ca="1" si="824"/>
        <v>-1.4303557975229835</v>
      </c>
      <c r="N1027" s="7">
        <f t="shared" ca="1" si="824"/>
        <v>-2.2000927402137691</v>
      </c>
      <c r="O1027" s="7">
        <f t="shared" ca="1" si="824"/>
        <v>-6.9383179913959347</v>
      </c>
      <c r="P1027" s="7">
        <f t="shared" ca="1" si="824"/>
        <v>-11.539866548283248</v>
      </c>
      <c r="Q1027" s="7">
        <f t="shared" ca="1" si="824"/>
        <v>1</v>
      </c>
      <c r="R1027" s="7">
        <f t="shared" ca="1" si="824"/>
        <v>1</v>
      </c>
      <c r="S1027" s="7">
        <f t="shared" ca="1" si="824"/>
        <v>1</v>
      </c>
      <c r="T1027" s="7">
        <f t="shared" ca="1" si="824"/>
        <v>0.90948964446906833</v>
      </c>
      <c r="U1027" s="7">
        <f t="shared" ca="1" si="824"/>
        <v>0.69923871884538413</v>
      </c>
      <c r="V1027" s="7">
        <f t="shared" ca="1" si="824"/>
        <v>0.55369236982146708</v>
      </c>
      <c r="W1027" s="7">
        <f t="shared" ca="1" si="824"/>
        <v>0.98923332430385669</v>
      </c>
      <c r="X1027" s="7">
        <f t="shared" ca="1" si="824"/>
        <v>0.55072046208200942</v>
      </c>
      <c r="Y1027" s="7">
        <f t="shared" ca="1" si="824"/>
        <v>0.72904668891189672</v>
      </c>
      <c r="Z1027" s="7">
        <f t="shared" ca="1" si="824"/>
        <v>2.4145404508695085E-2</v>
      </c>
      <c r="AA1027" s="7">
        <f t="shared" ca="1" si="824"/>
        <v>1.312590218779139E-11</v>
      </c>
      <c r="AB1027" s="7">
        <f t="shared" ca="1" si="824"/>
        <v>1.057345671810899E-13</v>
      </c>
      <c r="AC1027" s="7">
        <f t="shared" ca="1" si="824"/>
        <v>4.8177827380876455E-2</v>
      </c>
      <c r="AD1027" s="7">
        <f t="shared" ca="1" si="824"/>
        <v>5.0466425983031006E-2</v>
      </c>
      <c r="AE1027" s="7">
        <f t="shared" ca="1" si="824"/>
        <v>4.0203984671247361E-2</v>
      </c>
      <c r="AF1027" s="7">
        <f t="shared" ca="1" si="824"/>
        <v>4.1448524981262294E-2</v>
      </c>
      <c r="AG1027" s="7">
        <f t="shared" ca="1" si="824"/>
        <v>3.8824646964545483E-2</v>
      </c>
      <c r="AH1027" s="7">
        <f t="shared" ca="1" si="824"/>
        <v>4.1587193447294925E-2</v>
      </c>
      <c r="AI1027" s="7">
        <f t="shared" ca="1" si="824"/>
        <v>3.6643939517068569E-2</v>
      </c>
      <c r="AJ1027" s="7">
        <f t="shared" ca="1" si="824"/>
        <v>4.0473177600048552E-2</v>
      </c>
      <c r="AK1027" s="7">
        <f t="shared" ca="1" si="824"/>
        <v>2.7182457615409626E-2</v>
      </c>
      <c r="AL1027" s="7">
        <f t="shared" ca="1" si="824"/>
        <v>3.2534402101450088E-2</v>
      </c>
      <c r="AM1027" s="7">
        <f t="shared" ca="1" si="824"/>
        <v>2.0060446414528837E-2</v>
      </c>
      <c r="AN1027" s="7">
        <f t="shared" ca="1" si="824"/>
        <v>2.678640043231801E-2</v>
      </c>
      <c r="AO1027" s="7">
        <f t="shared" ca="1" si="824"/>
        <v>0.37745161187489323</v>
      </c>
      <c r="AP1027" s="7">
        <f t="shared" ca="1" si="824"/>
        <v>0.39912496470168329</v>
      </c>
      <c r="AQ1027" s="7">
        <f t="shared" ca="1" si="824"/>
        <v>0.74747767820178201</v>
      </c>
      <c r="AR1027" s="7">
        <f t="shared" ca="1" si="824"/>
        <v>0.76655063582653193</v>
      </c>
      <c r="AS1027" s="7">
        <f t="shared" ca="1" si="824"/>
        <v>0.29006534947119117</v>
      </c>
      <c r="AT1027" s="7">
        <f t="shared" ca="1" si="824"/>
        <v>0.31044945104360938</v>
      </c>
      <c r="AU1027" s="7">
        <f t="shared" ca="1" si="824"/>
        <v>0.15610977060917208</v>
      </c>
      <c r="AV1027" s="7">
        <f t="shared" ca="1" si="824"/>
        <v>0.17259035809095663</v>
      </c>
      <c r="AW1027" s="7">
        <f t="shared" ca="1" si="824"/>
        <v>5.1611983977667947E-2</v>
      </c>
      <c r="AX1027" s="7">
        <f t="shared" ca="1" si="824"/>
        <v>6.1901529535845573E-2</v>
      </c>
      <c r="AY1027" s="7">
        <f t="shared" ca="1" si="824"/>
        <v>1.9821134371235869E-2</v>
      </c>
      <c r="AZ1027" s="7">
        <f t="shared" ca="1" si="824"/>
        <v>2.6510911960810461E-2</v>
      </c>
      <c r="BA1027" s="7">
        <f t="shared" ca="1" si="824"/>
        <v>2542667</v>
      </c>
      <c r="BB1027" s="7">
        <f t="shared" ca="1" si="824"/>
        <v>4032977</v>
      </c>
      <c r="BC1027" s="7">
        <f t="shared" ca="1" si="824"/>
        <v>3017</v>
      </c>
      <c r="BD1027" s="7">
        <f t="shared" ca="1" si="824"/>
        <v>4753</v>
      </c>
      <c r="BE1027" s="7">
        <f t="shared" ca="1" si="824"/>
        <v>4932402</v>
      </c>
      <c r="BF1027" s="7">
        <f t="shared" ca="1" si="824"/>
        <v>1643242</v>
      </c>
      <c r="BG1027" s="7">
        <f t="shared" ca="1" si="824"/>
        <v>5882</v>
      </c>
      <c r="BH1027" s="7">
        <f t="shared" ca="1" si="824"/>
        <v>1888</v>
      </c>
      <c r="BI1027" s="7">
        <f t="shared" ca="1" si="824"/>
        <v>2015205</v>
      </c>
      <c r="BJ1027" s="7">
        <f t="shared" ca="1" si="824"/>
        <v>4560439</v>
      </c>
      <c r="BK1027" s="7">
        <f t="shared" ca="1" si="824"/>
        <v>2333</v>
      </c>
      <c r="BL1027" s="7">
        <f t="shared" ca="1" si="824"/>
        <v>5437</v>
      </c>
      <c r="BM1027" s="7">
        <f t="shared" ca="1" si="824"/>
        <v>1169437</v>
      </c>
      <c r="BN1027" s="7">
        <f t="shared" ca="1" si="824"/>
        <v>5406207</v>
      </c>
      <c r="BO1027" s="7">
        <f t="shared" ca="1" si="824"/>
        <v>1277</v>
      </c>
      <c r="BP1027" s="7">
        <f t="shared" ref="BP1027:CV1027" ca="1" si="825">INDIRECT("CORPUS_TOTALS!R"&amp;($A1023+$C1023)&amp;"C"&amp;(COLUMN()-1),FALSE)</f>
        <v>6493</v>
      </c>
      <c r="BQ1027" s="7">
        <f t="shared" ca="1" si="825"/>
        <v>521532</v>
      </c>
      <c r="BR1027" s="7">
        <f t="shared" ca="1" si="825"/>
        <v>6054112</v>
      </c>
      <c r="BS1027" s="7">
        <f t="shared" ca="1" si="825"/>
        <v>441</v>
      </c>
      <c r="BT1027" s="7">
        <f t="shared" ca="1" si="825"/>
        <v>7329</v>
      </c>
      <c r="BU1027" s="7">
        <f t="shared" ca="1" si="825"/>
        <v>270778</v>
      </c>
      <c r="BV1027" s="7">
        <f t="shared" ca="1" si="825"/>
        <v>6304866</v>
      </c>
      <c r="BW1027" s="7">
        <f t="shared" ca="1" si="825"/>
        <v>180</v>
      </c>
      <c r="BX1027" s="7">
        <f t="shared" ca="1" si="825"/>
        <v>7590</v>
      </c>
      <c r="BY1027" s="7">
        <f t="shared" ca="1" si="825"/>
        <v>2542679.4852178521</v>
      </c>
      <c r="BZ1027" s="7">
        <f t="shared" ca="1" si="825"/>
        <v>4032964.5147821479</v>
      </c>
      <c r="CA1027" s="7">
        <f t="shared" ca="1" si="825"/>
        <v>3004.5147821479859</v>
      </c>
      <c r="CB1027" s="7">
        <f t="shared" ca="1" si="825"/>
        <v>4771.1162739345382</v>
      </c>
      <c r="CC1027" s="7">
        <f t="shared" ca="1" si="825"/>
        <v>4932455.6460972987</v>
      </c>
      <c r="CD1027" s="7">
        <f t="shared" ca="1" si="825"/>
        <v>1643188.3539027015</v>
      </c>
      <c r="CE1027" s="7">
        <f t="shared" ca="1" si="825"/>
        <v>5828.3539027015468</v>
      </c>
      <c r="CF1027" s="7">
        <f t="shared" ca="1" si="825"/>
        <v>1943.9404110076518</v>
      </c>
      <c r="CG1027" s="7">
        <f t="shared" ca="1" si="825"/>
        <v>2015156.8235678328</v>
      </c>
      <c r="CH1027" s="7">
        <f t="shared" ca="1" si="825"/>
        <v>4560487.1764321672</v>
      </c>
      <c r="CI1027" s="7">
        <f t="shared" ca="1" si="825"/>
        <v>2381.1764321672617</v>
      </c>
      <c r="CJ1027" s="7">
        <f t="shared" ca="1" si="825"/>
        <v>5395.191181274412</v>
      </c>
      <c r="CK1027" s="7">
        <f t="shared" ca="1" si="825"/>
        <v>1169332.2780271755</v>
      </c>
      <c r="CL1027" s="7">
        <f t="shared" ca="1" si="825"/>
        <v>5406311.7219728241</v>
      </c>
      <c r="CM1027" s="7">
        <f t="shared" ca="1" si="825"/>
        <v>1381.7219728244343</v>
      </c>
      <c r="CN1027" s="7">
        <f t="shared" ca="1" si="825"/>
        <v>6395.8266293004917</v>
      </c>
      <c r="CO1027" s="7">
        <f t="shared" ca="1" si="825"/>
        <v>521356.94726353226</v>
      </c>
      <c r="CP1027" s="7">
        <f t="shared" ca="1" si="825"/>
        <v>6054287.0527364677</v>
      </c>
      <c r="CQ1027" s="7">
        <f t="shared" ca="1" si="825"/>
        <v>616.05273646773549</v>
      </c>
      <c r="CR1027" s="7">
        <f t="shared" ca="1" si="825"/>
        <v>7162.4006059330459</v>
      </c>
      <c r="CS1027" s="7">
        <f t="shared" ca="1" si="825"/>
        <v>270638.20488154021</v>
      </c>
      <c r="CT1027" s="7">
        <f t="shared" ca="1" si="825"/>
        <v>6305005.7951184595</v>
      </c>
      <c r="CU1027" s="7">
        <f t="shared" ca="1" si="825"/>
        <v>319.79511845981432</v>
      </c>
      <c r="CV1027" s="7">
        <f t="shared" ca="1" si="825"/>
        <v>7459.0082918114176</v>
      </c>
    </row>
    <row r="1028" spans="1:100">
      <c r="A1028" s="18" t="s">
        <v>117</v>
      </c>
      <c r="B1028" s="7" t="str">
        <f ca="1">INDIRECT("CORPUS_TOTALS!R"&amp;($B1023+$C1023)&amp;"C"&amp;(COLUMN()-1),FALSE)</f>
        <v>Morality</v>
      </c>
      <c r="C1028" s="7">
        <f ca="1">INDIRECT("CORPUS_TOTALS!R"&amp;($B1023+$C1023)&amp;"C"&amp;(COLUMN()-1),FALSE)</f>
        <v>146234</v>
      </c>
      <c r="D1028" s="7">
        <f t="shared" ref="D1028:BO1028" ca="1" si="826">INDIRECT("CORPUS_TOTALS!R"&amp;($B1023+$C1023)&amp;"C"&amp;(COLUMN()-1),FALSE)</f>
        <v>2175</v>
      </c>
      <c r="E1028" s="7">
        <f t="shared" ca="1" si="826"/>
        <v>1902</v>
      </c>
      <c r="F1028" s="7">
        <f t="shared" ca="1" si="826"/>
        <v>5631</v>
      </c>
      <c r="G1028" s="7">
        <f t="shared" ca="1" si="826"/>
        <v>1204</v>
      </c>
      <c r="H1028" s="7">
        <f t="shared" ca="1" si="826"/>
        <v>600</v>
      </c>
      <c r="I1028" s="7">
        <f t="shared" ca="1" si="826"/>
        <v>150</v>
      </c>
      <c r="J1028" s="7">
        <f t="shared" ca="1" si="826"/>
        <v>51</v>
      </c>
      <c r="K1028" s="7">
        <f t="shared" ca="1" si="826"/>
        <v>1.245056789988225</v>
      </c>
      <c r="L1028" s="7">
        <f t="shared" ca="1" si="826"/>
        <v>1.7051329000279507</v>
      </c>
      <c r="M1028" s="7">
        <f t="shared" ca="1" si="826"/>
        <v>2.3581547181832256</v>
      </c>
      <c r="N1028" s="7">
        <f t="shared" ca="1" si="826"/>
        <v>2.3255668691123121</v>
      </c>
      <c r="O1028" s="7">
        <f t="shared" ca="1" si="826"/>
        <v>-2.2545171597379969</v>
      </c>
      <c r="P1028" s="7">
        <f t="shared" ca="1" si="826"/>
        <v>-6.0946758441281901</v>
      </c>
      <c r="Q1028" s="7">
        <f t="shared" ca="1" si="826"/>
        <v>1.2418163390847485</v>
      </c>
      <c r="R1028" s="7">
        <f t="shared" ca="1" si="826"/>
        <v>1.4033134163595942</v>
      </c>
      <c r="S1028" s="7">
        <f t="shared" ca="1" si="826"/>
        <v>1.3354993090774456</v>
      </c>
      <c r="T1028" s="7">
        <f t="shared" ca="1" si="826"/>
        <v>1.3174013292641635</v>
      </c>
      <c r="U1028" s="7">
        <f t="shared" ca="1" si="826"/>
        <v>1</v>
      </c>
      <c r="V1028" s="7">
        <f t="shared" ca="1" si="826"/>
        <v>0.56465308921420765</v>
      </c>
      <c r="W1028" s="7">
        <f t="shared" ca="1" si="826"/>
        <v>1.3615905316806394E-5</v>
      </c>
      <c r="X1028" s="7">
        <f t="shared" ca="1" si="826"/>
        <v>1.4671994497600914E-8</v>
      </c>
      <c r="Y1028" s="7">
        <f t="shared" ca="1" si="826"/>
        <v>2.7441221569710585E-9</v>
      </c>
      <c r="Z1028" s="7">
        <f t="shared" ca="1" si="826"/>
        <v>2.7359114499944644E-6</v>
      </c>
      <c r="AA1028" s="7">
        <f t="shared" ca="1" si="826"/>
        <v>0.25472728013009371</v>
      </c>
      <c r="AB1028" s="7">
        <f t="shared" ca="1" si="826"/>
        <v>6.232924143135287E-4</v>
      </c>
      <c r="AC1028" s="7">
        <f t="shared" ca="1" si="826"/>
        <v>4.7228573838547581E-2</v>
      </c>
      <c r="AD1028" s="7">
        <f t="shared" ca="1" si="826"/>
        <v>5.1557154931551503E-2</v>
      </c>
      <c r="AE1028" s="7">
        <f t="shared" ca="1" si="826"/>
        <v>5.0462345193862501E-2</v>
      </c>
      <c r="AF1028" s="7">
        <f t="shared" ca="1" si="826"/>
        <v>5.3096275495792669E-2</v>
      </c>
      <c r="AG1028" s="7">
        <f t="shared" ca="1" si="826"/>
        <v>5.2317228317469884E-2</v>
      </c>
      <c r="AH1028" s="7">
        <f t="shared" ca="1" si="826"/>
        <v>5.8395415360691032E-2</v>
      </c>
      <c r="AI1028" s="7">
        <f t="shared" ca="1" si="826"/>
        <v>5.0881214215896892E-2</v>
      </c>
      <c r="AJ1028" s="7">
        <f t="shared" ca="1" si="826"/>
        <v>5.9463613370310003E-2</v>
      </c>
      <c r="AK1028" s="7">
        <f t="shared" ca="1" si="826"/>
        <v>2.9060347269351455E-2</v>
      </c>
      <c r="AL1028" s="7">
        <f t="shared" ca="1" si="826"/>
        <v>3.9905169972027851E-2</v>
      </c>
      <c r="AM1028" s="7">
        <f t="shared" ca="1" si="826"/>
        <v>1.7088679918277491E-2</v>
      </c>
      <c r="AN1028" s="7">
        <f t="shared" ca="1" si="826"/>
        <v>2.9807871805860441E-2</v>
      </c>
      <c r="AO1028" s="7">
        <f t="shared" ca="1" si="826"/>
        <v>0.41822360675450942</v>
      </c>
      <c r="AP1028" s="7">
        <f t="shared" ca="1" si="826"/>
        <v>0.45993731278572048</v>
      </c>
      <c r="AQ1028" s="7">
        <f t="shared" ca="1" si="826"/>
        <v>0.79173170508822133</v>
      </c>
      <c r="AR1028" s="7">
        <f t="shared" ca="1" si="826"/>
        <v>0.8248200190497097</v>
      </c>
      <c r="AS1028" s="7">
        <f t="shared" ca="1" si="826"/>
        <v>0.35073210073626415</v>
      </c>
      <c r="AT1028" s="7">
        <f t="shared" ca="1" si="826"/>
        <v>0.39133686478097718</v>
      </c>
      <c r="AU1028" s="7">
        <f t="shared" ca="1" si="826"/>
        <v>0.20415422255396215</v>
      </c>
      <c r="AV1028" s="7">
        <f t="shared" ca="1" si="826"/>
        <v>0.23906416825063553</v>
      </c>
      <c r="AW1028" s="7">
        <f t="shared" ca="1" si="826"/>
        <v>5.7036028043383771E-2</v>
      </c>
      <c r="AX1028" s="7">
        <f t="shared" ca="1" si="826"/>
        <v>7.8136385749719664E-2</v>
      </c>
      <c r="AY1028" s="7">
        <f t="shared" ca="1" si="826"/>
        <v>1.7088679918277491E-2</v>
      </c>
      <c r="AZ1028" s="7">
        <f t="shared" ca="1" si="826"/>
        <v>2.9807871805860441E-2</v>
      </c>
      <c r="BA1028" s="7">
        <f t="shared" ca="1" si="826"/>
        <v>2544729</v>
      </c>
      <c r="BB1028" s="7">
        <f t="shared" ca="1" si="826"/>
        <v>4036510</v>
      </c>
      <c r="BC1028" s="7">
        <f t="shared" ca="1" si="826"/>
        <v>955</v>
      </c>
      <c r="BD1028" s="7">
        <f t="shared" ca="1" si="826"/>
        <v>1220</v>
      </c>
      <c r="BE1028" s="7">
        <f t="shared" ca="1" si="826"/>
        <v>4936526</v>
      </c>
      <c r="BF1028" s="7">
        <f t="shared" ca="1" si="826"/>
        <v>1644713</v>
      </c>
      <c r="BG1028" s="7">
        <f t="shared" ca="1" si="826"/>
        <v>1758</v>
      </c>
      <c r="BH1028" s="7">
        <f t="shared" ca="1" si="826"/>
        <v>417</v>
      </c>
      <c r="BI1028" s="7">
        <f t="shared" ca="1" si="826"/>
        <v>2016731</v>
      </c>
      <c r="BJ1028" s="7">
        <f t="shared" ca="1" si="826"/>
        <v>4564508</v>
      </c>
      <c r="BK1028" s="7">
        <f t="shared" ca="1" si="826"/>
        <v>807</v>
      </c>
      <c r="BL1028" s="7">
        <f t="shared" ca="1" si="826"/>
        <v>1368</v>
      </c>
      <c r="BM1028" s="7">
        <f t="shared" ca="1" si="826"/>
        <v>1170232</v>
      </c>
      <c r="BN1028" s="7">
        <f t="shared" ca="1" si="826"/>
        <v>5411007</v>
      </c>
      <c r="BO1028" s="7">
        <f t="shared" ca="1" si="826"/>
        <v>482</v>
      </c>
      <c r="BP1028" s="7">
        <f t="shared" ref="BP1028:CV1028" ca="1" si="827">INDIRECT("CORPUS_TOTALS!R"&amp;($B1023+$C1023)&amp;"C"&amp;(COLUMN()-1),FALSE)</f>
        <v>1693</v>
      </c>
      <c r="BQ1028" s="7">
        <f t="shared" ca="1" si="827"/>
        <v>521826</v>
      </c>
      <c r="BR1028" s="7">
        <f t="shared" ca="1" si="827"/>
        <v>6059413</v>
      </c>
      <c r="BS1028" s="7">
        <f t="shared" ca="1" si="827"/>
        <v>147</v>
      </c>
      <c r="BT1028" s="7">
        <f t="shared" ca="1" si="827"/>
        <v>2028</v>
      </c>
      <c r="BU1028" s="7">
        <f t="shared" ca="1" si="827"/>
        <v>270907</v>
      </c>
      <c r="BV1028" s="7">
        <f t="shared" ca="1" si="827"/>
        <v>6310332</v>
      </c>
      <c r="BW1028" s="7">
        <f t="shared" ca="1" si="827"/>
        <v>51</v>
      </c>
      <c r="BX1028" s="7">
        <f t="shared" ca="1" si="827"/>
        <v>2124</v>
      </c>
      <c r="BY1028" s="7">
        <f t="shared" ca="1" si="827"/>
        <v>2544842.967869862</v>
      </c>
      <c r="BZ1028" s="7">
        <f t="shared" ca="1" si="827"/>
        <v>4036396.032130138</v>
      </c>
      <c r="CA1028" s="7">
        <f t="shared" ca="1" si="827"/>
        <v>841.03213013794971</v>
      </c>
      <c r="CB1028" s="7">
        <f t="shared" ca="1" si="827"/>
        <v>1334.4087260772631</v>
      </c>
      <c r="CC1028" s="7">
        <f t="shared" ca="1" si="827"/>
        <v>4936652.5109731816</v>
      </c>
      <c r="CD1028" s="7">
        <f t="shared" ca="1" si="827"/>
        <v>1644586.489026818</v>
      </c>
      <c r="CE1028" s="7">
        <f t="shared" ca="1" si="827"/>
        <v>1631.4890268180004</v>
      </c>
      <c r="CF1028" s="7">
        <f t="shared" ca="1" si="827"/>
        <v>543.69059534230564</v>
      </c>
      <c r="CG1028" s="7">
        <f t="shared" ca="1" si="827"/>
        <v>2016871.4544736212</v>
      </c>
      <c r="CH1028" s="7">
        <f t="shared" ca="1" si="827"/>
        <v>4564367.5455263788</v>
      </c>
      <c r="CI1028" s="7">
        <f t="shared" ca="1" si="827"/>
        <v>666.54552637886661</v>
      </c>
      <c r="CJ1028" s="7">
        <f t="shared" ca="1" si="827"/>
        <v>1508.9529950211502</v>
      </c>
      <c r="CK1028" s="7">
        <f t="shared" ca="1" si="827"/>
        <v>1170327.2245442865</v>
      </c>
      <c r="CL1028" s="7">
        <f t="shared" ca="1" si="827"/>
        <v>5410911.7754557133</v>
      </c>
      <c r="CM1028" s="7">
        <f t="shared" ca="1" si="827"/>
        <v>386.7754557134034</v>
      </c>
      <c r="CN1028" s="7">
        <f t="shared" ca="1" si="827"/>
        <v>1788.8155254656456</v>
      </c>
      <c r="CO1028" s="7">
        <f t="shared" ca="1" si="827"/>
        <v>521800.55280542892</v>
      </c>
      <c r="CP1028" s="7">
        <f t="shared" ca="1" si="827"/>
        <v>6059438.4471945707</v>
      </c>
      <c r="CQ1028" s="7">
        <f t="shared" ca="1" si="827"/>
        <v>172.44719457108425</v>
      </c>
      <c r="CR1028" s="7">
        <f t="shared" ca="1" si="827"/>
        <v>2003.2146188582424</v>
      </c>
      <c r="CS1028" s="7">
        <f t="shared" ca="1" si="827"/>
        <v>270868.482061435</v>
      </c>
      <c r="CT1028" s="7">
        <f t="shared" ca="1" si="827"/>
        <v>6310370.5179385655</v>
      </c>
      <c r="CU1028" s="7">
        <f t="shared" ca="1" si="827"/>
        <v>89.517938565005934</v>
      </c>
      <c r="CV1028" s="7">
        <f t="shared" ca="1" si="827"/>
        <v>2086.1712817297775</v>
      </c>
    </row>
    <row r="1030" spans="1:100">
      <c r="A1030" s="18" t="s">
        <v>114</v>
      </c>
      <c r="B1030" t="s">
        <v>119</v>
      </c>
      <c r="C1030" t="s">
        <v>120</v>
      </c>
      <c r="D1030" t="s">
        <v>121</v>
      </c>
      <c r="E1030" t="s">
        <v>122</v>
      </c>
      <c r="F1030" t="s">
        <v>123</v>
      </c>
      <c r="G1030" t="s">
        <v>124</v>
      </c>
      <c r="H1030" t="s">
        <v>125</v>
      </c>
      <c r="I1030" t="s">
        <v>126</v>
      </c>
      <c r="J1030" t="s">
        <v>127</v>
      </c>
      <c r="K1030" t="s">
        <v>128</v>
      </c>
      <c r="L1030" t="s">
        <v>129</v>
      </c>
      <c r="M1030" t="s">
        <v>130</v>
      </c>
      <c r="N1030" t="s">
        <v>131</v>
      </c>
      <c r="O1030" t="s">
        <v>132</v>
      </c>
      <c r="P1030" t="s">
        <v>133</v>
      </c>
      <c r="Q1030" t="s">
        <v>134</v>
      </c>
      <c r="R1030" t="s">
        <v>135</v>
      </c>
      <c r="S1030" t="s">
        <v>136</v>
      </c>
      <c r="T1030" t="s">
        <v>138</v>
      </c>
      <c r="U1030" t="s">
        <v>139</v>
      </c>
      <c r="V1030" t="s">
        <v>140</v>
      </c>
      <c r="W1030" t="s">
        <v>141</v>
      </c>
      <c r="X1030" t="s">
        <v>142</v>
      </c>
      <c r="Y1030" t="s">
        <v>143</v>
      </c>
      <c r="Z1030" t="s">
        <v>144</v>
      </c>
      <c r="AA1030" t="s">
        <v>145</v>
      </c>
      <c r="AB1030" t="s">
        <v>146</v>
      </c>
      <c r="AC1030" t="s">
        <v>147</v>
      </c>
      <c r="AD1030" t="s">
        <v>148</v>
      </c>
      <c r="AE1030" t="s">
        <v>149</v>
      </c>
      <c r="AF1030" t="s">
        <v>137</v>
      </c>
    </row>
    <row r="1031" spans="1:100">
      <c r="A1031" s="18" t="s">
        <v>150</v>
      </c>
      <c r="B1031" s="10" t="e">
        <f ca="1">1-NORMSDIST(H1031)</f>
        <v>#REF!</v>
      </c>
      <c r="C1031" s="10">
        <f t="shared" ref="C1031" ca="1" si="828">1-NORMSDIST(I1031)</f>
        <v>1</v>
      </c>
      <c r="D1031" s="10">
        <f t="shared" ref="D1031" ca="1" si="829">1-NORMSDIST(J1031)</f>
        <v>1</v>
      </c>
      <c r="E1031" s="10">
        <f t="shared" ref="E1031" ca="1" si="830">1-NORMSDIST(K1031)</f>
        <v>0.99999999999997569</v>
      </c>
      <c r="F1031" s="10">
        <f t="shared" ref="F1031" ca="1" si="831">1-NORMSDIST(L1031)</f>
        <v>0.93899195974234462</v>
      </c>
      <c r="G1031" s="10">
        <f t="shared" ref="G1031" ca="1" si="832">1-NORMSDIST(M1031)</f>
        <v>0.50268594272380274</v>
      </c>
      <c r="H1031" t="e">
        <f ca="1">(E1027/T1031-E1028/Z1031)/(SQRT(N1031*(1-N1031)*(1/T1031+1/Z1031)))</f>
        <v>#REF!</v>
      </c>
      <c r="I1031">
        <f t="shared" ref="I1031" ca="1" si="833">(F1027/U1031-F1028/AA1031)/(SQRT(O1031*(1-O1031)*(1/U1031+1/AA1031)))</f>
        <v>-15.525700555778435</v>
      </c>
      <c r="J1031">
        <f t="shared" ref="J1031" ca="1" si="834">(G1027/V1031-G1028/AB1031)/(SQRT(P1031*(1-P1031)*(1/V1031+1/AB1031)))</f>
        <v>-9.571893989392251</v>
      </c>
      <c r="K1031">
        <f t="shared" ref="K1031" ca="1" si="835">(H1027/W1031-H1028/AC1031)/(SQRT(Q1031*(1-Q1031)*(1/W1031+1/AC1031)))</f>
        <v>-7.5354254749389025</v>
      </c>
      <c r="L1031">
        <f t="shared" ref="L1031" ca="1" si="836">(I1027/X1031-I1028/AD1031)/(SQRT(R1031*(1-R1031)*(1/X1031+1/AD1031)))</f>
        <v>-1.5463664975255225</v>
      </c>
      <c r="M1031">
        <f t="shared" ref="M1031" ca="1" si="837">(J1027/Y1031-J1028/AE1031)/(SQRT(S1031*(1-S1031)*(1/Y1031+1/AE1031)))</f>
        <v>-6.7327108401292728E-3</v>
      </c>
      <c r="N1031" t="e">
        <f ca="1">(E1027+E1028)/(T1031+Z1031)</f>
        <v>#REF!</v>
      </c>
      <c r="O1031">
        <f t="shared" ref="O1031" ca="1" si="838">(F1027+F1028)/(U1031+AA1031)</f>
        <v>2.1610859728506786E-2</v>
      </c>
      <c r="P1031">
        <f t="shared" ref="P1031" ca="1" si="839">(G1027+G1028)/(V1031+AB1031)</f>
        <v>2.1759678230266467E-2</v>
      </c>
      <c r="Q1031">
        <f t="shared" ref="Q1031" ca="1" si="840">(H1027+H1028)/(W1031+AC1031)</f>
        <v>2.1096028154851683E-2</v>
      </c>
      <c r="R1031">
        <f t="shared" ref="R1031" ca="1" si="841">(I1027+I1028)/(X1031+AD1031)</f>
        <v>1.5434891905480141E-2</v>
      </c>
      <c r="S1031">
        <f t="shared" ref="S1031" ca="1" si="842">(J1027+J1028)/(Y1031+AE1031)</f>
        <v>1.1714429361488185E-2</v>
      </c>
      <c r="T1031" t="e">
        <f ca="1">_xlfn.FLOOR.MATH(($F$1-1)*$D1027)</f>
        <v>#REF!</v>
      </c>
      <c r="U1031">
        <f ca="1">2*50*$D1027</f>
        <v>777000</v>
      </c>
      <c r="V1031">
        <f ca="1">2*10*$D1027</f>
        <v>155400</v>
      </c>
      <c r="W1031">
        <f ca="1">2*5*$D1027</f>
        <v>77700</v>
      </c>
      <c r="X1031">
        <f ca="1">2*2*$D1027</f>
        <v>31080</v>
      </c>
      <c r="Y1031">
        <f ca="1">2*1*$D1027</f>
        <v>15540</v>
      </c>
      <c r="Z1031" t="e">
        <f ca="1">_xlfn.FLOOR.MATH(($F$1-1)*$D1028)</f>
        <v>#REF!</v>
      </c>
      <c r="AA1031">
        <f ca="1">2*50*$D1028</f>
        <v>217500</v>
      </c>
      <c r="AB1031">
        <f ca="1">2*10*$D1028</f>
        <v>43500</v>
      </c>
      <c r="AC1031">
        <f ca="1">2*5*$D1028</f>
        <v>21750</v>
      </c>
      <c r="AD1031">
        <f ca="1">2*2*$D1028</f>
        <v>8700</v>
      </c>
      <c r="AE1031">
        <f ca="1">2*1*$D1028</f>
        <v>4350</v>
      </c>
    </row>
    <row r="1033" spans="1:100">
      <c r="A1033" s="18" t="s">
        <v>151</v>
      </c>
      <c r="B1033" t="s">
        <v>152</v>
      </c>
      <c r="C1033" t="s">
        <v>153</v>
      </c>
      <c r="D1033" t="s">
        <v>154</v>
      </c>
      <c r="E1033">
        <v>50</v>
      </c>
      <c r="F1033" t="s">
        <v>153</v>
      </c>
      <c r="G1033" t="s">
        <v>154</v>
      </c>
      <c r="H1033">
        <v>10</v>
      </c>
      <c r="I1033" t="s">
        <v>153</v>
      </c>
      <c r="J1033" t="s">
        <v>154</v>
      </c>
      <c r="K1033">
        <v>5</v>
      </c>
      <c r="L1033" t="s">
        <v>153</v>
      </c>
      <c r="M1033" t="s">
        <v>154</v>
      </c>
      <c r="N1033">
        <v>2</v>
      </c>
      <c r="O1033" t="s">
        <v>153</v>
      </c>
      <c r="P1033" t="s">
        <v>154</v>
      </c>
      <c r="Q1033">
        <v>1</v>
      </c>
      <c r="R1033" t="s">
        <v>153</v>
      </c>
      <c r="S1033" t="s">
        <v>154</v>
      </c>
    </row>
    <row r="1034" spans="1:100">
      <c r="A1034" s="18" t="s">
        <v>159</v>
      </c>
      <c r="B1034" t="s">
        <v>116</v>
      </c>
      <c r="C1034">
        <f ca="1">BC1027</f>
        <v>3017</v>
      </c>
      <c r="D1034">
        <f ca="1">BD1027</f>
        <v>4753</v>
      </c>
      <c r="E1034" t="s">
        <v>116</v>
      </c>
      <c r="F1034">
        <f ca="1">BG1027</f>
        <v>5882</v>
      </c>
      <c r="G1034">
        <f ca="1">BH1027</f>
        <v>1888</v>
      </c>
      <c r="H1034" t="s">
        <v>116</v>
      </c>
      <c r="I1034">
        <f ca="1">BK1027</f>
        <v>2333</v>
      </c>
      <c r="J1034">
        <f ca="1">BL1027</f>
        <v>5437</v>
      </c>
      <c r="K1034" t="s">
        <v>116</v>
      </c>
      <c r="L1034">
        <f ca="1">BO1027</f>
        <v>1277</v>
      </c>
      <c r="M1034">
        <f ca="1">BP1027</f>
        <v>6493</v>
      </c>
      <c r="N1034" t="s">
        <v>116</v>
      </c>
      <c r="O1034">
        <f ca="1">BS1027</f>
        <v>441</v>
      </c>
      <c r="P1034">
        <f ca="1">BT1027</f>
        <v>7329</v>
      </c>
      <c r="Q1034" t="s">
        <v>116</v>
      </c>
      <c r="R1034">
        <f ca="1">BW1027</f>
        <v>180</v>
      </c>
      <c r="S1034">
        <f ca="1">BX1027</f>
        <v>7590</v>
      </c>
    </row>
    <row r="1035" spans="1:100">
      <c r="A1035" s="18"/>
      <c r="B1035" t="s">
        <v>117</v>
      </c>
      <c r="C1035">
        <f ca="1">BC1028</f>
        <v>955</v>
      </c>
      <c r="D1035">
        <f ca="1">BD1028</f>
        <v>1220</v>
      </c>
      <c r="E1035" t="s">
        <v>117</v>
      </c>
      <c r="F1035">
        <f ca="1">BG1028</f>
        <v>1758</v>
      </c>
      <c r="G1035">
        <f ca="1">BH1028</f>
        <v>417</v>
      </c>
      <c r="H1035" t="s">
        <v>117</v>
      </c>
      <c r="I1035">
        <f ca="1">BK1028</f>
        <v>807</v>
      </c>
      <c r="J1035">
        <f ca="1">BL1028</f>
        <v>1368</v>
      </c>
      <c r="K1035" t="s">
        <v>117</v>
      </c>
      <c r="L1035">
        <f ca="1">BO1028</f>
        <v>482</v>
      </c>
      <c r="M1035">
        <f ca="1">BP1028</f>
        <v>1693</v>
      </c>
      <c r="N1035" t="s">
        <v>117</v>
      </c>
      <c r="O1035">
        <f ca="1">BS1028</f>
        <v>147</v>
      </c>
      <c r="P1035">
        <f ca="1">BT1028</f>
        <v>2028</v>
      </c>
      <c r="Q1035" t="s">
        <v>117</v>
      </c>
      <c r="R1035">
        <f ca="1">BW1028</f>
        <v>51</v>
      </c>
      <c r="S1035">
        <f ca="1">BX1028</f>
        <v>2124</v>
      </c>
    </row>
    <row r="1036" spans="1:100">
      <c r="A1036" s="18" t="s">
        <v>155</v>
      </c>
      <c r="C1036">
        <f ca="1">(C1034+C1035)*(C1034+D1034)/SUM(C1034:D1035)</f>
        <v>3103.3122171945702</v>
      </c>
      <c r="D1036">
        <f ca="1">(C1034+D1034)*(D1034+D1035)/SUM(C1034:D1035)</f>
        <v>4666.6877828054303</v>
      </c>
      <c r="F1036">
        <f ca="1">(F1034+F1035)*(F1034+G1034)/SUM(F1034:G1035)</f>
        <v>5969.1101055806939</v>
      </c>
      <c r="G1036">
        <f ca="1">(F1034+G1034)*(G1034+G1035)/SUM(F1034:G1035)</f>
        <v>1800.8898944193061</v>
      </c>
      <c r="I1036">
        <f ca="1">(I1034+I1035)*(I1034+J1034)/SUM(I1034:J1035)</f>
        <v>2453.2730015082957</v>
      </c>
      <c r="J1036">
        <f ca="1">(I1034+J1034)*(J1034+J1035)/SUM(I1034:J1035)</f>
        <v>5316.7269984917048</v>
      </c>
      <c r="L1036">
        <f ca="1">(L1034+L1035)*(L1034+M1034)/SUM(L1034:M1035)</f>
        <v>1374.3016591251885</v>
      </c>
      <c r="M1036">
        <f ca="1">(L1034+M1034)*(M1034+M1035)/SUM(L1034:M1035)</f>
        <v>6395.698340874811</v>
      </c>
      <c r="O1036">
        <f ca="1">(O1034+O1035)*(O1034+P1034)/SUM(O1034:P1035)</f>
        <v>459.40271493212668</v>
      </c>
      <c r="P1036">
        <f ca="1">(O1034+P1034)*(P1034+P1035)/SUM(O1034:P1035)</f>
        <v>7310.5972850678736</v>
      </c>
      <c r="R1036">
        <f ca="1">(R1034+R1035)*(R1034+S1034)/SUM(R1034:S1035)</f>
        <v>180.47963800904978</v>
      </c>
      <c r="S1036">
        <f ca="1">(R1034+S1034)*(S1034+S1035)/SUM(R1034:S1035)</f>
        <v>7589.5203619909498</v>
      </c>
    </row>
    <row r="1037" spans="1:100">
      <c r="C1037">
        <f ca="1">(C1034+C1035)*(C1035+D1035)/SUM(C1034:D1035)</f>
        <v>868.68778280542983</v>
      </c>
      <c r="D1037">
        <f ca="1">(C1035+D1035)*(D1034+D1035)/SUM(C1034:D1035)</f>
        <v>1306.3122171945702</v>
      </c>
      <c r="F1037">
        <f ca="1">(F1034+F1035)*(F1035+G1035)/SUM(F1034:G1035)</f>
        <v>1670.8898944193061</v>
      </c>
      <c r="G1037">
        <f ca="1">(F1035+G1035)*(G1034+G1035)/SUM(F1034:G1035)</f>
        <v>504.11010558069381</v>
      </c>
      <c r="I1037">
        <f ca="1">(I1034+I1035)*(I1035+J1035)/SUM(I1034:J1035)</f>
        <v>686.72699849170442</v>
      </c>
      <c r="J1037">
        <f ca="1">(I1035+J1035)*(J1034+J1035)/SUM(I1034:J1035)</f>
        <v>1488.2730015082957</v>
      </c>
      <c r="L1037">
        <f ca="1">(L1034+L1035)*(L1035+M1035)/SUM(L1034:M1035)</f>
        <v>384.69834087481144</v>
      </c>
      <c r="M1037">
        <f ca="1">(L1035+M1035)*(M1034+M1035)/SUM(L1034:M1035)</f>
        <v>1790.3016591251885</v>
      </c>
      <c r="O1037">
        <f ca="1">(O1034+O1035)*(O1035+P1035)/SUM(O1034:P1035)</f>
        <v>128.59728506787332</v>
      </c>
      <c r="P1037">
        <f ca="1">(O1035+P1035)*(P1034+P1035)/SUM(O1034:P1035)</f>
        <v>2046.4027149321266</v>
      </c>
      <c r="R1037">
        <f ca="1">(R1034+R1035)*(R1035+S1035)/SUM(R1034:S1035)</f>
        <v>50.520361990950228</v>
      </c>
      <c r="S1037">
        <f ca="1">(R1035+S1035)*(S1034+S1035)/SUM(R1034:S1035)</f>
        <v>2124.4796380090497</v>
      </c>
    </row>
    <row r="1039" spans="1:100">
      <c r="A1039" s="18" t="s">
        <v>151</v>
      </c>
      <c r="B1039" s="18" t="s">
        <v>0</v>
      </c>
      <c r="C1039" s="18">
        <v>50</v>
      </c>
      <c r="D1039" s="18">
        <v>10</v>
      </c>
      <c r="E1039" s="18">
        <v>5</v>
      </c>
      <c r="F1039" s="18">
        <v>2</v>
      </c>
      <c r="G1039" s="18">
        <v>1</v>
      </c>
    </row>
    <row r="1040" spans="1:100">
      <c r="A1040" s="18" t="s">
        <v>118</v>
      </c>
      <c r="B1040" s="10">
        <f ca="1">_xlfn.CHISQ.TEST(C1034:D1035,C1036:D1037)</f>
        <v>1.9111772277702631E-5</v>
      </c>
      <c r="C1040" s="10">
        <f ca="1">_xlfn.CHISQ.TEST(F1034:G1035,F1036:G1037)</f>
        <v>5.5034396926528097E-7</v>
      </c>
      <c r="D1040" s="10">
        <f ca="1">_xlfn.CHISQ.TEST(I1034:J1035,I1036:J1037)</f>
        <v>3.4503426657385946E-10</v>
      </c>
      <c r="E1040" s="10">
        <f ca="1">_xlfn.CHISQ.TEST(L1034:M1035,L1036:M1037)</f>
        <v>6.1662202734499377E-10</v>
      </c>
      <c r="F1040" s="10">
        <f ca="1">_xlfn.CHISQ.TEST(O1034:P1035,O1036:P1037)</f>
        <v>5.8391873306612593E-2</v>
      </c>
      <c r="G1040" s="10">
        <f ca="1">_xlfn.CHISQ.TEST(R1034:S1035,R1036:S1037)</f>
        <v>0.93842790575796986</v>
      </c>
    </row>
    <row r="1041" spans="1:100">
      <c r="A1041" s="18" t="s">
        <v>156</v>
      </c>
      <c r="B1041">
        <f ca="1">(C1034*D1035)/(D1034*C1035)</f>
        <v>0.81089375351803161</v>
      </c>
      <c r="C1041">
        <f ca="1">(F1034*G1035)/(G1034*F1035)</f>
        <v>0.73899281251807714</v>
      </c>
      <c r="D1041">
        <f ca="1">(I1034*J1035)/(J1034*I1035)</f>
        <v>0.7273910757422124</v>
      </c>
      <c r="E1041">
        <f ca="1">(L1034*M1035)/(M1034*L1035)</f>
        <v>0.69080490767906455</v>
      </c>
      <c r="F1041">
        <f ca="1">(O1034*P1035)/(P1034*O1035)</f>
        <v>0.83012689316414245</v>
      </c>
      <c r="G1041">
        <f ca="1">(R1034*S1035)/(S1034*R1035)</f>
        <v>0.98767728435247615</v>
      </c>
    </row>
    <row r="1044" spans="1:100">
      <c r="A1044">
        <v>2</v>
      </c>
      <c r="B1044">
        <v>4</v>
      </c>
      <c r="C1044">
        <v>6</v>
      </c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</row>
    <row r="1045" spans="1:100" ht="18.75">
      <c r="A1045" s="19" t="str">
        <f ca="1">INDIRECT("R5C"&amp;A1044,FALSE)</f>
        <v>reduced_deities</v>
      </c>
      <c r="B1045" s="19" t="str">
        <f ca="1">INDIRECT("R5C"&amp;B1044,FALSE)</f>
        <v>ancestors</v>
      </c>
      <c r="C1045" s="19" t="str">
        <f ca="1">INDIRECT("R3C"&amp;C1044,FALSE)</f>
        <v>ubc_cognition</v>
      </c>
      <c r="D1045" s="20"/>
    </row>
    <row r="1046" spans="1:100" ht="18.75">
      <c r="A1046" s="19">
        <f ca="1">INDIRECT("R6C"&amp;A1044,FALSE)</f>
        <v>188</v>
      </c>
      <c r="B1046" s="19">
        <f ca="1">INDIRECT("R6C"&amp;B1044,FALSE)</f>
        <v>6</v>
      </c>
      <c r="C1046" s="19">
        <f ca="1">INDIRECT("R4C"&amp;C1044,FALSE)</f>
        <v>1</v>
      </c>
    </row>
    <row r="1047" spans="1:100">
      <c r="A1047" s="18"/>
    </row>
    <row r="1048" spans="1:100">
      <c r="A1048" s="18" t="s">
        <v>115</v>
      </c>
    </row>
    <row r="1049" spans="1:100" ht="15.75">
      <c r="C1049" t="s">
        <v>36</v>
      </c>
      <c r="D1049" t="s">
        <v>37</v>
      </c>
      <c r="E1049" s="2" t="s">
        <v>43</v>
      </c>
      <c r="F1049" s="2" t="s">
        <v>38</v>
      </c>
      <c r="G1049" s="2" t="s">
        <v>39</v>
      </c>
      <c r="H1049" s="2" t="s">
        <v>40</v>
      </c>
      <c r="I1049" s="2" t="s">
        <v>41</v>
      </c>
      <c r="J1049" s="2" t="s">
        <v>42</v>
      </c>
      <c r="K1049" s="3" t="s">
        <v>44</v>
      </c>
      <c r="L1049" s="3" t="s">
        <v>45</v>
      </c>
      <c r="M1049" s="3" t="s">
        <v>46</v>
      </c>
      <c r="N1049" s="3" t="s">
        <v>47</v>
      </c>
      <c r="O1049" s="3" t="s">
        <v>48</v>
      </c>
      <c r="P1049" s="3" t="s">
        <v>49</v>
      </c>
      <c r="Q1049" s="3" t="s">
        <v>108</v>
      </c>
      <c r="R1049" s="3" t="s">
        <v>109</v>
      </c>
      <c r="S1049" s="3" t="s">
        <v>110</v>
      </c>
      <c r="T1049" s="3" t="s">
        <v>111</v>
      </c>
      <c r="U1049" s="3" t="s">
        <v>112</v>
      </c>
      <c r="V1049" s="3" t="s">
        <v>113</v>
      </c>
      <c r="W1049" s="3" t="s">
        <v>81</v>
      </c>
      <c r="X1049" s="3" t="s">
        <v>82</v>
      </c>
      <c r="Y1049" s="3" t="s">
        <v>83</v>
      </c>
      <c r="Z1049" s="3" t="s">
        <v>84</v>
      </c>
      <c r="AA1049" s="3" t="s">
        <v>85</v>
      </c>
      <c r="AB1049" s="3" t="s">
        <v>86</v>
      </c>
      <c r="AC1049" s="13" t="s">
        <v>96</v>
      </c>
      <c r="AD1049" s="13" t="s">
        <v>97</v>
      </c>
      <c r="AE1049" s="13" t="s">
        <v>98</v>
      </c>
      <c r="AF1049" s="13" t="s">
        <v>99</v>
      </c>
      <c r="AG1049" s="13" t="s">
        <v>100</v>
      </c>
      <c r="AH1049" s="13" t="s">
        <v>101</v>
      </c>
      <c r="AI1049" s="13" t="s">
        <v>102</v>
      </c>
      <c r="AJ1049" s="13" t="s">
        <v>103</v>
      </c>
      <c r="AK1049" s="13" t="s">
        <v>104</v>
      </c>
      <c r="AL1049" s="13" t="s">
        <v>105</v>
      </c>
      <c r="AM1049" s="13" t="s">
        <v>106</v>
      </c>
      <c r="AN1049" s="13" t="s">
        <v>107</v>
      </c>
      <c r="AO1049" s="13" t="s">
        <v>96</v>
      </c>
      <c r="AP1049" s="13" t="s">
        <v>97</v>
      </c>
      <c r="AQ1049" s="13" t="s">
        <v>98</v>
      </c>
      <c r="AR1049" s="13" t="s">
        <v>99</v>
      </c>
      <c r="AS1049" s="13" t="s">
        <v>100</v>
      </c>
      <c r="AT1049" s="13" t="s">
        <v>101</v>
      </c>
      <c r="AU1049" s="13" t="s">
        <v>102</v>
      </c>
      <c r="AV1049" s="13" t="s">
        <v>103</v>
      </c>
      <c r="AW1049" s="13" t="s">
        <v>104</v>
      </c>
      <c r="AX1049" s="13" t="s">
        <v>105</v>
      </c>
      <c r="AY1049" s="13" t="s">
        <v>106</v>
      </c>
      <c r="AZ1049" s="13" t="s">
        <v>107</v>
      </c>
      <c r="BA1049" t="s">
        <v>1</v>
      </c>
      <c r="BB1049" t="s">
        <v>2</v>
      </c>
      <c r="BC1049" t="s">
        <v>3</v>
      </c>
      <c r="BD1049" t="s">
        <v>4</v>
      </c>
      <c r="BE1049" t="s">
        <v>5</v>
      </c>
      <c r="BF1049" t="s">
        <v>6</v>
      </c>
      <c r="BG1049" t="s">
        <v>7</v>
      </c>
      <c r="BH1049" t="s">
        <v>8</v>
      </c>
      <c r="BI1049" t="s">
        <v>9</v>
      </c>
      <c r="BJ1049" t="s">
        <v>10</v>
      </c>
      <c r="BK1049" t="s">
        <v>11</v>
      </c>
      <c r="BL1049" t="s">
        <v>12</v>
      </c>
      <c r="BM1049" t="s">
        <v>13</v>
      </c>
      <c r="BN1049" t="s">
        <v>14</v>
      </c>
      <c r="BO1049" t="s">
        <v>15</v>
      </c>
      <c r="BP1049" t="s">
        <v>16</v>
      </c>
      <c r="BQ1049" t="s">
        <v>17</v>
      </c>
      <c r="BR1049" t="s">
        <v>18</v>
      </c>
      <c r="BS1049" t="s">
        <v>19</v>
      </c>
      <c r="BT1049" t="s">
        <v>20</v>
      </c>
      <c r="BU1049" t="s">
        <v>21</v>
      </c>
      <c r="BV1049" t="s">
        <v>22</v>
      </c>
      <c r="BW1049" t="s">
        <v>23</v>
      </c>
      <c r="BX1049" t="s">
        <v>24</v>
      </c>
      <c r="BY1049" t="s">
        <v>1</v>
      </c>
      <c r="BZ1049" t="s">
        <v>2</v>
      </c>
      <c r="CA1049" t="s">
        <v>3</v>
      </c>
      <c r="CB1049" t="s">
        <v>4</v>
      </c>
      <c r="CC1049" t="s">
        <v>5</v>
      </c>
      <c r="CD1049" t="s">
        <v>6</v>
      </c>
      <c r="CE1049" t="s">
        <v>7</v>
      </c>
      <c r="CF1049" t="s">
        <v>8</v>
      </c>
      <c r="CG1049" t="s">
        <v>9</v>
      </c>
      <c r="CH1049" t="s">
        <v>10</v>
      </c>
      <c r="CI1049" t="s">
        <v>11</v>
      </c>
      <c r="CJ1049" t="s">
        <v>12</v>
      </c>
      <c r="CK1049" t="s">
        <v>13</v>
      </c>
      <c r="CL1049" t="s">
        <v>14</v>
      </c>
      <c r="CM1049" t="s">
        <v>15</v>
      </c>
      <c r="CN1049" t="s">
        <v>16</v>
      </c>
      <c r="CO1049" t="s">
        <v>17</v>
      </c>
      <c r="CP1049" t="s">
        <v>18</v>
      </c>
      <c r="CQ1049" t="s">
        <v>19</v>
      </c>
      <c r="CR1049" t="s">
        <v>20</v>
      </c>
      <c r="CS1049" t="s">
        <v>21</v>
      </c>
      <c r="CT1049" t="s">
        <v>22</v>
      </c>
      <c r="CU1049" t="s">
        <v>23</v>
      </c>
      <c r="CV1049" t="s">
        <v>24</v>
      </c>
    </row>
    <row r="1050" spans="1:100">
      <c r="A1050" s="18" t="str">
        <f ca="1">INDIRECT("CORPUS_TOTALS!R"&amp;$A1046&amp;"C"&amp;COLUMN(),FALSE)</f>
        <v>Reduced Deity</v>
      </c>
      <c r="B1050" s="7" t="str">
        <f ca="1">INDIRECT("CORPUS_TOTALS!R"&amp;($A1046+$C1046)&amp;"C"&amp;(COLUMN()-1),FALSE)</f>
        <v>Cognition</v>
      </c>
      <c r="C1050" s="7">
        <f ca="1">INDIRECT("CORPUS_TOTALS!R"&amp;($A1046+$C1046)&amp;"C"&amp;(COLUMN()-1),FALSE)</f>
        <v>67073</v>
      </c>
      <c r="D1050" s="7">
        <f t="shared" ref="D1050:BO1050" ca="1" si="843">INDIRECT("CORPUS_TOTALS!R"&amp;($A1046+$C1046)&amp;"C"&amp;(COLUMN()-1),FALSE)</f>
        <v>7770</v>
      </c>
      <c r="E1050" s="7">
        <f t="shared" ca="1" si="843"/>
        <v>3822</v>
      </c>
      <c r="F1050" s="7">
        <f t="shared" ca="1" si="843"/>
        <v>9644</v>
      </c>
      <c r="G1050" s="7">
        <f t="shared" ca="1" si="843"/>
        <v>2009</v>
      </c>
      <c r="H1050" s="7">
        <f t="shared" ca="1" si="843"/>
        <v>997</v>
      </c>
      <c r="I1050" s="7">
        <f t="shared" ca="1" si="843"/>
        <v>349</v>
      </c>
      <c r="J1050" s="7">
        <f t="shared" ca="1" si="843"/>
        <v>148</v>
      </c>
      <c r="K1050" s="7">
        <f t="shared" ca="1" si="843"/>
        <v>4.1511546439840323</v>
      </c>
      <c r="L1050" s="7">
        <f t="shared" ca="1" si="843"/>
        <v>2.7358666607383038</v>
      </c>
      <c r="M1050" s="7">
        <f t="shared" ca="1" si="843"/>
        <v>3.2465300725160295</v>
      </c>
      <c r="N1050" s="7">
        <f t="shared" ca="1" si="843"/>
        <v>3.1524928398041041</v>
      </c>
      <c r="O1050" s="7">
        <f t="shared" ca="1" si="843"/>
        <v>1.4849573834472158</v>
      </c>
      <c r="P1050" s="7">
        <f t="shared" ca="1" si="843"/>
        <v>-0.56585666262079581</v>
      </c>
      <c r="Q1050" s="7">
        <f t="shared" ca="1" si="843"/>
        <v>1.297413762532291</v>
      </c>
      <c r="R1050" s="7">
        <f t="shared" ca="1" si="843"/>
        <v>1.3362215287465598</v>
      </c>
      <c r="S1050" s="7">
        <f t="shared" ca="1" si="843"/>
        <v>1.3463158464694844</v>
      </c>
      <c r="T1050" s="7">
        <f t="shared" ca="1" si="843"/>
        <v>1.3106309335550308</v>
      </c>
      <c r="U1050" s="7">
        <f t="shared" ca="1" si="843"/>
        <v>1</v>
      </c>
      <c r="V1050" s="7">
        <f t="shared" ca="1" si="843"/>
        <v>1</v>
      </c>
      <c r="W1050" s="7">
        <f t="shared" ca="1" si="843"/>
        <v>3.7622297672722227E-23</v>
      </c>
      <c r="X1050" s="7">
        <f t="shared" ca="1" si="843"/>
        <v>1.3168773864649898E-34</v>
      </c>
      <c r="Y1050" s="7">
        <f t="shared" ca="1" si="843"/>
        <v>1.7178225194537528E-24</v>
      </c>
      <c r="Z1050" s="7">
        <f t="shared" ca="1" si="843"/>
        <v>1.8074479343661339E-12</v>
      </c>
      <c r="AA1050" s="7">
        <f t="shared" ca="1" si="843"/>
        <v>9.913280326373114E-2</v>
      </c>
      <c r="AB1050" s="7">
        <f t="shared" ca="1" si="843"/>
        <v>0.95893510342874855</v>
      </c>
      <c r="AC1050" s="7">
        <f t="shared" ca="1" si="843"/>
        <v>2.6914712843469479E-2</v>
      </c>
      <c r="AD1050" s="7">
        <f t="shared" ca="1" si="843"/>
        <v>2.8651733192912882E-2</v>
      </c>
      <c r="AE1050" s="7">
        <f t="shared" ca="1" si="843"/>
        <v>2.4334425880413447E-2</v>
      </c>
      <c r="AF1050" s="7">
        <f t="shared" ca="1" si="843"/>
        <v>2.5312935766948198E-2</v>
      </c>
      <c r="AG1050" s="7">
        <f t="shared" ca="1" si="843"/>
        <v>2.4739926678160603E-2</v>
      </c>
      <c r="AH1050" s="7">
        <f t="shared" ca="1" si="843"/>
        <v>2.6971785033551108E-2</v>
      </c>
      <c r="AI1050" s="7">
        <f t="shared" ca="1" si="843"/>
        <v>2.409039033666225E-2</v>
      </c>
      <c r="AJ1050" s="7">
        <f t="shared" ca="1" si="843"/>
        <v>2.7235220988949073E-2</v>
      </c>
      <c r="AK1050" s="7">
        <f t="shared" ca="1" si="843"/>
        <v>2.0128550532976169E-2</v>
      </c>
      <c r="AL1050" s="7">
        <f t="shared" ca="1" si="843"/>
        <v>2.4787794383368745E-2</v>
      </c>
      <c r="AM1050" s="7">
        <f t="shared" ca="1" si="843"/>
        <v>1.6008204953087336E-2</v>
      </c>
      <c r="AN1050" s="7">
        <f t="shared" ca="1" si="843"/>
        <v>2.2087033142150762E-2</v>
      </c>
      <c r="AO1050" s="7">
        <f t="shared" ca="1" si="843"/>
        <v>0.27044913493537692</v>
      </c>
      <c r="AP1050" s="7">
        <f t="shared" ca="1" si="843"/>
        <v>0.29042602593978395</v>
      </c>
      <c r="AQ1050" s="7">
        <f t="shared" ca="1" si="843"/>
        <v>0.57398597588878408</v>
      </c>
      <c r="AR1050" s="7">
        <f t="shared" ca="1" si="843"/>
        <v>0.59589819399538591</v>
      </c>
      <c r="AS1050" s="7">
        <f t="shared" ca="1" si="843"/>
        <v>0.19718205079823017</v>
      </c>
      <c r="AT1050" s="7">
        <f t="shared" ca="1" si="843"/>
        <v>0.21517316155698216</v>
      </c>
      <c r="AU1050" s="7">
        <f t="shared" ca="1" si="843"/>
        <v>0.10646000158810315</v>
      </c>
      <c r="AV1050" s="7">
        <f t="shared" ca="1" si="843"/>
        <v>0.12056702543892389</v>
      </c>
      <c r="AW1050" s="7">
        <f t="shared" ca="1" si="843"/>
        <v>3.9087334289766511E-2</v>
      </c>
      <c r="AX1050" s="7">
        <f t="shared" ca="1" si="843"/>
        <v>4.8171352968920743E-2</v>
      </c>
      <c r="AY1050" s="7">
        <f t="shared" ca="1" si="843"/>
        <v>1.5652475146604051E-2</v>
      </c>
      <c r="AZ1050" s="7">
        <f t="shared" ca="1" si="843"/>
        <v>2.1670562176433272E-2</v>
      </c>
      <c r="BA1050" s="7">
        <f t="shared" ca="1" si="843"/>
        <v>1537435</v>
      </c>
      <c r="BB1050" s="7">
        <f t="shared" ca="1" si="843"/>
        <v>5117370</v>
      </c>
      <c r="BC1050" s="7">
        <f t="shared" ca="1" si="843"/>
        <v>2179</v>
      </c>
      <c r="BD1050" s="7">
        <f t="shared" ca="1" si="843"/>
        <v>5591</v>
      </c>
      <c r="BE1050" s="7">
        <f t="shared" ca="1" si="843"/>
        <v>3415897</v>
      </c>
      <c r="BF1050" s="7">
        <f t="shared" ca="1" si="843"/>
        <v>3238908</v>
      </c>
      <c r="BG1050" s="7">
        <f t="shared" ca="1" si="843"/>
        <v>4545</v>
      </c>
      <c r="BH1050" s="7">
        <f t="shared" ca="1" si="843"/>
        <v>3225</v>
      </c>
      <c r="BI1050" s="7">
        <f t="shared" ca="1" si="843"/>
        <v>1076416</v>
      </c>
      <c r="BJ1050" s="7">
        <f t="shared" ca="1" si="843"/>
        <v>5578389</v>
      </c>
      <c r="BK1050" s="7">
        <f t="shared" ca="1" si="843"/>
        <v>1602</v>
      </c>
      <c r="BL1050" s="7">
        <f t="shared" ca="1" si="843"/>
        <v>6168</v>
      </c>
      <c r="BM1050" s="7">
        <f t="shared" ca="1" si="843"/>
        <v>592573</v>
      </c>
      <c r="BN1050" s="7">
        <f t="shared" ca="1" si="843"/>
        <v>6062232</v>
      </c>
      <c r="BO1050" s="7">
        <f t="shared" ca="1" si="843"/>
        <v>882</v>
      </c>
      <c r="BP1050" s="7">
        <f t="shared" ref="BP1050:CV1050" ca="1" si="844">INDIRECT("CORPUS_TOTALS!R"&amp;($A1046+$C1046)&amp;"C"&amp;(COLUMN()-1),FALSE)</f>
        <v>6888</v>
      </c>
      <c r="BQ1050" s="7">
        <f t="shared" ca="1" si="844"/>
        <v>254383</v>
      </c>
      <c r="BR1050" s="7">
        <f t="shared" ca="1" si="844"/>
        <v>6400422</v>
      </c>
      <c r="BS1050" s="7">
        <f t="shared" ca="1" si="844"/>
        <v>339</v>
      </c>
      <c r="BT1050" s="7">
        <f t="shared" ca="1" si="844"/>
        <v>7431</v>
      </c>
      <c r="BU1050" s="7">
        <f t="shared" ca="1" si="844"/>
        <v>130022</v>
      </c>
      <c r="BV1050" s="7">
        <f t="shared" ca="1" si="844"/>
        <v>6524783</v>
      </c>
      <c r="BW1050" s="7">
        <f t="shared" ca="1" si="844"/>
        <v>145</v>
      </c>
      <c r="BX1050" s="7">
        <f t="shared" ca="1" si="844"/>
        <v>7625</v>
      </c>
      <c r="BY1050" s="7">
        <f t="shared" ca="1" si="844"/>
        <v>1537818.4778812996</v>
      </c>
      <c r="BZ1050" s="7">
        <f t="shared" ca="1" si="844"/>
        <v>5116986.5221187007</v>
      </c>
      <c r="CA1050" s="7">
        <f t="shared" ca="1" si="844"/>
        <v>1795.5221187003524</v>
      </c>
      <c r="CB1050" s="7">
        <f t="shared" ca="1" si="844"/>
        <v>5981.4535467230071</v>
      </c>
      <c r="CC1050" s="7">
        <f t="shared" ca="1" si="844"/>
        <v>3416453.0266165859</v>
      </c>
      <c r="CD1050" s="7">
        <f t="shared" ca="1" si="844"/>
        <v>3238351.9733834141</v>
      </c>
      <c r="CE1050" s="7">
        <f t="shared" ca="1" si="844"/>
        <v>3988.9733834140702</v>
      </c>
      <c r="CF1050" s="7">
        <f t="shared" ca="1" si="844"/>
        <v>3785.4412578580441</v>
      </c>
      <c r="CG1050" s="7">
        <f t="shared" ca="1" si="844"/>
        <v>1076760.7984135263</v>
      </c>
      <c r="CH1050" s="7">
        <f t="shared" ca="1" si="844"/>
        <v>5578044.2015864737</v>
      </c>
      <c r="CI1050" s="7">
        <f t="shared" ca="1" si="844"/>
        <v>1257.2015864736982</v>
      </c>
      <c r="CJ1050" s="7">
        <f t="shared" ca="1" si="844"/>
        <v>6520.4026098435643</v>
      </c>
      <c r="CK1050" s="7">
        <f t="shared" ca="1" si="844"/>
        <v>592762.90342322597</v>
      </c>
      <c r="CL1050" s="7">
        <f t="shared" ca="1" si="844"/>
        <v>6062042.0965767736</v>
      </c>
      <c r="CM1050" s="7">
        <f t="shared" ca="1" si="844"/>
        <v>692.09657677399503</v>
      </c>
      <c r="CN1050" s="7">
        <f t="shared" ca="1" si="844"/>
        <v>7086.1674233880631</v>
      </c>
      <c r="CO1050" s="7">
        <f t="shared" ca="1" si="844"/>
        <v>254424.93918792659</v>
      </c>
      <c r="CP1050" s="7">
        <f t="shared" ca="1" si="844"/>
        <v>6400380.0608120738</v>
      </c>
      <c r="CQ1050" s="7">
        <f t="shared" ca="1" si="844"/>
        <v>297.06081207341003</v>
      </c>
      <c r="CR1050" s="7">
        <f t="shared" ca="1" si="844"/>
        <v>7481.6644229244885</v>
      </c>
      <c r="CS1050" s="7">
        <f t="shared" ca="1" si="844"/>
        <v>130015.19719252692</v>
      </c>
      <c r="CT1050" s="7">
        <f t="shared" ca="1" si="844"/>
        <v>6524789.8028074726</v>
      </c>
      <c r="CU1050" s="7">
        <f t="shared" ca="1" si="844"/>
        <v>151.8028074730866</v>
      </c>
      <c r="CV1050" s="7">
        <f t="shared" ca="1" si="844"/>
        <v>7627.0920274899117</v>
      </c>
    </row>
    <row r="1051" spans="1:100">
      <c r="A1051" s="18" t="s">
        <v>117</v>
      </c>
      <c r="B1051" s="7" t="str">
        <f ca="1">INDIRECT("CORPUS_TOTALS!R"&amp;($B1046+$C1046)&amp;"C"&amp;(COLUMN()-1),FALSE)</f>
        <v>Cognition</v>
      </c>
      <c r="C1051" s="7">
        <f ca="1">INDIRECT("CORPUS_TOTALS!R"&amp;($B1046+$C1046)&amp;"C"&amp;(COLUMN()-1),FALSE)</f>
        <v>67073</v>
      </c>
      <c r="D1051" s="7">
        <f t="shared" ref="D1051:BO1051" ca="1" si="845">INDIRECT("CORPUS_TOTALS!R"&amp;($B1046+$C1046)&amp;"C"&amp;(COLUMN()-1),FALSE)</f>
        <v>2175</v>
      </c>
      <c r="E1051" s="7">
        <f t="shared" ca="1" si="845"/>
        <v>848</v>
      </c>
      <c r="F1051" s="7">
        <f t="shared" ca="1" si="845"/>
        <v>2280</v>
      </c>
      <c r="G1051" s="7">
        <f t="shared" ca="1" si="845"/>
        <v>531</v>
      </c>
      <c r="H1051" s="7">
        <f t="shared" ca="1" si="845"/>
        <v>302</v>
      </c>
      <c r="I1051" s="7">
        <f t="shared" ca="1" si="845"/>
        <v>171</v>
      </c>
      <c r="J1051" s="7">
        <f t="shared" ca="1" si="845"/>
        <v>120</v>
      </c>
      <c r="K1051" s="7">
        <f t="shared" ca="1" si="845"/>
        <v>0.65621474778747835</v>
      </c>
      <c r="L1051" s="7">
        <f t="shared" ca="1" si="845"/>
        <v>0.33237524750201591</v>
      </c>
      <c r="M1051" s="7">
        <f t="shared" ca="1" si="845"/>
        <v>1.3372430153859971</v>
      </c>
      <c r="N1051" s="7">
        <f t="shared" ca="1" si="845"/>
        <v>2.1931315124122546</v>
      </c>
      <c r="O1051" s="7">
        <f t="shared" ca="1" si="845"/>
        <v>4.557822362895906</v>
      </c>
      <c r="P1051" s="7">
        <f t="shared" ca="1" si="845"/>
        <v>6.996649576058231</v>
      </c>
      <c r="Q1051" s="7">
        <f t="shared" ca="1" si="845"/>
        <v>1.2741949476426691</v>
      </c>
      <c r="R1051" s="7">
        <f t="shared" ca="1" si="845"/>
        <v>1.3101148947141819</v>
      </c>
      <c r="S1051" s="7">
        <f t="shared" ca="1" si="845"/>
        <v>1.2814757768934415</v>
      </c>
      <c r="T1051" s="7">
        <f t="shared" ca="1" si="845"/>
        <v>1.4703948425637643</v>
      </c>
      <c r="U1051" s="7">
        <f t="shared" ca="1" si="845"/>
        <v>2.0714971867383829</v>
      </c>
      <c r="V1051" s="7">
        <f t="shared" ca="1" si="845"/>
        <v>2.8404371782210762</v>
      </c>
      <c r="W1051" s="7">
        <f t="shared" ca="1" si="845"/>
        <v>1.1378854924124056E-5</v>
      </c>
      <c r="X1051" s="7">
        <f t="shared" ca="1" si="845"/>
        <v>1.7297740274060197E-8</v>
      </c>
      <c r="Y1051" s="7">
        <f t="shared" ca="1" si="845"/>
        <v>9.3038923676996515E-5</v>
      </c>
      <c r="Z1051" s="7">
        <f t="shared" ca="1" si="845"/>
        <v>8.8111953328363482E-8</v>
      </c>
      <c r="AA1051" s="7">
        <f t="shared" ca="1" si="845"/>
        <v>4.602594911323694E-18</v>
      </c>
      <c r="AB1051" s="7">
        <f t="shared" ca="1" si="845"/>
        <v>6.0322567079448752E-28</v>
      </c>
      <c r="AC1051" s="7">
        <f t="shared" ca="1" si="845"/>
        <v>2.0555842682046757E-2</v>
      </c>
      <c r="AD1051" s="7">
        <f t="shared" ca="1" si="845"/>
        <v>2.348742650672507E-2</v>
      </c>
      <c r="AE1051" s="7">
        <f t="shared" ca="1" si="845"/>
        <v>2.0114000436174562E-2</v>
      </c>
      <c r="AF1051" s="7">
        <f t="shared" ca="1" si="845"/>
        <v>2.1817034046584062E-2</v>
      </c>
      <c r="AG1051" s="7">
        <f t="shared" ca="1" si="845"/>
        <v>2.2362740039634229E-2</v>
      </c>
      <c r="AH1051" s="7">
        <f t="shared" ca="1" si="845"/>
        <v>2.6464846167262326E-2</v>
      </c>
      <c r="AI1051" s="7">
        <f t="shared" ca="1" si="845"/>
        <v>2.4681848513278697E-2</v>
      </c>
      <c r="AJ1051" s="7">
        <f t="shared" ca="1" si="845"/>
        <v>3.0858381371778772E-2</v>
      </c>
      <c r="AK1051" s="7">
        <f t="shared" ca="1" si="845"/>
        <v>3.3535285811590043E-2</v>
      </c>
      <c r="AL1051" s="7">
        <f t="shared" ca="1" si="845"/>
        <v>4.5085403843582367E-2</v>
      </c>
      <c r="AM1051" s="7">
        <f t="shared" ca="1" si="845"/>
        <v>4.5576999833451232E-2</v>
      </c>
      <c r="AN1051" s="7">
        <f t="shared" ca="1" si="845"/>
        <v>6.4767827752755663E-2</v>
      </c>
      <c r="AO1051" s="7">
        <f t="shared" ca="1" si="845"/>
        <v>0.2579784948812649</v>
      </c>
      <c r="AP1051" s="7">
        <f t="shared" ca="1" si="845"/>
        <v>0.29558472350953968</v>
      </c>
      <c r="AQ1051" s="7">
        <f t="shared" ca="1" si="845"/>
        <v>0.55948876307635242</v>
      </c>
      <c r="AR1051" s="7">
        <f t="shared" ca="1" si="845"/>
        <v>0.60097100703859019</v>
      </c>
      <c r="AS1051" s="7">
        <f t="shared" ca="1" si="845"/>
        <v>0.18140844159720126</v>
      </c>
      <c r="AT1051" s="7">
        <f t="shared" ca="1" si="845"/>
        <v>0.21491339748325849</v>
      </c>
      <c r="AU1051" s="7">
        <f t="shared" ca="1" si="845"/>
        <v>0.11159357017486583</v>
      </c>
      <c r="AV1051" s="7">
        <f t="shared" ca="1" si="845"/>
        <v>0.13944091258375482</v>
      </c>
      <c r="AW1051" s="7">
        <f t="shared" ca="1" si="845"/>
        <v>6.4734323573513539E-2</v>
      </c>
      <c r="AX1051" s="7">
        <f t="shared" ca="1" si="845"/>
        <v>8.6989814357520942E-2</v>
      </c>
      <c r="AY1051" s="7">
        <f t="shared" ca="1" si="845"/>
        <v>4.3890021145175304E-2</v>
      </c>
      <c r="AZ1051" s="7">
        <f t="shared" ca="1" si="845"/>
        <v>6.277664552149137E-2</v>
      </c>
      <c r="BA1051" s="7">
        <f t="shared" ca="1" si="845"/>
        <v>1539012</v>
      </c>
      <c r="BB1051" s="7">
        <f t="shared" ca="1" si="845"/>
        <v>5121388</v>
      </c>
      <c r="BC1051" s="7">
        <f t="shared" ca="1" si="845"/>
        <v>602</v>
      </c>
      <c r="BD1051" s="7">
        <f t="shared" ca="1" si="845"/>
        <v>1573</v>
      </c>
      <c r="BE1051" s="7">
        <f t="shared" ca="1" si="845"/>
        <v>3419180</v>
      </c>
      <c r="BF1051" s="7">
        <f t="shared" ca="1" si="845"/>
        <v>3241220</v>
      </c>
      <c r="BG1051" s="7">
        <f t="shared" ca="1" si="845"/>
        <v>1262</v>
      </c>
      <c r="BH1051" s="7">
        <f t="shared" ca="1" si="845"/>
        <v>913</v>
      </c>
      <c r="BI1051" s="7">
        <f t="shared" ca="1" si="845"/>
        <v>1077587</v>
      </c>
      <c r="BJ1051" s="7">
        <f t="shared" ca="1" si="845"/>
        <v>5582813</v>
      </c>
      <c r="BK1051" s="7">
        <f t="shared" ca="1" si="845"/>
        <v>431</v>
      </c>
      <c r="BL1051" s="7">
        <f t="shared" ca="1" si="845"/>
        <v>1744</v>
      </c>
      <c r="BM1051" s="7">
        <f t="shared" ca="1" si="845"/>
        <v>593182</v>
      </c>
      <c r="BN1051" s="7">
        <f t="shared" ca="1" si="845"/>
        <v>6067218</v>
      </c>
      <c r="BO1051" s="7">
        <f t="shared" ca="1" si="845"/>
        <v>273</v>
      </c>
      <c r="BP1051" s="7">
        <f t="shared" ref="BP1051:CV1051" ca="1" si="846">INDIRECT("CORPUS_TOTALS!R"&amp;($B1046+$C1046)&amp;"C"&amp;(COLUMN()-1),FALSE)</f>
        <v>1902</v>
      </c>
      <c r="BQ1051" s="7">
        <f t="shared" ca="1" si="846"/>
        <v>254557</v>
      </c>
      <c r="BR1051" s="7">
        <f t="shared" ca="1" si="846"/>
        <v>6405843</v>
      </c>
      <c r="BS1051" s="7">
        <f t="shared" ca="1" si="846"/>
        <v>165</v>
      </c>
      <c r="BT1051" s="7">
        <f t="shared" ca="1" si="846"/>
        <v>2010</v>
      </c>
      <c r="BU1051" s="7">
        <f t="shared" ca="1" si="846"/>
        <v>130051</v>
      </c>
      <c r="BV1051" s="7">
        <f t="shared" ca="1" si="846"/>
        <v>6530349</v>
      </c>
      <c r="BW1051" s="7">
        <f t="shared" ca="1" si="846"/>
        <v>116</v>
      </c>
      <c r="BX1051" s="7">
        <f t="shared" ca="1" si="846"/>
        <v>2059</v>
      </c>
      <c r="BY1051" s="7">
        <f t="shared" ca="1" si="846"/>
        <v>1539111.3924571206</v>
      </c>
      <c r="BZ1051" s="7">
        <f t="shared" ca="1" si="846"/>
        <v>5121288.6075428799</v>
      </c>
      <c r="CA1051" s="7">
        <f t="shared" ca="1" si="846"/>
        <v>502.60754287944224</v>
      </c>
      <c r="CB1051" s="7">
        <f t="shared" ca="1" si="846"/>
        <v>1672.9385885232118</v>
      </c>
      <c r="CC1051" s="7">
        <f t="shared" ca="1" si="846"/>
        <v>3419325.3954814766</v>
      </c>
      <c r="CD1051" s="7">
        <f t="shared" ca="1" si="846"/>
        <v>3241074.6045185234</v>
      </c>
      <c r="CE1051" s="7">
        <f t="shared" ca="1" si="846"/>
        <v>1116.6045185232435</v>
      </c>
      <c r="CF1051" s="7">
        <f t="shared" ca="1" si="846"/>
        <v>1058.7411078914179</v>
      </c>
      <c r="CG1051" s="7">
        <f t="shared" ca="1" si="846"/>
        <v>1077666.080636991</v>
      </c>
      <c r="CH1051" s="7">
        <f t="shared" ca="1" si="846"/>
        <v>5582733.9193630088</v>
      </c>
      <c r="CI1051" s="7">
        <f t="shared" ca="1" si="846"/>
        <v>351.91936300904678</v>
      </c>
      <c r="CJ1051" s="7">
        <f t="shared" ca="1" si="846"/>
        <v>1823.675976668068</v>
      </c>
      <c r="CK1051" s="7">
        <f t="shared" ca="1" si="846"/>
        <v>593261.26640225435</v>
      </c>
      <c r="CL1051" s="7">
        <f t="shared" ca="1" si="846"/>
        <v>6067138.7335977452</v>
      </c>
      <c r="CM1051" s="7">
        <f t="shared" ca="1" si="846"/>
        <v>193.73359774561638</v>
      </c>
      <c r="CN1051" s="7">
        <f t="shared" ca="1" si="846"/>
        <v>1981.9133985946789</v>
      </c>
      <c r="CO1051" s="7">
        <f t="shared" ca="1" si="846"/>
        <v>254638.84591167831</v>
      </c>
      <c r="CP1051" s="7">
        <f t="shared" ca="1" si="846"/>
        <v>6405761.1540883221</v>
      </c>
      <c r="CQ1051" s="7">
        <f t="shared" ca="1" si="846"/>
        <v>83.154088321707448</v>
      </c>
      <c r="CR1051" s="7">
        <f t="shared" ca="1" si="846"/>
        <v>2092.5290185274157</v>
      </c>
      <c r="CS1051" s="7">
        <f t="shared" ca="1" si="846"/>
        <v>130124.50693613205</v>
      </c>
      <c r="CT1051" s="7">
        <f t="shared" ca="1" si="846"/>
        <v>6530275.493063868</v>
      </c>
      <c r="CU1051" s="7">
        <f t="shared" ca="1" si="846"/>
        <v>42.493063867948955</v>
      </c>
      <c r="CV1051" s="7">
        <f t="shared" ca="1" si="846"/>
        <v>2133.2033211218545</v>
      </c>
    </row>
    <row r="1053" spans="1:100">
      <c r="A1053" s="18" t="s">
        <v>114</v>
      </c>
      <c r="B1053" t="s">
        <v>119</v>
      </c>
      <c r="C1053" t="s">
        <v>120</v>
      </c>
      <c r="D1053" t="s">
        <v>121</v>
      </c>
      <c r="E1053" t="s">
        <v>122</v>
      </c>
      <c r="F1053" t="s">
        <v>123</v>
      </c>
      <c r="G1053" t="s">
        <v>124</v>
      </c>
      <c r="H1053" t="s">
        <v>125</v>
      </c>
      <c r="I1053" t="s">
        <v>126</v>
      </c>
      <c r="J1053" t="s">
        <v>127</v>
      </c>
      <c r="K1053" t="s">
        <v>128</v>
      </c>
      <c r="L1053" t="s">
        <v>129</v>
      </c>
      <c r="M1053" t="s">
        <v>130</v>
      </c>
      <c r="N1053" t="s">
        <v>131</v>
      </c>
      <c r="O1053" t="s">
        <v>132</v>
      </c>
      <c r="P1053" t="s">
        <v>133</v>
      </c>
      <c r="Q1053" t="s">
        <v>134</v>
      </c>
      <c r="R1053" t="s">
        <v>135</v>
      </c>
      <c r="S1053" t="s">
        <v>136</v>
      </c>
      <c r="T1053" t="s">
        <v>138</v>
      </c>
      <c r="U1053" t="s">
        <v>139</v>
      </c>
      <c r="V1053" t="s">
        <v>140</v>
      </c>
      <c r="W1053" t="s">
        <v>141</v>
      </c>
      <c r="X1053" t="s">
        <v>142</v>
      </c>
      <c r="Y1053" t="s">
        <v>143</v>
      </c>
      <c r="Z1053" t="s">
        <v>144</v>
      </c>
      <c r="AA1053" t="s">
        <v>145</v>
      </c>
      <c r="AB1053" t="s">
        <v>146</v>
      </c>
      <c r="AC1053" t="s">
        <v>147</v>
      </c>
      <c r="AD1053" t="s">
        <v>148</v>
      </c>
      <c r="AE1053" t="s">
        <v>149</v>
      </c>
      <c r="AF1053" t="s">
        <v>137</v>
      </c>
    </row>
    <row r="1054" spans="1:100">
      <c r="A1054" s="18" t="s">
        <v>150</v>
      </c>
      <c r="B1054" s="10" t="e">
        <f ca="1">1-NORMSDIST(H1054)</f>
        <v>#REF!</v>
      </c>
      <c r="C1054" s="10">
        <f t="shared" ref="C1054" ca="1" si="847">1-NORMSDIST(I1054)</f>
        <v>1.3722356584366935E-13</v>
      </c>
      <c r="D1054" s="10">
        <f t="shared" ref="D1054" ca="1" si="848">1-NORMSDIST(J1054)</f>
        <v>0.11823533646488593</v>
      </c>
      <c r="E1054" s="10">
        <f t="shared" ref="E1054" ca="1" si="849">1-NORMSDIST(K1054)</f>
        <v>0.88680897113468637</v>
      </c>
      <c r="F1054" s="10">
        <f t="shared" ref="F1054" ca="1" si="850">1-NORMSDIST(L1054)</f>
        <v>0.99999999952083141</v>
      </c>
      <c r="G1054" s="10">
        <f t="shared" ref="G1054" ca="1" si="851">1-NORMSDIST(M1054)</f>
        <v>1</v>
      </c>
      <c r="H1054" t="e">
        <f ca="1">(E1050/T1054-E1051/Z1054)/(SQRT(N1054*(1-N1054)*(1/T1054+1/Z1054)))</f>
        <v>#REF!</v>
      </c>
      <c r="I1054">
        <f t="shared" ref="I1054" ca="1" si="852">(F1050/U1054-F1051/AA1054)/(SQRT(O1054*(1-O1054)*(1/U1054+1/AA1054)))</f>
        <v>7.3063271731549229</v>
      </c>
      <c r="J1054">
        <f t="shared" ref="J1054" ca="1" si="853">(G1050/V1054-G1051/AB1054)/(SQRT(P1054*(1-P1054)*(1/V1054+1/AB1054)))</f>
        <v>1.1838544774139246</v>
      </c>
      <c r="K1054">
        <f t="shared" ref="K1054" ca="1" si="854">(H1050/W1054-H1051/AC1054)/(SQRT(Q1054*(1-Q1054)*(1/W1054+1/AC1054)))</f>
        <v>-1.2097311894508767</v>
      </c>
      <c r="L1054">
        <f t="shared" ref="L1054" ca="1" si="855">(I1050/X1054-I1051/AD1054)/(SQRT(R1054*(1-R1054)*(1/X1054+1/AD1054)))</f>
        <v>-6.1161988707433705</v>
      </c>
      <c r="M1054">
        <f t="shared" ref="M1054" ca="1" si="856">(J1050/Y1054-J1051/AE1054)/(SQRT(S1054*(1-S1054)*(1/Y1054+1/AE1054)))</f>
        <v>-9.1332193287793082</v>
      </c>
      <c r="N1054" t="e">
        <f ca="1">(E1050+E1051)/(T1054+Z1054)</f>
        <v>#REF!</v>
      </c>
      <c r="O1054">
        <f t="shared" ref="O1054" ca="1" si="857">(F1050+F1051)/(U1054+AA1054)</f>
        <v>1.1989944695827049E-2</v>
      </c>
      <c r="P1054">
        <f t="shared" ref="P1054" ca="1" si="858">(G1050+G1051)/(V1054+AB1054)</f>
        <v>1.2770236299648064E-2</v>
      </c>
      <c r="Q1054">
        <f t="shared" ref="Q1054" ca="1" si="859">(H1050+H1051)/(W1054+AC1054)</f>
        <v>1.3061840120663651E-2</v>
      </c>
      <c r="R1054">
        <f t="shared" ref="R1054" ca="1" si="860">(I1050+I1051)/(X1054+AD1054)</f>
        <v>1.3071895424836602E-2</v>
      </c>
      <c r="S1054">
        <f t="shared" ref="S1054" ca="1" si="861">(J1050+J1051)/(Y1054+AE1054)</f>
        <v>1.3474107591754651E-2</v>
      </c>
      <c r="T1054" t="e">
        <f ca="1">_xlfn.FLOOR.MATH(($F$1-1)*$D1050)</f>
        <v>#REF!</v>
      </c>
      <c r="U1054">
        <f ca="1">2*50*$D1050</f>
        <v>777000</v>
      </c>
      <c r="V1054">
        <f ca="1">2*10*$D1050</f>
        <v>155400</v>
      </c>
      <c r="W1054">
        <f ca="1">2*5*$D1050</f>
        <v>77700</v>
      </c>
      <c r="X1054">
        <f ca="1">2*2*$D1050</f>
        <v>31080</v>
      </c>
      <c r="Y1054">
        <f ca="1">2*1*$D1050</f>
        <v>15540</v>
      </c>
      <c r="Z1054" t="e">
        <f ca="1">_xlfn.FLOOR.MATH(($F$1-1)*$D1051)</f>
        <v>#REF!</v>
      </c>
      <c r="AA1054">
        <f ca="1">2*50*$D1051</f>
        <v>217500</v>
      </c>
      <c r="AB1054">
        <f ca="1">2*10*$D1051</f>
        <v>43500</v>
      </c>
      <c r="AC1054">
        <f ca="1">2*5*$D1051</f>
        <v>21750</v>
      </c>
      <c r="AD1054">
        <f ca="1">2*2*$D1051</f>
        <v>8700</v>
      </c>
      <c r="AE1054">
        <f ca="1">2*1*$D1051</f>
        <v>4350</v>
      </c>
    </row>
    <row r="1056" spans="1:100">
      <c r="A1056" s="18" t="s">
        <v>151</v>
      </c>
      <c r="B1056" t="s">
        <v>152</v>
      </c>
      <c r="C1056" t="s">
        <v>153</v>
      </c>
      <c r="D1056" t="s">
        <v>154</v>
      </c>
      <c r="E1056">
        <v>50</v>
      </c>
      <c r="F1056" t="s">
        <v>153</v>
      </c>
      <c r="G1056" t="s">
        <v>154</v>
      </c>
      <c r="H1056">
        <v>10</v>
      </c>
      <c r="I1056" t="s">
        <v>153</v>
      </c>
      <c r="J1056" t="s">
        <v>154</v>
      </c>
      <c r="K1056">
        <v>5</v>
      </c>
      <c r="L1056" t="s">
        <v>153</v>
      </c>
      <c r="M1056" t="s">
        <v>154</v>
      </c>
      <c r="N1056">
        <v>2</v>
      </c>
      <c r="O1056" t="s">
        <v>153</v>
      </c>
      <c r="P1056" t="s">
        <v>154</v>
      </c>
      <c r="Q1056">
        <v>1</v>
      </c>
      <c r="R1056" t="s">
        <v>153</v>
      </c>
      <c r="S1056" t="s">
        <v>154</v>
      </c>
    </row>
    <row r="1057" spans="1:100">
      <c r="A1057" s="18" t="s">
        <v>159</v>
      </c>
      <c r="B1057" t="s">
        <v>116</v>
      </c>
      <c r="C1057">
        <f ca="1">BC1050</f>
        <v>2179</v>
      </c>
      <c r="D1057">
        <f ca="1">BD1050</f>
        <v>5591</v>
      </c>
      <c r="E1057" t="s">
        <v>116</v>
      </c>
      <c r="F1057">
        <f ca="1">BG1050</f>
        <v>4545</v>
      </c>
      <c r="G1057">
        <f ca="1">BH1050</f>
        <v>3225</v>
      </c>
      <c r="H1057" t="s">
        <v>116</v>
      </c>
      <c r="I1057">
        <f ca="1">BK1050</f>
        <v>1602</v>
      </c>
      <c r="J1057">
        <f ca="1">BL1050</f>
        <v>6168</v>
      </c>
      <c r="K1057" t="s">
        <v>116</v>
      </c>
      <c r="L1057">
        <f ca="1">BO1050</f>
        <v>882</v>
      </c>
      <c r="M1057">
        <f ca="1">BP1050</f>
        <v>6888</v>
      </c>
      <c r="N1057" t="s">
        <v>116</v>
      </c>
      <c r="O1057">
        <f ca="1">BS1050</f>
        <v>339</v>
      </c>
      <c r="P1057">
        <f ca="1">BT1050</f>
        <v>7431</v>
      </c>
      <c r="Q1057" t="s">
        <v>116</v>
      </c>
      <c r="R1057">
        <f ca="1">BW1050</f>
        <v>145</v>
      </c>
      <c r="S1057">
        <f ca="1">BX1050</f>
        <v>7625</v>
      </c>
    </row>
    <row r="1058" spans="1:100">
      <c r="A1058" s="18"/>
      <c r="B1058" t="s">
        <v>117</v>
      </c>
      <c r="C1058">
        <f ca="1">BC1051</f>
        <v>602</v>
      </c>
      <c r="D1058">
        <f ca="1">BD1051</f>
        <v>1573</v>
      </c>
      <c r="E1058" t="s">
        <v>117</v>
      </c>
      <c r="F1058">
        <f ca="1">BG1051</f>
        <v>1262</v>
      </c>
      <c r="G1058">
        <f ca="1">BH1051</f>
        <v>913</v>
      </c>
      <c r="H1058" t="s">
        <v>117</v>
      </c>
      <c r="I1058">
        <f ca="1">BK1051</f>
        <v>431</v>
      </c>
      <c r="J1058">
        <f ca="1">BL1051</f>
        <v>1744</v>
      </c>
      <c r="K1058" t="s">
        <v>117</v>
      </c>
      <c r="L1058">
        <f ca="1">BO1051</f>
        <v>273</v>
      </c>
      <c r="M1058">
        <f ca="1">BP1051</f>
        <v>1902</v>
      </c>
      <c r="N1058" t="s">
        <v>117</v>
      </c>
      <c r="O1058">
        <f ca="1">BS1051</f>
        <v>165</v>
      </c>
      <c r="P1058">
        <f ca="1">BT1051</f>
        <v>2010</v>
      </c>
      <c r="Q1058" t="s">
        <v>117</v>
      </c>
      <c r="R1058">
        <f ca="1">BW1051</f>
        <v>116</v>
      </c>
      <c r="S1058">
        <f ca="1">BX1051</f>
        <v>2059</v>
      </c>
    </row>
    <row r="1059" spans="1:100">
      <c r="A1059" s="18" t="s">
        <v>155</v>
      </c>
      <c r="C1059">
        <f ca="1">(C1057+C1058)*(C1057+D1057)/SUM(C1057:D1058)</f>
        <v>2172.7873303167421</v>
      </c>
      <c r="D1059">
        <f ca="1">(C1057+D1057)*(D1057+D1058)/SUM(C1057:D1058)</f>
        <v>5597.2126696832584</v>
      </c>
      <c r="F1059">
        <f ca="1">(F1057+F1058)*(F1057+G1057)/SUM(F1057:G1058)</f>
        <v>4536.9924585218705</v>
      </c>
      <c r="G1059">
        <f ca="1">(F1057+G1057)*(G1057+G1058)/SUM(F1057:G1058)</f>
        <v>3233.0075414781295</v>
      </c>
      <c r="I1059">
        <f ca="1">(I1057+I1058)*(I1057+J1057)/SUM(I1057:J1058)</f>
        <v>1588.3770739064857</v>
      </c>
      <c r="J1059">
        <f ca="1">(I1057+J1057)*(J1057+J1058)/SUM(I1057:J1058)</f>
        <v>6181.6229260935143</v>
      </c>
      <c r="L1059">
        <f ca="1">(L1057+L1058)*(L1057+M1057)/SUM(L1057:M1058)</f>
        <v>902.39819004524884</v>
      </c>
      <c r="M1059">
        <f ca="1">(L1057+M1057)*(M1057+M1058)/SUM(L1057:M1058)</f>
        <v>6867.6018099547509</v>
      </c>
      <c r="O1059">
        <f ca="1">(O1057+O1058)*(O1057+P1057)/SUM(O1057:P1058)</f>
        <v>393.77375565610862</v>
      </c>
      <c r="P1059">
        <f ca="1">(O1057+P1057)*(P1057+P1058)/SUM(O1057:P1058)</f>
        <v>7376.2262443438913</v>
      </c>
      <c r="R1059">
        <f ca="1">(R1057+R1058)*(R1057+S1057)/SUM(R1057:S1058)</f>
        <v>203.91855203619909</v>
      </c>
      <c r="S1059">
        <f ca="1">(R1057+S1057)*(S1057+S1058)/SUM(R1057:S1058)</f>
        <v>7566.0814479638011</v>
      </c>
    </row>
    <row r="1060" spans="1:100">
      <c r="C1060">
        <f ca="1">(C1057+C1058)*(C1058+D1058)/SUM(C1057:D1058)</f>
        <v>608.2126696832579</v>
      </c>
      <c r="D1060">
        <f ca="1">(C1058+D1058)*(D1057+D1058)/SUM(C1057:D1058)</f>
        <v>1566.7873303167421</v>
      </c>
      <c r="F1060">
        <f ca="1">(F1057+F1058)*(F1058+G1058)/SUM(F1057:G1058)</f>
        <v>1270.0075414781297</v>
      </c>
      <c r="G1060">
        <f ca="1">(F1058+G1058)*(G1057+G1058)/SUM(F1057:G1058)</f>
        <v>904.99245852187028</v>
      </c>
      <c r="I1060">
        <f ca="1">(I1057+I1058)*(I1058+J1058)/SUM(I1057:J1058)</f>
        <v>444.62292609351431</v>
      </c>
      <c r="J1060">
        <f ca="1">(I1058+J1058)*(J1057+J1058)/SUM(I1057:J1058)</f>
        <v>1730.3770739064857</v>
      </c>
      <c r="L1060">
        <f ca="1">(L1057+L1058)*(L1058+M1058)/SUM(L1057:M1058)</f>
        <v>252.60180995475113</v>
      </c>
      <c r="M1060">
        <f ca="1">(L1058+M1058)*(M1057+M1058)/SUM(L1057:M1058)</f>
        <v>1922.3981900452488</v>
      </c>
      <c r="O1060">
        <f ca="1">(O1057+O1058)*(O1058+P1058)/SUM(O1057:P1058)</f>
        <v>110.22624434389141</v>
      </c>
      <c r="P1060">
        <f ca="1">(O1058+P1058)*(P1057+P1058)/SUM(O1057:P1058)</f>
        <v>2064.7737556561087</v>
      </c>
      <c r="R1060">
        <f ca="1">(R1057+R1058)*(R1058+S1058)/SUM(R1057:S1058)</f>
        <v>57.081447963800905</v>
      </c>
      <c r="S1060">
        <f ca="1">(R1058+S1058)*(S1057+S1058)/SUM(R1057:S1058)</f>
        <v>2117.9185520361989</v>
      </c>
    </row>
    <row r="1062" spans="1:100">
      <c r="A1062" s="18" t="s">
        <v>151</v>
      </c>
      <c r="B1062" s="18" t="s">
        <v>0</v>
      </c>
      <c r="C1062" s="18">
        <v>50</v>
      </c>
      <c r="D1062" s="18">
        <v>10</v>
      </c>
      <c r="E1062" s="18">
        <v>5</v>
      </c>
      <c r="F1062" s="18">
        <v>2</v>
      </c>
      <c r="G1062" s="18">
        <v>1</v>
      </c>
    </row>
    <row r="1063" spans="1:100">
      <c r="A1063" s="18" t="s">
        <v>118</v>
      </c>
      <c r="B1063" s="10">
        <f ca="1">_xlfn.CHISQ.TEST(C1057:D1058,C1059:D1060)</f>
        <v>0.73702966125032154</v>
      </c>
      <c r="C1063" s="10">
        <f ca="1">_xlfn.CHISQ.TEST(F1057:G1058,F1059:G1060)</f>
        <v>0.69351481673203053</v>
      </c>
      <c r="D1063" s="10">
        <f ca="1">_xlfn.CHISQ.TEST(I1057:J1058,I1059:J1060)</f>
        <v>0.41252632431706193</v>
      </c>
      <c r="E1063" s="10">
        <f ca="1">_xlfn.CHISQ.TEST(L1057:M1058,L1059:M1060)</f>
        <v>0.12247987849047198</v>
      </c>
      <c r="F1063" s="10">
        <f ca="1">_xlfn.CHISQ.TEST(O1057:P1058,O1059:P1060)</f>
        <v>1.3799147251384133E-9</v>
      </c>
      <c r="G1063" s="10">
        <f ca="1">_xlfn.CHISQ.TEST(R1057:S1058,R1059:S1060)</f>
        <v>3.867172330955424E-19</v>
      </c>
    </row>
    <row r="1064" spans="1:100">
      <c r="A1064" s="18" t="s">
        <v>156</v>
      </c>
      <c r="B1064">
        <f ca="1">(C1057*D1058)/(D1057*C1058)</f>
        <v>1.018356803857172</v>
      </c>
      <c r="C1064">
        <f ca="1">(F1057*G1058)/(G1057*F1058)</f>
        <v>1.0195665794420079</v>
      </c>
      <c r="D1064">
        <f ca="1">(I1057*J1058)/(J1057*I1058)</f>
        <v>1.0509628318903645</v>
      </c>
      <c r="E1064">
        <f ca="1">(L1057*M1058)/(M1057*L1058)</f>
        <v>0.89212007504690427</v>
      </c>
      <c r="F1064">
        <f ca="1">(O1057*P1058)/(P1057*O1058)</f>
        <v>0.55573090615480603</v>
      </c>
      <c r="G1064">
        <f ca="1">(R1057*S1058)/(S1057*R1058)</f>
        <v>0.33754098360655738</v>
      </c>
    </row>
    <row r="1065" spans="1:100"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</row>
    <row r="1066" spans="1:100"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2"/>
      <c r="AR1066" s="12"/>
      <c r="AS1066" s="12"/>
      <c r="AT1066" s="12"/>
      <c r="AU1066" s="12"/>
      <c r="AV1066" s="12"/>
      <c r="AW1066" s="12"/>
      <c r="AX1066" s="12"/>
      <c r="AY1066" s="12"/>
    </row>
    <row r="1067" spans="1:100">
      <c r="A1067">
        <v>2</v>
      </c>
      <c r="B1067">
        <v>4</v>
      </c>
      <c r="C1067">
        <v>7</v>
      </c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  <c r="AL1067" s="12"/>
      <c r="AM1067" s="12"/>
      <c r="AN1067" s="12"/>
      <c r="AO1067" s="12"/>
      <c r="AP1067" s="12"/>
      <c r="AQ1067" s="12"/>
      <c r="AR1067" s="12"/>
      <c r="AS1067" s="12"/>
      <c r="AT1067" s="12"/>
      <c r="AU1067" s="12"/>
      <c r="AV1067" s="12"/>
      <c r="AW1067" s="12"/>
      <c r="AX1067" s="12"/>
      <c r="AY1067" s="12"/>
    </row>
    <row r="1068" spans="1:100" ht="18.75">
      <c r="A1068" s="19" t="str">
        <f ca="1">INDIRECT("R5C"&amp;A1067,FALSE)</f>
        <v>reduced_deities</v>
      </c>
      <c r="B1068" s="19" t="str">
        <f ca="1">INDIRECT("R5C"&amp;B1067,FALSE)</f>
        <v>ancestors</v>
      </c>
      <c r="C1068" s="19" t="str">
        <f ca="1">INDIRECT("R3C"&amp;C1067,FALSE)</f>
        <v>ubc_emotion</v>
      </c>
      <c r="D1068" s="20"/>
    </row>
    <row r="1069" spans="1:100" ht="18.75">
      <c r="A1069" s="19">
        <f ca="1">INDIRECT("R6C"&amp;A1067,FALSE)</f>
        <v>188</v>
      </c>
      <c r="B1069" s="19">
        <f ca="1">INDIRECT("R6C"&amp;B1067,FALSE)</f>
        <v>6</v>
      </c>
      <c r="C1069" s="19">
        <f ca="1">INDIRECT("R4C"&amp;C1067,FALSE)</f>
        <v>2</v>
      </c>
    </row>
    <row r="1070" spans="1:100">
      <c r="A1070" s="18"/>
    </row>
    <row r="1071" spans="1:100">
      <c r="A1071" s="18" t="s">
        <v>115</v>
      </c>
    </row>
    <row r="1072" spans="1:100" ht="15.75">
      <c r="C1072" t="s">
        <v>36</v>
      </c>
      <c r="D1072" t="s">
        <v>37</v>
      </c>
      <c r="E1072" s="2" t="s">
        <v>43</v>
      </c>
      <c r="F1072" s="2" t="s">
        <v>38</v>
      </c>
      <c r="G1072" s="2" t="s">
        <v>39</v>
      </c>
      <c r="H1072" s="2" t="s">
        <v>40</v>
      </c>
      <c r="I1072" s="2" t="s">
        <v>41</v>
      </c>
      <c r="J1072" s="2" t="s">
        <v>42</v>
      </c>
      <c r="K1072" s="3" t="s">
        <v>44</v>
      </c>
      <c r="L1072" s="3" t="s">
        <v>45</v>
      </c>
      <c r="M1072" s="3" t="s">
        <v>46</v>
      </c>
      <c r="N1072" s="3" t="s">
        <v>47</v>
      </c>
      <c r="O1072" s="3" t="s">
        <v>48</v>
      </c>
      <c r="P1072" s="3" t="s">
        <v>49</v>
      </c>
      <c r="Q1072" s="3" t="s">
        <v>108</v>
      </c>
      <c r="R1072" s="3" t="s">
        <v>109</v>
      </c>
      <c r="S1072" s="3" t="s">
        <v>110</v>
      </c>
      <c r="T1072" s="3" t="s">
        <v>111</v>
      </c>
      <c r="U1072" s="3" t="s">
        <v>112</v>
      </c>
      <c r="V1072" s="3" t="s">
        <v>113</v>
      </c>
      <c r="W1072" s="3" t="s">
        <v>81</v>
      </c>
      <c r="X1072" s="3" t="s">
        <v>82</v>
      </c>
      <c r="Y1072" s="3" t="s">
        <v>83</v>
      </c>
      <c r="Z1072" s="3" t="s">
        <v>84</v>
      </c>
      <c r="AA1072" s="3" t="s">
        <v>85</v>
      </c>
      <c r="AB1072" s="3" t="s">
        <v>86</v>
      </c>
      <c r="AC1072" s="13" t="s">
        <v>96</v>
      </c>
      <c r="AD1072" s="13" t="s">
        <v>97</v>
      </c>
      <c r="AE1072" s="13" t="s">
        <v>98</v>
      </c>
      <c r="AF1072" s="13" t="s">
        <v>99</v>
      </c>
      <c r="AG1072" s="13" t="s">
        <v>100</v>
      </c>
      <c r="AH1072" s="13" t="s">
        <v>101</v>
      </c>
      <c r="AI1072" s="13" t="s">
        <v>102</v>
      </c>
      <c r="AJ1072" s="13" t="s">
        <v>103</v>
      </c>
      <c r="AK1072" s="13" t="s">
        <v>104</v>
      </c>
      <c r="AL1072" s="13" t="s">
        <v>105</v>
      </c>
      <c r="AM1072" s="13" t="s">
        <v>106</v>
      </c>
      <c r="AN1072" s="13" t="s">
        <v>107</v>
      </c>
      <c r="AO1072" s="13" t="s">
        <v>96</v>
      </c>
      <c r="AP1072" s="13" t="s">
        <v>97</v>
      </c>
      <c r="AQ1072" s="13" t="s">
        <v>98</v>
      </c>
      <c r="AR1072" s="13" t="s">
        <v>99</v>
      </c>
      <c r="AS1072" s="13" t="s">
        <v>100</v>
      </c>
      <c r="AT1072" s="13" t="s">
        <v>101</v>
      </c>
      <c r="AU1072" s="13" t="s">
        <v>102</v>
      </c>
      <c r="AV1072" s="13" t="s">
        <v>103</v>
      </c>
      <c r="AW1072" s="13" t="s">
        <v>104</v>
      </c>
      <c r="AX1072" s="13" t="s">
        <v>105</v>
      </c>
      <c r="AY1072" s="13" t="s">
        <v>106</v>
      </c>
      <c r="AZ1072" s="13" t="s">
        <v>107</v>
      </c>
      <c r="BA1072" t="s">
        <v>1</v>
      </c>
      <c r="BB1072" t="s">
        <v>2</v>
      </c>
      <c r="BC1072" t="s">
        <v>3</v>
      </c>
      <c r="BD1072" t="s">
        <v>4</v>
      </c>
      <c r="BE1072" t="s">
        <v>5</v>
      </c>
      <c r="BF1072" t="s">
        <v>6</v>
      </c>
      <c r="BG1072" t="s">
        <v>7</v>
      </c>
      <c r="BH1072" t="s">
        <v>8</v>
      </c>
      <c r="BI1072" t="s">
        <v>9</v>
      </c>
      <c r="BJ1072" t="s">
        <v>10</v>
      </c>
      <c r="BK1072" t="s">
        <v>11</v>
      </c>
      <c r="BL1072" t="s">
        <v>12</v>
      </c>
      <c r="BM1072" t="s">
        <v>13</v>
      </c>
      <c r="BN1072" t="s">
        <v>14</v>
      </c>
      <c r="BO1072" t="s">
        <v>15</v>
      </c>
      <c r="BP1072" t="s">
        <v>16</v>
      </c>
      <c r="BQ1072" t="s">
        <v>17</v>
      </c>
      <c r="BR1072" t="s">
        <v>18</v>
      </c>
      <c r="BS1072" t="s">
        <v>19</v>
      </c>
      <c r="BT1072" t="s">
        <v>20</v>
      </c>
      <c r="BU1072" t="s">
        <v>21</v>
      </c>
      <c r="BV1072" t="s">
        <v>22</v>
      </c>
      <c r="BW1072" t="s">
        <v>23</v>
      </c>
      <c r="BX1072" t="s">
        <v>24</v>
      </c>
      <c r="BY1072" t="s">
        <v>1</v>
      </c>
      <c r="BZ1072" t="s">
        <v>2</v>
      </c>
      <c r="CA1072" t="s">
        <v>3</v>
      </c>
      <c r="CB1072" t="s">
        <v>4</v>
      </c>
      <c r="CC1072" t="s">
        <v>5</v>
      </c>
      <c r="CD1072" t="s">
        <v>6</v>
      </c>
      <c r="CE1072" t="s">
        <v>7</v>
      </c>
      <c r="CF1072" t="s">
        <v>8</v>
      </c>
      <c r="CG1072" t="s">
        <v>9</v>
      </c>
      <c r="CH1072" t="s">
        <v>10</v>
      </c>
      <c r="CI1072" t="s">
        <v>11</v>
      </c>
      <c r="CJ1072" t="s">
        <v>12</v>
      </c>
      <c r="CK1072" t="s">
        <v>13</v>
      </c>
      <c r="CL1072" t="s">
        <v>14</v>
      </c>
      <c r="CM1072" t="s">
        <v>15</v>
      </c>
      <c r="CN1072" t="s">
        <v>16</v>
      </c>
      <c r="CO1072" t="s">
        <v>17</v>
      </c>
      <c r="CP1072" t="s">
        <v>18</v>
      </c>
      <c r="CQ1072" t="s">
        <v>19</v>
      </c>
      <c r="CR1072" t="s">
        <v>20</v>
      </c>
      <c r="CS1072" t="s">
        <v>21</v>
      </c>
      <c r="CT1072" t="s">
        <v>22</v>
      </c>
      <c r="CU1072" t="s">
        <v>23</v>
      </c>
      <c r="CV1072" t="s">
        <v>24</v>
      </c>
    </row>
    <row r="1073" spans="1:100">
      <c r="A1073" s="18" t="str">
        <f ca="1">INDIRECT("CORPUS_TOTALS!R"&amp;$A1069&amp;"C"&amp;COLUMN(),FALSE)</f>
        <v>Reduced Deity</v>
      </c>
      <c r="B1073" s="7" t="str">
        <f ca="1">INDIRECT("CORPUS_TOTALS!R"&amp;($A1069+$C1069)&amp;"C"&amp;(COLUMN()-1),FALSE)</f>
        <v>Emotion</v>
      </c>
      <c r="C1073" s="7">
        <f ca="1">INDIRECT("CORPUS_TOTALS!R"&amp;($A1069+$C1069)&amp;"C"&amp;(COLUMN()-1),FALSE)</f>
        <v>88243</v>
      </c>
      <c r="D1073" s="7">
        <f t="shared" ref="D1073:BO1073" ca="1" si="862">INDIRECT("CORPUS_TOTALS!R"&amp;($A1069+$C1069)&amp;"C"&amp;(COLUMN()-1),FALSE)</f>
        <v>7770</v>
      </c>
      <c r="E1073" s="7">
        <f t="shared" ca="1" si="862"/>
        <v>4001</v>
      </c>
      <c r="F1073" s="7">
        <f t="shared" ca="1" si="862"/>
        <v>9773</v>
      </c>
      <c r="G1073" s="7">
        <f t="shared" ca="1" si="862"/>
        <v>1981</v>
      </c>
      <c r="H1073" s="7">
        <f t="shared" ca="1" si="862"/>
        <v>1022</v>
      </c>
      <c r="I1073" s="7">
        <f t="shared" ca="1" si="862"/>
        <v>338</v>
      </c>
      <c r="J1073" s="7">
        <f t="shared" ca="1" si="862"/>
        <v>141</v>
      </c>
      <c r="K1073" s="7">
        <f t="shared" ca="1" si="862"/>
        <v>1.477872419232181</v>
      </c>
      <c r="L1073" s="7">
        <f t="shared" ca="1" si="862"/>
        <v>-0.59434665655136665</v>
      </c>
      <c r="M1073" s="7">
        <f t="shared" ca="1" si="862"/>
        <v>-0.40280379224037216</v>
      </c>
      <c r="N1073" s="7">
        <f t="shared" ca="1" si="862"/>
        <v>4.4108806518401815E-2</v>
      </c>
      <c r="O1073" s="7">
        <f t="shared" ca="1" si="862"/>
        <v>-2.6745679143076453</v>
      </c>
      <c r="P1073" s="7">
        <f t="shared" ca="1" si="862"/>
        <v>-5.2861356381604265</v>
      </c>
      <c r="Q1073" s="7">
        <f t="shared" ca="1" si="862"/>
        <v>1</v>
      </c>
      <c r="R1073" s="7">
        <f t="shared" ca="1" si="862"/>
        <v>0.90996258946461239</v>
      </c>
      <c r="S1073" s="7">
        <f t="shared" ca="1" si="862"/>
        <v>1</v>
      </c>
      <c r="T1073" s="7">
        <f t="shared" ca="1" si="862"/>
        <v>1</v>
      </c>
      <c r="U1073" s="7">
        <f t="shared" ca="1" si="862"/>
        <v>0.842804274094202</v>
      </c>
      <c r="V1073" s="7">
        <f t="shared" ca="1" si="862"/>
        <v>0.70356331745622536</v>
      </c>
      <c r="W1073" s="7">
        <f t="shared" ca="1" si="862"/>
        <v>0.49580767124145009</v>
      </c>
      <c r="X1073" s="7">
        <f t="shared" ca="1" si="862"/>
        <v>8.9916926724941727E-4</v>
      </c>
      <c r="Y1073" s="7">
        <f t="shared" ca="1" si="862"/>
        <v>0.61001767021717235</v>
      </c>
      <c r="Z1073" s="7">
        <f t="shared" ca="1" si="862"/>
        <v>0.9984552440535559</v>
      </c>
      <c r="AA1073" s="7">
        <f t="shared" ca="1" si="862"/>
        <v>2.9021144988420053E-2</v>
      </c>
      <c r="AB1073" s="7">
        <f t="shared" ca="1" si="862"/>
        <v>7.0038467267476362E-4</v>
      </c>
      <c r="AC1073" s="7">
        <f t="shared" ca="1" si="862"/>
        <v>2.8196405206224122E-2</v>
      </c>
      <c r="AD1073" s="7">
        <f t="shared" ca="1" si="862"/>
        <v>2.9972446335263532E-2</v>
      </c>
      <c r="AE1073" s="7">
        <f t="shared" ca="1" si="862"/>
        <v>2.4663294755811888E-2</v>
      </c>
      <c r="AF1073" s="7">
        <f t="shared" ca="1" si="862"/>
        <v>2.5648159555642425E-2</v>
      </c>
      <c r="AG1073" s="7">
        <f t="shared" ca="1" si="862"/>
        <v>2.4387165171345891E-2</v>
      </c>
      <c r="AH1073" s="7">
        <f t="shared" ca="1" si="862"/>
        <v>2.6603825819645099E-2</v>
      </c>
      <c r="AI1073" s="7">
        <f t="shared" ca="1" si="862"/>
        <v>2.471482451257959E-2</v>
      </c>
      <c r="AJ1073" s="7">
        <f t="shared" ca="1" si="862"/>
        <v>2.789778810003302E-2</v>
      </c>
      <c r="AK1073" s="7">
        <f t="shared" ca="1" si="862"/>
        <v>1.9456877097332771E-2</v>
      </c>
      <c r="AL1073" s="7">
        <f t="shared" ca="1" si="862"/>
        <v>2.4043766403310726E-2</v>
      </c>
      <c r="AM1073" s="7">
        <f t="shared" ca="1" si="862"/>
        <v>1.5178690739749898E-2</v>
      </c>
      <c r="AN1073" s="7">
        <f t="shared" ca="1" si="862"/>
        <v>2.1114745553686396E-2</v>
      </c>
      <c r="AO1073" s="7">
        <f t="shared" ca="1" si="862"/>
        <v>0.25874176087985068</v>
      </c>
      <c r="AP1073" s="7">
        <f t="shared" ca="1" si="862"/>
        <v>0.2784525763144865</v>
      </c>
      <c r="AQ1073" s="7">
        <f t="shared" ca="1" si="862"/>
        <v>0.56081222950111109</v>
      </c>
      <c r="AR1073" s="7">
        <f t="shared" ca="1" si="862"/>
        <v>0.58281711412823256</v>
      </c>
      <c r="AS1073" s="7">
        <f t="shared" ca="1" si="862"/>
        <v>0.18579184763154311</v>
      </c>
      <c r="AT1073" s="7">
        <f t="shared" ca="1" si="862"/>
        <v>0.20339734155764611</v>
      </c>
      <c r="AU1073" s="7">
        <f t="shared" ca="1" si="862"/>
        <v>0.10433179152420013</v>
      </c>
      <c r="AV1073" s="7">
        <f t="shared" ca="1" si="862"/>
        <v>0.11831943112702251</v>
      </c>
      <c r="AW1073" s="7">
        <f t="shared" ca="1" si="862"/>
        <v>3.6765512601601047E-2</v>
      </c>
      <c r="AX1073" s="7">
        <f t="shared" ca="1" si="862"/>
        <v>4.5602569766481318E-2</v>
      </c>
      <c r="AY1073" s="7">
        <f t="shared" ca="1" si="862"/>
        <v>1.470552592139961E-2</v>
      </c>
      <c r="AZ1073" s="7">
        <f t="shared" ca="1" si="862"/>
        <v>2.0558309342435657E-2</v>
      </c>
      <c r="BA1073" s="7">
        <f t="shared" ca="1" si="862"/>
        <v>1835335</v>
      </c>
      <c r="BB1073" s="7">
        <f t="shared" ca="1" si="862"/>
        <v>4798300</v>
      </c>
      <c r="BC1073" s="7">
        <f t="shared" ca="1" si="862"/>
        <v>2087</v>
      </c>
      <c r="BD1073" s="7">
        <f t="shared" ca="1" si="862"/>
        <v>5683</v>
      </c>
      <c r="BE1073" s="7">
        <f t="shared" ca="1" si="862"/>
        <v>3945252</v>
      </c>
      <c r="BF1073" s="7">
        <f t="shared" ca="1" si="862"/>
        <v>2688383</v>
      </c>
      <c r="BG1073" s="7">
        <f t="shared" ca="1" si="862"/>
        <v>4443</v>
      </c>
      <c r="BH1073" s="7">
        <f t="shared" ca="1" si="862"/>
        <v>3327</v>
      </c>
      <c r="BI1073" s="7">
        <f t="shared" ca="1" si="862"/>
        <v>1332777</v>
      </c>
      <c r="BJ1073" s="7">
        <f t="shared" ca="1" si="862"/>
        <v>5300858</v>
      </c>
      <c r="BK1073" s="7">
        <f t="shared" ca="1" si="862"/>
        <v>1512</v>
      </c>
      <c r="BL1073" s="7">
        <f t="shared" ca="1" si="862"/>
        <v>6258</v>
      </c>
      <c r="BM1073" s="7">
        <f t="shared" ca="1" si="862"/>
        <v>742954</v>
      </c>
      <c r="BN1073" s="7">
        <f t="shared" ca="1" si="862"/>
        <v>5890681</v>
      </c>
      <c r="BO1073" s="7">
        <f t="shared" ca="1" si="862"/>
        <v>865</v>
      </c>
      <c r="BP1073" s="7">
        <f t="shared" ref="BP1073:CV1073" ca="1" si="863">INDIRECT("CORPUS_TOTALS!R"&amp;($A1069+$C1069)&amp;"C"&amp;(COLUMN()-1),FALSE)</f>
        <v>6905</v>
      </c>
      <c r="BQ1073" s="7">
        <f t="shared" ca="1" si="863"/>
        <v>322142</v>
      </c>
      <c r="BR1073" s="7">
        <f t="shared" ca="1" si="863"/>
        <v>6311493</v>
      </c>
      <c r="BS1073" s="7">
        <f t="shared" ca="1" si="863"/>
        <v>320</v>
      </c>
      <c r="BT1073" s="7">
        <f t="shared" ca="1" si="863"/>
        <v>7450</v>
      </c>
      <c r="BU1073" s="7">
        <f t="shared" ca="1" si="863"/>
        <v>165595</v>
      </c>
      <c r="BV1073" s="7">
        <f t="shared" ca="1" si="863"/>
        <v>6468040</v>
      </c>
      <c r="BW1073" s="7">
        <f t="shared" ca="1" si="863"/>
        <v>137</v>
      </c>
      <c r="BX1073" s="7">
        <f t="shared" ca="1" si="863"/>
        <v>7633</v>
      </c>
      <c r="BY1073" s="7">
        <f t="shared" ca="1" si="863"/>
        <v>1835272.339056269</v>
      </c>
      <c r="BZ1073" s="7">
        <f t="shared" ca="1" si="863"/>
        <v>4798362.6609437307</v>
      </c>
      <c r="CA1073" s="7">
        <f t="shared" ca="1" si="863"/>
        <v>2149.6609437310326</v>
      </c>
      <c r="CB1073" s="7">
        <f t="shared" ca="1" si="863"/>
        <v>5626.9221791672289</v>
      </c>
      <c r="CC1073" s="7">
        <f t="shared" ca="1" si="863"/>
        <v>3945074.1208110331</v>
      </c>
      <c r="CD1073" s="7">
        <f t="shared" ca="1" si="863"/>
        <v>2688560.8791889669</v>
      </c>
      <c r="CE1073" s="7">
        <f t="shared" ca="1" si="863"/>
        <v>4620.8791889667928</v>
      </c>
      <c r="CF1073" s="7">
        <f t="shared" ca="1" si="863"/>
        <v>3152.8093873117832</v>
      </c>
      <c r="CG1073" s="7">
        <f t="shared" ca="1" si="863"/>
        <v>1332727.971041519</v>
      </c>
      <c r="CH1073" s="7">
        <f t="shared" ca="1" si="863"/>
        <v>5300907.0289584808</v>
      </c>
      <c r="CI1073" s="7">
        <f t="shared" ca="1" si="863"/>
        <v>1561.0289584809238</v>
      </c>
      <c r="CJ1073" s="7">
        <f t="shared" ca="1" si="863"/>
        <v>6216.2436311313477</v>
      </c>
      <c r="CK1073" s="7">
        <f t="shared" ca="1" si="863"/>
        <v>742948.781479973</v>
      </c>
      <c r="CL1073" s="7">
        <f t="shared" ca="1" si="863"/>
        <v>5890686.2185200267</v>
      </c>
      <c r="CM1073" s="7">
        <f t="shared" ca="1" si="863"/>
        <v>870.21852002701235</v>
      </c>
      <c r="CN1073" s="7">
        <f t="shared" ca="1" si="863"/>
        <v>6907.8632182807769</v>
      </c>
      <c r="CO1073" s="7">
        <f t="shared" ca="1" si="863"/>
        <v>322084.74101037357</v>
      </c>
      <c r="CP1073" s="7">
        <f t="shared" ca="1" si="863"/>
        <v>6311550.2589896265</v>
      </c>
      <c r="CQ1073" s="7">
        <f t="shared" ca="1" si="863"/>
        <v>377.25898962644197</v>
      </c>
      <c r="CR1073" s="7">
        <f t="shared" ca="1" si="863"/>
        <v>7401.4001539125984</v>
      </c>
      <c r="CS1073" s="7">
        <f t="shared" ca="1" si="863"/>
        <v>165538.10463599194</v>
      </c>
      <c r="CT1073" s="7">
        <f t="shared" ca="1" si="863"/>
        <v>6468096.8953640079</v>
      </c>
      <c r="CU1073" s="7">
        <f t="shared" ca="1" si="863"/>
        <v>193.89536400806756</v>
      </c>
      <c r="CV1073" s="7">
        <f t="shared" ca="1" si="863"/>
        <v>7584.9785539903842</v>
      </c>
    </row>
    <row r="1074" spans="1:100">
      <c r="A1074" s="18" t="s">
        <v>117</v>
      </c>
      <c r="B1074" s="7" t="str">
        <f ca="1">INDIRECT("CORPUS_TOTALS!R"&amp;($B1069+$C1069)&amp;"C"&amp;(COLUMN()-1),FALSE)</f>
        <v>Emotion</v>
      </c>
      <c r="C1074" s="7">
        <f ca="1">INDIRECT("CORPUS_TOTALS!R"&amp;($B1069+$C1069)&amp;"C"&amp;(COLUMN()-1),FALSE)</f>
        <v>88243</v>
      </c>
      <c r="D1074" s="7">
        <f t="shared" ref="D1074:BO1074" ca="1" si="864">INDIRECT("CORPUS_TOTALS!R"&amp;($B1069+$C1069)&amp;"C"&amp;(COLUMN()-1),FALSE)</f>
        <v>2175</v>
      </c>
      <c r="E1074" s="7">
        <f t="shared" ca="1" si="864"/>
        <v>951</v>
      </c>
      <c r="F1074" s="7">
        <f t="shared" ca="1" si="864"/>
        <v>2971</v>
      </c>
      <c r="G1074" s="7">
        <f t="shared" ca="1" si="864"/>
        <v>545</v>
      </c>
      <c r="H1074" s="7">
        <f t="shared" ca="1" si="864"/>
        <v>250</v>
      </c>
      <c r="I1074" s="7">
        <f t="shared" ca="1" si="864"/>
        <v>82</v>
      </c>
      <c r="J1074" s="7">
        <f t="shared" ca="1" si="864"/>
        <v>27</v>
      </c>
      <c r="K1074" s="7">
        <f t="shared" ca="1" si="864"/>
        <v>-0.45366853010587516</v>
      </c>
      <c r="L1074" s="7">
        <f t="shared" ca="1" si="864"/>
        <v>0.30879254758002361</v>
      </c>
      <c r="M1074" s="7">
        <f t="shared" ca="1" si="864"/>
        <v>-0.3440193099825925</v>
      </c>
      <c r="N1074" s="7">
        <f t="shared" ca="1" si="864"/>
        <v>-0.99556280718811041</v>
      </c>
      <c r="O1074" s="7">
        <f t="shared" ca="1" si="864"/>
        <v>-2.5049790580088671</v>
      </c>
      <c r="P1074" s="7">
        <f t="shared" ca="1" si="864"/>
        <v>-5.7811414440669662</v>
      </c>
      <c r="Q1074" s="7">
        <f t="shared" ca="1" si="864"/>
        <v>1</v>
      </c>
      <c r="R1074" s="7">
        <f t="shared" ca="1" si="864"/>
        <v>1.196899207470848</v>
      </c>
      <c r="S1074" s="7">
        <f t="shared" ca="1" si="864"/>
        <v>1</v>
      </c>
      <c r="T1074" s="7">
        <f t="shared" ca="1" si="864"/>
        <v>1</v>
      </c>
      <c r="U1074" s="7">
        <f t="shared" ca="1" si="864"/>
        <v>1</v>
      </c>
      <c r="V1074" s="7">
        <f t="shared" ca="1" si="864"/>
        <v>0.50003600341947907</v>
      </c>
      <c r="W1074" s="7">
        <f t="shared" ca="1" si="864"/>
        <v>0.68094493908482123</v>
      </c>
      <c r="X1074" s="7">
        <f t="shared" ca="1" si="864"/>
        <v>9.4416068700005319E-4</v>
      </c>
      <c r="Y1074" s="7">
        <f t="shared" ca="1" si="864"/>
        <v>0.99454979875343208</v>
      </c>
      <c r="Z1074" s="7">
        <f t="shared" ca="1" si="864"/>
        <v>0.66238308905773557</v>
      </c>
      <c r="AA1074" s="7">
        <f t="shared" ca="1" si="864"/>
        <v>8.9278231534720504E-2</v>
      </c>
      <c r="AB1074" s="7">
        <f t="shared" ca="1" si="864"/>
        <v>2.8447924685345996E-3</v>
      </c>
      <c r="AC1074" s="7">
        <f t="shared" ca="1" si="864"/>
        <v>2.31462957149546E-2</v>
      </c>
      <c r="AD1074" s="7">
        <f t="shared" ca="1" si="864"/>
        <v>2.6246568670094943E-2</v>
      </c>
      <c r="AE1074" s="7">
        <f t="shared" ca="1" si="864"/>
        <v>2.6350675319303293E-2</v>
      </c>
      <c r="AF1074" s="7">
        <f t="shared" ca="1" si="864"/>
        <v>2.8288405140466825E-2</v>
      </c>
      <c r="AG1074" s="7">
        <f t="shared" ca="1" si="864"/>
        <v>2.2980241346765764E-2</v>
      </c>
      <c r="AH1074" s="7">
        <f t="shared" ca="1" si="864"/>
        <v>2.713470118196987E-2</v>
      </c>
      <c r="AI1074" s="7">
        <f t="shared" ca="1" si="864"/>
        <v>2.0171766490036856E-2</v>
      </c>
      <c r="AJ1074" s="7">
        <f t="shared" ca="1" si="864"/>
        <v>2.5805245004216017E-2</v>
      </c>
      <c r="AK1074" s="7">
        <f t="shared" ca="1" si="864"/>
        <v>1.4809086490561204E-2</v>
      </c>
      <c r="AL1074" s="7">
        <f t="shared" ca="1" si="864"/>
        <v>2.2892062934726155E-2</v>
      </c>
      <c r="AM1074" s="7">
        <f t="shared" ca="1" si="864"/>
        <v>7.7604379501612078E-3</v>
      </c>
      <c r="AN1074" s="7">
        <f t="shared" ca="1" si="864"/>
        <v>1.7067148256735342E-2</v>
      </c>
      <c r="AO1074" s="7">
        <f t="shared" ca="1" si="864"/>
        <v>0.24628361889793859</v>
      </c>
      <c r="AP1074" s="7">
        <f t="shared" ca="1" si="864"/>
        <v>0.28337155351585452</v>
      </c>
      <c r="AQ1074" s="7">
        <f t="shared" ca="1" si="864"/>
        <v>0.61703505606767528</v>
      </c>
      <c r="AR1074" s="7">
        <f t="shared" ca="1" si="864"/>
        <v>0.65744770255301443</v>
      </c>
      <c r="AS1074" s="7">
        <f t="shared" ca="1" si="864"/>
        <v>0.18630706737745475</v>
      </c>
      <c r="AT1074" s="7">
        <f t="shared" ca="1" si="864"/>
        <v>0.22012971423174063</v>
      </c>
      <c r="AU1074" s="7">
        <f t="shared" ca="1" si="864"/>
        <v>9.0649284553254633E-2</v>
      </c>
      <c r="AV1074" s="7">
        <f t="shared" ca="1" si="864"/>
        <v>0.11624726717088329</v>
      </c>
      <c r="AW1074" s="7">
        <f t="shared" ca="1" si="864"/>
        <v>2.8871104610882842E-2</v>
      </c>
      <c r="AX1074" s="7">
        <f t="shared" ca="1" si="864"/>
        <v>4.4692113779921758E-2</v>
      </c>
      <c r="AY1074" s="7">
        <f t="shared" ca="1" si="864"/>
        <v>7.7604379501612078E-3</v>
      </c>
      <c r="AZ1074" s="7">
        <f t="shared" ca="1" si="864"/>
        <v>1.7067148256735342E-2</v>
      </c>
      <c r="BA1074" s="7">
        <f t="shared" ca="1" si="864"/>
        <v>1836846</v>
      </c>
      <c r="BB1074" s="7">
        <f t="shared" ca="1" si="864"/>
        <v>4802384</v>
      </c>
      <c r="BC1074" s="7">
        <f t="shared" ca="1" si="864"/>
        <v>576</v>
      </c>
      <c r="BD1074" s="7">
        <f t="shared" ca="1" si="864"/>
        <v>1599</v>
      </c>
      <c r="BE1074" s="7">
        <f t="shared" ca="1" si="864"/>
        <v>3948309</v>
      </c>
      <c r="BF1074" s="7">
        <f t="shared" ca="1" si="864"/>
        <v>2690921</v>
      </c>
      <c r="BG1074" s="7">
        <f t="shared" ca="1" si="864"/>
        <v>1386</v>
      </c>
      <c r="BH1074" s="7">
        <f t="shared" ca="1" si="864"/>
        <v>789</v>
      </c>
      <c r="BI1074" s="7">
        <f t="shared" ca="1" si="864"/>
        <v>1333847</v>
      </c>
      <c r="BJ1074" s="7">
        <f t="shared" ca="1" si="864"/>
        <v>5305383</v>
      </c>
      <c r="BK1074" s="7">
        <f t="shared" ca="1" si="864"/>
        <v>442</v>
      </c>
      <c r="BL1074" s="7">
        <f t="shared" ca="1" si="864"/>
        <v>1733</v>
      </c>
      <c r="BM1074" s="7">
        <f t="shared" ca="1" si="864"/>
        <v>743594</v>
      </c>
      <c r="BN1074" s="7">
        <f t="shared" ca="1" si="864"/>
        <v>5895636</v>
      </c>
      <c r="BO1074" s="7">
        <f t="shared" ca="1" si="864"/>
        <v>225</v>
      </c>
      <c r="BP1074" s="7">
        <f t="shared" ref="BP1074:CV1074" ca="1" si="865">INDIRECT("CORPUS_TOTALS!R"&amp;($B1069+$C1069)&amp;"C"&amp;(COLUMN()-1),FALSE)</f>
        <v>1950</v>
      </c>
      <c r="BQ1074" s="7">
        <f t="shared" ca="1" si="865"/>
        <v>322382</v>
      </c>
      <c r="BR1074" s="7">
        <f t="shared" ca="1" si="865"/>
        <v>6316848</v>
      </c>
      <c r="BS1074" s="7">
        <f t="shared" ca="1" si="865"/>
        <v>80</v>
      </c>
      <c r="BT1074" s="7">
        <f t="shared" ca="1" si="865"/>
        <v>2095</v>
      </c>
      <c r="BU1074" s="7">
        <f t="shared" ca="1" si="865"/>
        <v>165705</v>
      </c>
      <c r="BV1074" s="7">
        <f t="shared" ca="1" si="865"/>
        <v>6473525</v>
      </c>
      <c r="BW1074" s="7">
        <f t="shared" ca="1" si="865"/>
        <v>27</v>
      </c>
      <c r="BX1074" s="7">
        <f t="shared" ca="1" si="865"/>
        <v>2148</v>
      </c>
      <c r="BY1074" s="7">
        <f t="shared" ca="1" si="865"/>
        <v>1836820.2609327394</v>
      </c>
      <c r="BZ1074" s="7">
        <f t="shared" ca="1" si="865"/>
        <v>4802409.7390672602</v>
      </c>
      <c r="CA1074" s="7">
        <f t="shared" ca="1" si="865"/>
        <v>601.73906726061728</v>
      </c>
      <c r="CB1074" s="7">
        <f t="shared" ca="1" si="865"/>
        <v>1573.7763302370909</v>
      </c>
      <c r="CC1074" s="7">
        <f t="shared" ca="1" si="865"/>
        <v>3948401.510651737</v>
      </c>
      <c r="CD1074" s="7">
        <f t="shared" ca="1" si="865"/>
        <v>2690828.489348263</v>
      </c>
      <c r="CE1074" s="7">
        <f t="shared" ca="1" si="865"/>
        <v>1293.4893482629052</v>
      </c>
      <c r="CF1074" s="7">
        <f t="shared" ca="1" si="865"/>
        <v>881.79943306678638</v>
      </c>
      <c r="CG1074" s="7">
        <f t="shared" ca="1" si="865"/>
        <v>1333852.032434402</v>
      </c>
      <c r="CH1074" s="7">
        <f t="shared" ca="1" si="865"/>
        <v>5305377.967565598</v>
      </c>
      <c r="CI1074" s="7">
        <f t="shared" ca="1" si="865"/>
        <v>436.96756559794198</v>
      </c>
      <c r="CJ1074" s="7">
        <f t="shared" ca="1" si="865"/>
        <v>1738.6018107521504</v>
      </c>
      <c r="CK1074" s="7">
        <f t="shared" ca="1" si="865"/>
        <v>743575.4060127337</v>
      </c>
      <c r="CL1074" s="7">
        <f t="shared" ca="1" si="865"/>
        <v>5895654.5939872665</v>
      </c>
      <c r="CM1074" s="7">
        <f t="shared" ca="1" si="865"/>
        <v>243.59398726624863</v>
      </c>
      <c r="CN1074" s="7">
        <f t="shared" ca="1" si="865"/>
        <v>1932.0387379259341</v>
      </c>
      <c r="CO1074" s="7">
        <f t="shared" ca="1" si="865"/>
        <v>322356.39661487291</v>
      </c>
      <c r="CP1074" s="7">
        <f t="shared" ca="1" si="865"/>
        <v>6316873.6033851271</v>
      </c>
      <c r="CQ1074" s="7">
        <f t="shared" ca="1" si="865"/>
        <v>105.60338512709284</v>
      </c>
      <c r="CR1074" s="7">
        <f t="shared" ca="1" si="865"/>
        <v>2070.0745455421788</v>
      </c>
      <c r="CS1074" s="7">
        <f t="shared" ca="1" si="865"/>
        <v>165677.72427069274</v>
      </c>
      <c r="CT1074" s="7">
        <f t="shared" ca="1" si="865"/>
        <v>6473552.275729307</v>
      </c>
      <c r="CU1074" s="7">
        <f t="shared" ca="1" si="865"/>
        <v>54.275729307277601</v>
      </c>
      <c r="CV1074" s="7">
        <f t="shared" ca="1" si="865"/>
        <v>2121.4190162112172</v>
      </c>
    </row>
    <row r="1076" spans="1:100">
      <c r="A1076" s="18" t="s">
        <v>114</v>
      </c>
      <c r="B1076" t="s">
        <v>119</v>
      </c>
      <c r="C1076" t="s">
        <v>120</v>
      </c>
      <c r="D1076" t="s">
        <v>121</v>
      </c>
      <c r="E1076" t="s">
        <v>122</v>
      </c>
      <c r="F1076" t="s">
        <v>123</v>
      </c>
      <c r="G1076" t="s">
        <v>124</v>
      </c>
      <c r="H1076" t="s">
        <v>125</v>
      </c>
      <c r="I1076" t="s">
        <v>126</v>
      </c>
      <c r="J1076" t="s">
        <v>127</v>
      </c>
      <c r="K1076" t="s">
        <v>128</v>
      </c>
      <c r="L1076" t="s">
        <v>129</v>
      </c>
      <c r="M1076" t="s">
        <v>130</v>
      </c>
      <c r="N1076" t="s">
        <v>131</v>
      </c>
      <c r="O1076" t="s">
        <v>132</v>
      </c>
      <c r="P1076" t="s">
        <v>133</v>
      </c>
      <c r="Q1076" t="s">
        <v>134</v>
      </c>
      <c r="R1076" t="s">
        <v>135</v>
      </c>
      <c r="S1076" t="s">
        <v>136</v>
      </c>
      <c r="T1076" t="s">
        <v>138</v>
      </c>
      <c r="U1076" t="s">
        <v>139</v>
      </c>
      <c r="V1076" t="s">
        <v>140</v>
      </c>
      <c r="W1076" t="s">
        <v>141</v>
      </c>
      <c r="X1076" t="s">
        <v>142</v>
      </c>
      <c r="Y1076" t="s">
        <v>143</v>
      </c>
      <c r="Z1076" t="s">
        <v>144</v>
      </c>
      <c r="AA1076" t="s">
        <v>145</v>
      </c>
      <c r="AB1076" t="s">
        <v>146</v>
      </c>
      <c r="AC1076" t="s">
        <v>147</v>
      </c>
      <c r="AD1076" t="s">
        <v>148</v>
      </c>
      <c r="AE1076" t="s">
        <v>149</v>
      </c>
      <c r="AF1076" t="s">
        <v>137</v>
      </c>
    </row>
    <row r="1077" spans="1:100">
      <c r="A1077" s="18" t="s">
        <v>150</v>
      </c>
      <c r="B1077" s="10" t="e">
        <f ca="1">1-NORMSDIST(H1077)</f>
        <v>#REF!</v>
      </c>
      <c r="C1077" s="10">
        <f t="shared" ref="C1077" ca="1" si="866">1-NORMSDIST(I1077)</f>
        <v>0.99996335034908046</v>
      </c>
      <c r="D1077" s="10">
        <f t="shared" ref="D1077" ca="1" si="867">1-NORMSDIST(J1077)</f>
        <v>0.35920815932038463</v>
      </c>
      <c r="E1077" s="10">
        <f t="shared" ref="E1077" ca="1" si="868">1-NORMSDIST(K1077)</f>
        <v>2.714756503633764E-2</v>
      </c>
      <c r="F1077" s="10">
        <f t="shared" ref="F1077" ca="1" si="869">1-NORMSDIST(L1077)</f>
        <v>0.12109557851688924</v>
      </c>
      <c r="G1077" s="10">
        <f t="shared" ref="G1077" ca="1" si="870">1-NORMSDIST(M1077)</f>
        <v>3.3924211394659287E-2</v>
      </c>
      <c r="H1077" t="e">
        <f ca="1">(E1073/T1077-E1074/Z1077)/(SQRT(N1077*(1-N1077)*(1/T1077+1/Z1077)))</f>
        <v>#REF!</v>
      </c>
      <c r="I1077">
        <f t="shared" ref="I1077" ca="1" si="871">(F1073/U1077-F1074/AA1077)/(SQRT(O1077*(1-O1077)*(1/U1077+1/AA1077)))</f>
        <v>-3.9653142908063823</v>
      </c>
      <c r="J1077">
        <f t="shared" ref="J1077" ca="1" si="872">(G1073/V1077-G1074/AB1077)/(SQRT(P1077*(1-P1077)*(1/V1077+1/AB1077)))</f>
        <v>0.36057615325857761</v>
      </c>
      <c r="K1077">
        <f t="shared" ref="K1077" ca="1" si="873">(H1073/W1077-H1074/AC1077)/(SQRT(Q1077*(1-Q1077)*(1/W1077+1/AC1077)))</f>
        <v>1.9244745317790519</v>
      </c>
      <c r="L1077">
        <f t="shared" ref="L1077" ca="1" si="874">(I1073/X1077-I1074/AD1077)/(SQRT(R1077*(1-R1077)*(1/X1077+1/AD1077)))</f>
        <v>1.1695275277355397</v>
      </c>
      <c r="M1077">
        <f t="shared" ref="M1077" ca="1" si="875">(J1073/Y1077-J1074/AE1077)/(SQRT(S1077*(1-S1077)*(1/Y1077+1/AE1077)))</f>
        <v>1.8260122092171485</v>
      </c>
      <c r="N1077" t="e">
        <f ca="1">(E1073+E1074)/(T1077+Z1077)</f>
        <v>#REF!</v>
      </c>
      <c r="O1077">
        <f t="shared" ref="O1077" ca="1" si="876">(F1073+F1074)/(U1077+AA1077)</f>
        <v>1.281447963800905E-2</v>
      </c>
      <c r="P1077">
        <f t="shared" ref="P1077" ca="1" si="877">(G1073+G1074)/(V1077+AB1077)</f>
        <v>1.2699849170437406E-2</v>
      </c>
      <c r="Q1077">
        <f t="shared" ref="Q1077" ca="1" si="878">(H1073+H1074)/(W1077+AC1077)</f>
        <v>1.2790346907993968E-2</v>
      </c>
      <c r="R1077">
        <f t="shared" ref="R1077" ca="1" si="879">(I1073+I1074)/(X1077+AD1077)</f>
        <v>1.0558069381598794E-2</v>
      </c>
      <c r="S1077">
        <f t="shared" ref="S1077" ca="1" si="880">(J1073+J1074)/(Y1077+AE1077)</f>
        <v>8.4464555052790342E-3</v>
      </c>
      <c r="T1077" t="e">
        <f ca="1">_xlfn.FLOOR.MATH(($F$1-1)*$D1073)</f>
        <v>#REF!</v>
      </c>
      <c r="U1077">
        <f ca="1">2*50*$D1073</f>
        <v>777000</v>
      </c>
      <c r="V1077">
        <f ca="1">2*10*$D1073</f>
        <v>155400</v>
      </c>
      <c r="W1077">
        <f ca="1">2*5*$D1073</f>
        <v>77700</v>
      </c>
      <c r="X1077">
        <f ca="1">2*2*$D1073</f>
        <v>31080</v>
      </c>
      <c r="Y1077">
        <f ca="1">2*1*$D1073</f>
        <v>15540</v>
      </c>
      <c r="Z1077" t="e">
        <f ca="1">_xlfn.FLOOR.MATH(($F$1-1)*$D1074)</f>
        <v>#REF!</v>
      </c>
      <c r="AA1077">
        <f ca="1">2*50*$D1074</f>
        <v>217500</v>
      </c>
      <c r="AB1077">
        <f ca="1">2*10*$D1074</f>
        <v>43500</v>
      </c>
      <c r="AC1077">
        <f ca="1">2*5*$D1074</f>
        <v>21750</v>
      </c>
      <c r="AD1077">
        <f ca="1">2*2*$D1074</f>
        <v>8700</v>
      </c>
      <c r="AE1077">
        <f ca="1">2*1*$D1074</f>
        <v>4350</v>
      </c>
    </row>
    <row r="1079" spans="1:100">
      <c r="A1079" s="18" t="s">
        <v>151</v>
      </c>
      <c r="B1079" t="s">
        <v>152</v>
      </c>
      <c r="C1079" t="s">
        <v>153</v>
      </c>
      <c r="D1079" t="s">
        <v>154</v>
      </c>
      <c r="E1079">
        <v>50</v>
      </c>
      <c r="F1079" t="s">
        <v>153</v>
      </c>
      <c r="G1079" t="s">
        <v>154</v>
      </c>
      <c r="H1079">
        <v>10</v>
      </c>
      <c r="I1079" t="s">
        <v>153</v>
      </c>
      <c r="J1079" t="s">
        <v>154</v>
      </c>
      <c r="K1079">
        <v>5</v>
      </c>
      <c r="L1079" t="s">
        <v>153</v>
      </c>
      <c r="M1079" t="s">
        <v>154</v>
      </c>
      <c r="N1079">
        <v>2</v>
      </c>
      <c r="O1079" t="s">
        <v>153</v>
      </c>
      <c r="P1079" t="s">
        <v>154</v>
      </c>
      <c r="Q1079">
        <v>1</v>
      </c>
      <c r="R1079" t="s">
        <v>153</v>
      </c>
      <c r="S1079" t="s">
        <v>154</v>
      </c>
    </row>
    <row r="1080" spans="1:100">
      <c r="A1080" s="18" t="s">
        <v>159</v>
      </c>
      <c r="B1080" t="s">
        <v>116</v>
      </c>
      <c r="C1080">
        <f ca="1">BC1073</f>
        <v>2087</v>
      </c>
      <c r="D1080">
        <f ca="1">BD1073</f>
        <v>5683</v>
      </c>
      <c r="E1080" t="s">
        <v>116</v>
      </c>
      <c r="F1080">
        <f ca="1">BG1073</f>
        <v>4443</v>
      </c>
      <c r="G1080">
        <f ca="1">BH1073</f>
        <v>3327</v>
      </c>
      <c r="H1080" t="s">
        <v>116</v>
      </c>
      <c r="I1080">
        <f ca="1">BK1073</f>
        <v>1512</v>
      </c>
      <c r="J1080">
        <f ca="1">BL1073</f>
        <v>6258</v>
      </c>
      <c r="K1080" t="s">
        <v>116</v>
      </c>
      <c r="L1080">
        <f ca="1">BO1073</f>
        <v>865</v>
      </c>
      <c r="M1080">
        <f ca="1">BP1073</f>
        <v>6905</v>
      </c>
      <c r="N1080" t="s">
        <v>116</v>
      </c>
      <c r="O1080">
        <f ca="1">BS1073</f>
        <v>320</v>
      </c>
      <c r="P1080">
        <f ca="1">BT1073</f>
        <v>7450</v>
      </c>
      <c r="Q1080" t="s">
        <v>116</v>
      </c>
      <c r="R1080">
        <f ca="1">BW1073</f>
        <v>137</v>
      </c>
      <c r="S1080">
        <f ca="1">BX1073</f>
        <v>7633</v>
      </c>
    </row>
    <row r="1081" spans="1:100">
      <c r="A1081" s="18"/>
      <c r="B1081" t="s">
        <v>117</v>
      </c>
      <c r="C1081">
        <f ca="1">BC1074</f>
        <v>576</v>
      </c>
      <c r="D1081">
        <f ca="1">BD1074</f>
        <v>1599</v>
      </c>
      <c r="E1081" t="s">
        <v>117</v>
      </c>
      <c r="F1081">
        <f ca="1">BG1074</f>
        <v>1386</v>
      </c>
      <c r="G1081">
        <f ca="1">BH1074</f>
        <v>789</v>
      </c>
      <c r="H1081" t="s">
        <v>117</v>
      </c>
      <c r="I1081">
        <f ca="1">BK1074</f>
        <v>442</v>
      </c>
      <c r="J1081">
        <f ca="1">BL1074</f>
        <v>1733</v>
      </c>
      <c r="K1081" t="s">
        <v>117</v>
      </c>
      <c r="L1081">
        <f ca="1">BO1074</f>
        <v>225</v>
      </c>
      <c r="M1081">
        <f ca="1">BP1074</f>
        <v>1950</v>
      </c>
      <c r="N1081" t="s">
        <v>117</v>
      </c>
      <c r="O1081">
        <f ca="1">BS1074</f>
        <v>80</v>
      </c>
      <c r="P1081">
        <f ca="1">BT1074</f>
        <v>2095</v>
      </c>
      <c r="Q1081" t="s">
        <v>117</v>
      </c>
      <c r="R1081">
        <f ca="1">BW1074</f>
        <v>27</v>
      </c>
      <c r="S1081">
        <f ca="1">BX1074</f>
        <v>2148</v>
      </c>
    </row>
    <row r="1082" spans="1:100">
      <c r="A1082" s="18" t="s">
        <v>155</v>
      </c>
      <c r="C1082">
        <f ca="1">(C1080+C1081)*(C1080+D1080)/SUM(C1080:D1081)</f>
        <v>2080.5942684766214</v>
      </c>
      <c r="D1082">
        <f ca="1">(C1080+D1080)*(D1080+D1081)/SUM(C1080:D1081)</f>
        <v>5689.4057315233786</v>
      </c>
      <c r="F1082">
        <f ca="1">(F1080+F1081)*(F1080+G1080)/SUM(F1080:G1081)</f>
        <v>4554.1809954751134</v>
      </c>
      <c r="G1082">
        <f ca="1">(F1080+G1080)*(G1080+G1081)/SUM(F1080:G1081)</f>
        <v>3215.8190045248871</v>
      </c>
      <c r="I1082">
        <f ca="1">(I1080+I1081)*(I1080+J1080)/SUM(I1080:J1081)</f>
        <v>1526.6546003016592</v>
      </c>
      <c r="J1082">
        <f ca="1">(I1080+J1080)*(J1080+J1081)/SUM(I1080:J1081)</f>
        <v>6243.3453996983408</v>
      </c>
      <c r="L1082">
        <f ca="1">(L1080+L1081)*(L1080+M1080)/SUM(L1080:M1081)</f>
        <v>851.61387631975867</v>
      </c>
      <c r="M1082">
        <f ca="1">(L1080+M1080)*(M1080+M1081)/SUM(L1080:M1081)</f>
        <v>6918.3861236802413</v>
      </c>
      <c r="O1082">
        <f ca="1">(O1080+O1081)*(O1080+P1080)/SUM(O1080:P1081)</f>
        <v>312.51885369532431</v>
      </c>
      <c r="P1082">
        <f ca="1">(O1080+P1080)*(P1080+P1081)/SUM(O1080:P1081)</f>
        <v>7457.4811463046753</v>
      </c>
      <c r="R1082">
        <f ca="1">(R1080+R1081)*(R1080+S1080)/SUM(R1080:S1081)</f>
        <v>128.13273001508296</v>
      </c>
      <c r="S1082">
        <f ca="1">(R1080+S1080)*(S1080+S1081)/SUM(R1080:S1081)</f>
        <v>7641.8672699849167</v>
      </c>
    </row>
    <row r="1083" spans="1:100">
      <c r="C1083">
        <f ca="1">(C1080+C1081)*(C1081+D1081)/SUM(C1080:D1081)</f>
        <v>582.40573152337856</v>
      </c>
      <c r="D1083">
        <f ca="1">(C1081+D1081)*(D1080+D1081)/SUM(C1080:D1081)</f>
        <v>1592.5942684766214</v>
      </c>
      <c r="F1083">
        <f ca="1">(F1080+F1081)*(F1081+G1081)/SUM(F1080:G1081)</f>
        <v>1274.8190045248869</v>
      </c>
      <c r="G1083">
        <f ca="1">(F1081+G1081)*(G1080+G1081)/SUM(F1080:G1081)</f>
        <v>900.18099547511315</v>
      </c>
      <c r="I1083">
        <f ca="1">(I1080+I1081)*(I1081+J1081)/SUM(I1080:J1081)</f>
        <v>427.34539969834088</v>
      </c>
      <c r="J1083">
        <f ca="1">(I1081+J1081)*(J1080+J1081)/SUM(I1080:J1081)</f>
        <v>1747.6546003016592</v>
      </c>
      <c r="L1083">
        <f ca="1">(L1080+L1081)*(L1081+M1081)/SUM(L1080:M1081)</f>
        <v>238.38612368024133</v>
      </c>
      <c r="M1083">
        <f ca="1">(L1081+M1081)*(M1080+M1081)/SUM(L1080:M1081)</f>
        <v>1936.6138763197587</v>
      </c>
      <c r="O1083">
        <f ca="1">(O1080+O1081)*(O1081+P1081)/SUM(O1080:P1081)</f>
        <v>87.481146304675718</v>
      </c>
      <c r="P1083">
        <f ca="1">(O1081+P1081)*(P1080+P1081)/SUM(O1080:P1081)</f>
        <v>2087.5188536953242</v>
      </c>
      <c r="R1083">
        <f ca="1">(R1080+R1081)*(R1081+S1081)/SUM(R1080:S1081)</f>
        <v>35.867269984917044</v>
      </c>
      <c r="S1083">
        <f ca="1">(R1081+S1081)*(S1080+S1081)/SUM(R1080:S1081)</f>
        <v>2139.1327300150829</v>
      </c>
    </row>
    <row r="1085" spans="1:100">
      <c r="A1085" s="18" t="s">
        <v>151</v>
      </c>
      <c r="B1085" s="18" t="s">
        <v>0</v>
      </c>
      <c r="C1085" s="18">
        <v>50</v>
      </c>
      <c r="D1085" s="18">
        <v>10</v>
      </c>
      <c r="E1085" s="18">
        <v>5</v>
      </c>
      <c r="F1085" s="18">
        <v>2</v>
      </c>
      <c r="G1085" s="18">
        <v>1</v>
      </c>
    </row>
    <row r="1086" spans="1:100">
      <c r="A1086" s="18" t="s">
        <v>118</v>
      </c>
      <c r="B1086" s="10">
        <f ca="1">_xlfn.CHISQ.TEST(C1080:D1081,C1082:D1083)</f>
        <v>0.72563822305631709</v>
      </c>
      <c r="C1086" s="10">
        <f ca="1">_xlfn.CHISQ.TEST(F1080:G1081,F1082:G1083)</f>
        <v>4.3506475161358389E-8</v>
      </c>
      <c r="D1086" s="10">
        <f ca="1">_xlfn.CHISQ.TEST(I1080:J1081,I1082:J1083)</f>
        <v>0.37094666739303461</v>
      </c>
      <c r="E1086" s="10">
        <f ca="1">_xlfn.CHISQ.TEST(L1080:M1081,L1082:M1083)</f>
        <v>0.29858355201735576</v>
      </c>
      <c r="F1086" s="10">
        <f ca="1">_xlfn.CHISQ.TEST(O1080:P1081,O1082:P1083)</f>
        <v>0.35565772540571244</v>
      </c>
      <c r="G1086" s="10">
        <f ca="1">_xlfn.CHISQ.TEST(R1080:S1081,R1082:S1083)</f>
        <v>9.1209167710425545E-2</v>
      </c>
    </row>
    <row r="1087" spans="1:100">
      <c r="A1087" s="18" t="s">
        <v>156</v>
      </c>
      <c r="B1087">
        <f ca="1">(C1080*D1081)/(D1080*C1081)</f>
        <v>1.0194613687019767</v>
      </c>
      <c r="C1087">
        <f ca="1">(F1080*G1081)/(G1080*F1081)</f>
        <v>0.76021648925165608</v>
      </c>
      <c r="D1087">
        <f ca="1">(I1080*J1081)/(J1080*I1081)</f>
        <v>0.94731088098636462</v>
      </c>
      <c r="E1087">
        <f ca="1">(L1080*M1081)/(M1080*L1081)</f>
        <v>1.0856867004586048</v>
      </c>
      <c r="F1087">
        <f ca="1">(O1080*P1081)/(P1080*O1081)</f>
        <v>1.1248322147651006</v>
      </c>
      <c r="G1087">
        <f ca="1">(R1080*S1081)/(S1080*R1081)</f>
        <v>1.427893503355314</v>
      </c>
    </row>
    <row r="1090" spans="1:100">
      <c r="A1090">
        <v>2</v>
      </c>
      <c r="B1090">
        <v>4</v>
      </c>
      <c r="C1090">
        <v>8</v>
      </c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  <c r="AL1090" s="12"/>
      <c r="AM1090" s="12"/>
      <c r="AN1090" s="12"/>
      <c r="AO1090" s="12"/>
      <c r="AP1090" s="12"/>
      <c r="AQ1090" s="12"/>
      <c r="AR1090" s="12"/>
      <c r="AS1090" s="12"/>
      <c r="AT1090" s="12"/>
      <c r="AU1090" s="12"/>
      <c r="AV1090" s="12"/>
      <c r="AW1090" s="12"/>
      <c r="AX1090" s="12"/>
      <c r="AY1090" s="12"/>
    </row>
    <row r="1091" spans="1:100" ht="18.75">
      <c r="A1091" s="19" t="str">
        <f ca="1">INDIRECT("R5C"&amp;A1090,FALSE)</f>
        <v>reduced_deities</v>
      </c>
      <c r="B1091" s="19" t="str">
        <f ca="1">INDIRECT("R5C"&amp;B1090,FALSE)</f>
        <v>ancestors</v>
      </c>
      <c r="C1091" s="19" t="str">
        <f ca="1">INDIRECT("R3C"&amp;C1090,FALSE)</f>
        <v>reduced_ubc_religion</v>
      </c>
      <c r="D1091" s="20"/>
    </row>
    <row r="1092" spans="1:100" ht="18.75">
      <c r="A1092" s="19">
        <f ca="1">INDIRECT("R6C"&amp;A1090,FALSE)</f>
        <v>188</v>
      </c>
      <c r="B1092" s="19">
        <f ca="1">INDIRECT("R6C"&amp;B1090,FALSE)</f>
        <v>6</v>
      </c>
      <c r="C1092" s="19">
        <f ca="1">INDIRECT("R4C"&amp;C1090,FALSE)</f>
        <v>9</v>
      </c>
    </row>
    <row r="1093" spans="1:100">
      <c r="A1093" s="18"/>
    </row>
    <row r="1094" spans="1:100">
      <c r="A1094" s="18" t="s">
        <v>115</v>
      </c>
    </row>
    <row r="1095" spans="1:100" ht="15.75">
      <c r="C1095" t="s">
        <v>36</v>
      </c>
      <c r="D1095" t="s">
        <v>37</v>
      </c>
      <c r="E1095" s="2" t="s">
        <v>43</v>
      </c>
      <c r="F1095" s="2" t="s">
        <v>38</v>
      </c>
      <c r="G1095" s="2" t="s">
        <v>39</v>
      </c>
      <c r="H1095" s="2" t="s">
        <v>40</v>
      </c>
      <c r="I1095" s="2" t="s">
        <v>41</v>
      </c>
      <c r="J1095" s="2" t="s">
        <v>42</v>
      </c>
      <c r="K1095" s="3" t="s">
        <v>44</v>
      </c>
      <c r="L1095" s="3" t="s">
        <v>45</v>
      </c>
      <c r="M1095" s="3" t="s">
        <v>46</v>
      </c>
      <c r="N1095" s="3" t="s">
        <v>47</v>
      </c>
      <c r="O1095" s="3" t="s">
        <v>48</v>
      </c>
      <c r="P1095" s="3" t="s">
        <v>49</v>
      </c>
      <c r="Q1095" s="3" t="s">
        <v>108</v>
      </c>
      <c r="R1095" s="3" t="s">
        <v>109</v>
      </c>
      <c r="S1095" s="3" t="s">
        <v>110</v>
      </c>
      <c r="T1095" s="3" t="s">
        <v>111</v>
      </c>
      <c r="U1095" s="3" t="s">
        <v>112</v>
      </c>
      <c r="V1095" s="3" t="s">
        <v>113</v>
      </c>
      <c r="W1095" s="3" t="s">
        <v>81</v>
      </c>
      <c r="X1095" s="3" t="s">
        <v>82</v>
      </c>
      <c r="Y1095" s="3" t="s">
        <v>83</v>
      </c>
      <c r="Z1095" s="3" t="s">
        <v>84</v>
      </c>
      <c r="AA1095" s="3" t="s">
        <v>85</v>
      </c>
      <c r="AB1095" s="3" t="s">
        <v>86</v>
      </c>
      <c r="AC1095" s="13" t="s">
        <v>96</v>
      </c>
      <c r="AD1095" s="13" t="s">
        <v>97</v>
      </c>
      <c r="AE1095" s="13" t="s">
        <v>98</v>
      </c>
      <c r="AF1095" s="13" t="s">
        <v>99</v>
      </c>
      <c r="AG1095" s="13" t="s">
        <v>100</v>
      </c>
      <c r="AH1095" s="13" t="s">
        <v>101</v>
      </c>
      <c r="AI1095" s="13" t="s">
        <v>102</v>
      </c>
      <c r="AJ1095" s="13" t="s">
        <v>103</v>
      </c>
      <c r="AK1095" s="13" t="s">
        <v>104</v>
      </c>
      <c r="AL1095" s="13" t="s">
        <v>105</v>
      </c>
      <c r="AM1095" s="13" t="s">
        <v>106</v>
      </c>
      <c r="AN1095" s="13" t="s">
        <v>107</v>
      </c>
      <c r="AO1095" s="13" t="s">
        <v>96</v>
      </c>
      <c r="AP1095" s="13" t="s">
        <v>97</v>
      </c>
      <c r="AQ1095" s="13" t="s">
        <v>98</v>
      </c>
      <c r="AR1095" s="13" t="s">
        <v>99</v>
      </c>
      <c r="AS1095" s="13" t="s">
        <v>100</v>
      </c>
      <c r="AT1095" s="13" t="s">
        <v>101</v>
      </c>
      <c r="AU1095" s="13" t="s">
        <v>102</v>
      </c>
      <c r="AV1095" s="13" t="s">
        <v>103</v>
      </c>
      <c r="AW1095" s="13" t="s">
        <v>104</v>
      </c>
      <c r="AX1095" s="13" t="s">
        <v>105</v>
      </c>
      <c r="AY1095" s="13" t="s">
        <v>106</v>
      </c>
      <c r="AZ1095" s="13" t="s">
        <v>107</v>
      </c>
      <c r="BA1095" t="s">
        <v>1</v>
      </c>
      <c r="BB1095" t="s">
        <v>2</v>
      </c>
      <c r="BC1095" t="s">
        <v>3</v>
      </c>
      <c r="BD1095" t="s">
        <v>4</v>
      </c>
      <c r="BE1095" t="s">
        <v>5</v>
      </c>
      <c r="BF1095" t="s">
        <v>6</v>
      </c>
      <c r="BG1095" t="s">
        <v>7</v>
      </c>
      <c r="BH1095" t="s">
        <v>8</v>
      </c>
      <c r="BI1095" t="s">
        <v>9</v>
      </c>
      <c r="BJ1095" t="s">
        <v>10</v>
      </c>
      <c r="BK1095" t="s">
        <v>11</v>
      </c>
      <c r="BL1095" t="s">
        <v>12</v>
      </c>
      <c r="BM1095" t="s">
        <v>13</v>
      </c>
      <c r="BN1095" t="s">
        <v>14</v>
      </c>
      <c r="BO1095" t="s">
        <v>15</v>
      </c>
      <c r="BP1095" t="s">
        <v>16</v>
      </c>
      <c r="BQ1095" t="s">
        <v>17</v>
      </c>
      <c r="BR1095" t="s">
        <v>18</v>
      </c>
      <c r="BS1095" t="s">
        <v>19</v>
      </c>
      <c r="BT1095" t="s">
        <v>20</v>
      </c>
      <c r="BU1095" t="s">
        <v>21</v>
      </c>
      <c r="BV1095" t="s">
        <v>22</v>
      </c>
      <c r="BW1095" t="s">
        <v>23</v>
      </c>
      <c r="BX1095" t="s">
        <v>24</v>
      </c>
      <c r="BY1095" t="s">
        <v>1</v>
      </c>
      <c r="BZ1095" t="s">
        <v>2</v>
      </c>
      <c r="CA1095" t="s">
        <v>3</v>
      </c>
      <c r="CB1095" t="s">
        <v>4</v>
      </c>
      <c r="CC1095" t="s">
        <v>5</v>
      </c>
      <c r="CD1095" t="s">
        <v>6</v>
      </c>
      <c r="CE1095" t="s">
        <v>7</v>
      </c>
      <c r="CF1095" t="s">
        <v>8</v>
      </c>
      <c r="CG1095" t="s">
        <v>9</v>
      </c>
      <c r="CH1095" t="s">
        <v>10</v>
      </c>
      <c r="CI1095" t="s">
        <v>11</v>
      </c>
      <c r="CJ1095" t="s">
        <v>12</v>
      </c>
      <c r="CK1095" t="s">
        <v>13</v>
      </c>
      <c r="CL1095" t="s">
        <v>14</v>
      </c>
      <c r="CM1095" t="s">
        <v>15</v>
      </c>
      <c r="CN1095" t="s">
        <v>16</v>
      </c>
      <c r="CO1095" t="s">
        <v>17</v>
      </c>
      <c r="CP1095" t="s">
        <v>18</v>
      </c>
      <c r="CQ1095" t="s">
        <v>19</v>
      </c>
      <c r="CR1095" t="s">
        <v>20</v>
      </c>
      <c r="CS1095" t="s">
        <v>21</v>
      </c>
      <c r="CT1095" t="s">
        <v>22</v>
      </c>
      <c r="CU1095" t="s">
        <v>23</v>
      </c>
      <c r="CV1095" t="s">
        <v>24</v>
      </c>
    </row>
    <row r="1096" spans="1:100">
      <c r="A1096" s="18" t="str">
        <f ca="1">INDIRECT("CORPUS_TOTALS!R"&amp;$A1092&amp;"C"&amp;COLUMN(),FALSE)</f>
        <v>Reduced Deity</v>
      </c>
      <c r="B1096" s="7" t="str">
        <f ca="1">INDIRECT("CORPUS_TOTALS!R"&amp;($A1092+$C1092)&amp;"C"&amp;(COLUMN()-1),FALSE)</f>
        <v>Reduced Religion</v>
      </c>
      <c r="C1096" s="7">
        <f ca="1">INDIRECT("CORPUS_TOTALS!R"&amp;($A1092+$C1092)&amp;"C"&amp;(COLUMN()-1),FALSE)</f>
        <v>64928</v>
      </c>
      <c r="D1096" s="7">
        <f t="shared" ref="D1096:BO1096" ca="1" si="881">INDIRECT("CORPUS_TOTALS!R"&amp;($A1092+$C1092)&amp;"C"&amp;(COLUMN()-1),FALSE)</f>
        <v>7770</v>
      </c>
      <c r="E1096" s="7">
        <f t="shared" ca="1" si="881"/>
        <v>5441</v>
      </c>
      <c r="F1096" s="7">
        <f t="shared" ca="1" si="881"/>
        <v>13865</v>
      </c>
      <c r="G1096" s="7">
        <f t="shared" ca="1" si="881"/>
        <v>3460</v>
      </c>
      <c r="H1096" s="7">
        <f t="shared" ca="1" si="881"/>
        <v>1857</v>
      </c>
      <c r="I1096" s="7">
        <f t="shared" ca="1" si="881"/>
        <v>756</v>
      </c>
      <c r="J1096" s="7">
        <f t="shared" ca="1" si="881"/>
        <v>362</v>
      </c>
      <c r="K1096" s="7">
        <f t="shared" ca="1" si="881"/>
        <v>8.9780274266755455</v>
      </c>
      <c r="L1096" s="7">
        <f t="shared" ca="1" si="881"/>
        <v>7.6487362065899802</v>
      </c>
      <c r="M1096" s="7">
        <f t="shared" ca="1" si="881"/>
        <v>10.540748596661007</v>
      </c>
      <c r="N1096" s="7">
        <f t="shared" ca="1" si="881"/>
        <v>11.4919175209826</v>
      </c>
      <c r="O1096" s="7">
        <f t="shared" ca="1" si="881"/>
        <v>11.730616829266953</v>
      </c>
      <c r="P1096" s="7">
        <f t="shared" ca="1" si="881"/>
        <v>11.146112726373387</v>
      </c>
      <c r="Q1096" s="7">
        <f t="shared" ca="1" si="881"/>
        <v>2.1450406631229062</v>
      </c>
      <c r="R1096" s="7">
        <f t="shared" ca="1" si="881"/>
        <v>2.2966105117344946</v>
      </c>
      <c r="S1096" s="7">
        <f t="shared" ca="1" si="881"/>
        <v>2.5050199936840718</v>
      </c>
      <c r="T1096" s="7">
        <f t="shared" ca="1" si="881"/>
        <v>2.6429949828260324</v>
      </c>
      <c r="U1096" s="7">
        <f t="shared" ca="1" si="881"/>
        <v>2.71736315282463</v>
      </c>
      <c r="V1096" s="7">
        <f t="shared" ca="1" si="881"/>
        <v>2.5440384052984815</v>
      </c>
      <c r="W1096" s="7">
        <f t="shared" ca="1" si="881"/>
        <v>2.1515562459718203E-239</v>
      </c>
      <c r="X1096" s="7">
        <f t="shared" ca="1" si="881"/>
        <v>8.3272158275850147E-272</v>
      </c>
      <c r="Y1096" s="7">
        <f t="shared" ca="1" si="881"/>
        <v>0</v>
      </c>
      <c r="Z1096" s="7">
        <f t="shared" ca="1" si="881"/>
        <v>1.7167023805577407E-271</v>
      </c>
      <c r="AA1096" s="7">
        <f t="shared" ca="1" si="881"/>
        <v>4.4372217403262357E-154</v>
      </c>
      <c r="AB1096" s="7">
        <f t="shared" ca="1" si="881"/>
        <v>5.9827451946326201E-69</v>
      </c>
      <c r="AC1096" s="7">
        <f t="shared" ca="1" si="881"/>
        <v>3.8522232853448246E-2</v>
      </c>
      <c r="AD1096" s="7">
        <f t="shared" ca="1" si="881"/>
        <v>4.058217135480828E-2</v>
      </c>
      <c r="AE1096" s="7">
        <f t="shared" ca="1" si="881"/>
        <v>3.5105189717001294E-2</v>
      </c>
      <c r="AF1096" s="7">
        <f t="shared" ca="1" si="881"/>
        <v>3.6271901660090082E-2</v>
      </c>
      <c r="AG1096" s="7">
        <f t="shared" ca="1" si="881"/>
        <v>4.3079865292588782E-2</v>
      </c>
      <c r="AH1096" s="7">
        <f t="shared" ca="1" si="881"/>
        <v>4.5980623767900283E-2</v>
      </c>
      <c r="AI1096" s="7">
        <f t="shared" ca="1" si="881"/>
        <v>4.5677765761398863E-2</v>
      </c>
      <c r="AJ1096" s="7">
        <f t="shared" ca="1" si="881"/>
        <v>4.9920689837056741E-2</v>
      </c>
      <c r="AK1096" s="7">
        <f t="shared" ca="1" si="881"/>
        <v>4.5266159403933658E-2</v>
      </c>
      <c r="AL1096" s="7">
        <f t="shared" ca="1" si="881"/>
        <v>5.2031137893363645E-2</v>
      </c>
      <c r="AM1096" s="7">
        <f t="shared" ca="1" si="881"/>
        <v>4.1903154918236249E-2</v>
      </c>
      <c r="AN1096" s="7">
        <f t="shared" ca="1" si="881"/>
        <v>5.1275738260656928E-2</v>
      </c>
      <c r="AO1096" s="7">
        <f t="shared" ca="1" si="881"/>
        <v>0.35787025402648248</v>
      </c>
      <c r="AP1096" s="7">
        <f t="shared" ca="1" si="881"/>
        <v>0.37932408316785476</v>
      </c>
      <c r="AQ1096" s="7">
        <f t="shared" ca="1" si="881"/>
        <v>0.66176321115465253</v>
      </c>
      <c r="AR1096" s="7">
        <f t="shared" ca="1" si="881"/>
        <v>0.68263833324689194</v>
      </c>
      <c r="AS1096" s="7">
        <f t="shared" ca="1" si="881"/>
        <v>0.30102981475867363</v>
      </c>
      <c r="AT1096" s="7">
        <f t="shared" ca="1" si="881"/>
        <v>0.321621407892549</v>
      </c>
      <c r="AU1096" s="7">
        <f t="shared" ca="1" si="881"/>
        <v>0.18819547147343796</v>
      </c>
      <c r="AV1096" s="7">
        <f t="shared" ca="1" si="881"/>
        <v>0.20588432260635614</v>
      </c>
      <c r="AW1096" s="7">
        <f t="shared" ca="1" si="881"/>
        <v>8.6964829621570844E-2</v>
      </c>
      <c r="AX1096" s="7">
        <f t="shared" ca="1" si="881"/>
        <v>9.9907757251016027E-2</v>
      </c>
      <c r="AY1096" s="7">
        <f t="shared" ca="1" si="881"/>
        <v>4.153556840429843E-2</v>
      </c>
      <c r="AZ1096" s="7">
        <f t="shared" ca="1" si="881"/>
        <v>5.0871124002393971E-2</v>
      </c>
      <c r="BA1096" s="7">
        <f t="shared" ca="1" si="881"/>
        <v>1424201</v>
      </c>
      <c r="BB1096" s="7">
        <f t="shared" ca="1" si="881"/>
        <v>5232749</v>
      </c>
      <c r="BC1096" s="7">
        <f t="shared" ca="1" si="881"/>
        <v>2864</v>
      </c>
      <c r="BD1096" s="7">
        <f t="shared" ca="1" si="881"/>
        <v>4906</v>
      </c>
      <c r="BE1096" s="7">
        <f t="shared" ca="1" si="881"/>
        <v>3139987</v>
      </c>
      <c r="BF1096" s="7">
        <f t="shared" ca="1" si="881"/>
        <v>3516963</v>
      </c>
      <c r="BG1096" s="7">
        <f t="shared" ca="1" si="881"/>
        <v>5223</v>
      </c>
      <c r="BH1096" s="7">
        <f t="shared" ca="1" si="881"/>
        <v>2547</v>
      </c>
      <c r="BI1096" s="7">
        <f t="shared" ca="1" si="881"/>
        <v>1017780</v>
      </c>
      <c r="BJ1096" s="7">
        <f t="shared" ca="1" si="881"/>
        <v>5639170</v>
      </c>
      <c r="BK1096" s="7">
        <f t="shared" ca="1" si="881"/>
        <v>2419</v>
      </c>
      <c r="BL1096" s="7">
        <f t="shared" ca="1" si="881"/>
        <v>5351</v>
      </c>
      <c r="BM1096" s="7">
        <f t="shared" ca="1" si="881"/>
        <v>565689</v>
      </c>
      <c r="BN1096" s="7">
        <f t="shared" ca="1" si="881"/>
        <v>6091261</v>
      </c>
      <c r="BO1096" s="7">
        <f t="shared" ca="1" si="881"/>
        <v>1531</v>
      </c>
      <c r="BP1096" s="7">
        <f t="shared" ref="BP1096:CV1096" ca="1" si="882">INDIRECT("CORPUS_TOTALS!R"&amp;($A1092+$C1092)&amp;"C"&amp;(COLUMN()-1),FALSE)</f>
        <v>6239</v>
      </c>
      <c r="BQ1096" s="7">
        <f t="shared" ca="1" si="882"/>
        <v>243408</v>
      </c>
      <c r="BR1096" s="7">
        <f t="shared" ca="1" si="882"/>
        <v>6413542</v>
      </c>
      <c r="BS1096" s="7">
        <f t="shared" ca="1" si="882"/>
        <v>726</v>
      </c>
      <c r="BT1096" s="7">
        <f t="shared" ca="1" si="882"/>
        <v>7044</v>
      </c>
      <c r="BU1096" s="7">
        <f t="shared" ca="1" si="882"/>
        <v>124549</v>
      </c>
      <c r="BV1096" s="7">
        <f t="shared" ca="1" si="882"/>
        <v>6532401</v>
      </c>
      <c r="BW1096" s="7">
        <f t="shared" ca="1" si="882"/>
        <v>359</v>
      </c>
      <c r="BX1096" s="7">
        <f t="shared" ca="1" si="882"/>
        <v>7411</v>
      </c>
      <c r="BY1096" s="7">
        <f t="shared" ca="1" si="882"/>
        <v>1425401.2699333206</v>
      </c>
      <c r="BZ1096" s="7">
        <f t="shared" ca="1" si="882"/>
        <v>5231548.7300666794</v>
      </c>
      <c r="CA1096" s="7">
        <f t="shared" ca="1" si="882"/>
        <v>1663.7300666794704</v>
      </c>
      <c r="CB1096" s="7">
        <f t="shared" ca="1" si="882"/>
        <v>6113.39717888823</v>
      </c>
      <c r="CC1096" s="7">
        <f t="shared" ca="1" si="882"/>
        <v>3141543.1870356146</v>
      </c>
      <c r="CD1096" s="7">
        <f t="shared" ca="1" si="882"/>
        <v>3515406.8129643854</v>
      </c>
      <c r="CE1096" s="7">
        <f t="shared" ca="1" si="882"/>
        <v>3666.8129643856005</v>
      </c>
      <c r="CF1096" s="7">
        <f t="shared" ca="1" si="882"/>
        <v>4107.9762804287247</v>
      </c>
      <c r="CG1096" s="7">
        <f t="shared" ca="1" si="882"/>
        <v>1019009.6107638431</v>
      </c>
      <c r="CH1096" s="7">
        <f t="shared" ca="1" si="882"/>
        <v>5637940.3892361568</v>
      </c>
      <c r="CI1096" s="7">
        <f t="shared" ca="1" si="882"/>
        <v>1189.3892361569578</v>
      </c>
      <c r="CJ1096" s="7">
        <f t="shared" ca="1" si="882"/>
        <v>6588.2916605953178</v>
      </c>
      <c r="CK1096" s="7">
        <f t="shared" ca="1" si="882"/>
        <v>566558.71199390222</v>
      </c>
      <c r="CL1096" s="7">
        <f t="shared" ca="1" si="882"/>
        <v>6090391.288006098</v>
      </c>
      <c r="CM1096" s="7">
        <f t="shared" ca="1" si="882"/>
        <v>661.28800609778057</v>
      </c>
      <c r="CN1096" s="7">
        <f t="shared" ca="1" si="882"/>
        <v>7117.0092910416934</v>
      </c>
      <c r="CO1096" s="7">
        <f t="shared" ca="1" si="882"/>
        <v>243849.37871358436</v>
      </c>
      <c r="CP1096" s="7">
        <f t="shared" ca="1" si="882"/>
        <v>6413100.6212864155</v>
      </c>
      <c r="CQ1096" s="7">
        <f t="shared" ca="1" si="882"/>
        <v>284.62128641563339</v>
      </c>
      <c r="CR1096" s="7">
        <f t="shared" ca="1" si="882"/>
        <v>7494.11565656945</v>
      </c>
      <c r="CS1096" s="7">
        <f t="shared" ca="1" si="882"/>
        <v>124762.37720414362</v>
      </c>
      <c r="CT1096" s="7">
        <f t="shared" ca="1" si="882"/>
        <v>6532187.6227958566</v>
      </c>
      <c r="CU1096" s="7">
        <f t="shared" ca="1" si="882"/>
        <v>145.62279585639007</v>
      </c>
      <c r="CV1096" s="7">
        <f t="shared" ca="1" si="882"/>
        <v>7633.2763863330802</v>
      </c>
    </row>
    <row r="1097" spans="1:100">
      <c r="A1097" s="18" t="s">
        <v>117</v>
      </c>
      <c r="B1097" s="7" t="str">
        <f ca="1">INDIRECT("CORPUS_TOTALS!R"&amp;($B1092+$C1092)&amp;"C"&amp;(COLUMN()-1),FALSE)</f>
        <v>Reduced Religion</v>
      </c>
      <c r="C1097" s="7">
        <f ca="1">INDIRECT("CORPUS_TOTALS!R"&amp;($B1092+$C1092)&amp;"C"&amp;(COLUMN()-1),FALSE)</f>
        <v>64928</v>
      </c>
      <c r="D1097" s="7">
        <f t="shared" ref="D1097:BO1097" ca="1" si="883">INDIRECT("CORPUS_TOTALS!R"&amp;($B1092+$C1092)&amp;"C"&amp;(COLUMN()-1),FALSE)</f>
        <v>2175</v>
      </c>
      <c r="E1097" s="7">
        <f t="shared" ca="1" si="883"/>
        <v>1225</v>
      </c>
      <c r="F1097" s="7">
        <f t="shared" ca="1" si="883"/>
        <v>3342</v>
      </c>
      <c r="G1097" s="7">
        <f t="shared" ca="1" si="883"/>
        <v>838</v>
      </c>
      <c r="H1097" s="7">
        <f t="shared" ca="1" si="883"/>
        <v>472</v>
      </c>
      <c r="I1097" s="7">
        <f t="shared" ca="1" si="883"/>
        <v>247</v>
      </c>
      <c r="J1097" s="7">
        <f t="shared" ca="1" si="883"/>
        <v>165</v>
      </c>
      <c r="K1097" s="7">
        <f t="shared" ca="1" si="883"/>
        <v>3.2726051244798344</v>
      </c>
      <c r="L1097" s="7">
        <f t="shared" ca="1" si="883"/>
        <v>3.0421071016026078</v>
      </c>
      <c r="M1097" s="7">
        <f t="shared" ca="1" si="883"/>
        <v>4.5695762041406578</v>
      </c>
      <c r="N1097" s="7">
        <f t="shared" ca="1" si="883"/>
        <v>5.3963721693068853</v>
      </c>
      <c r="O1097" s="7">
        <f t="shared" ca="1" si="883"/>
        <v>7.3365035081774943</v>
      </c>
      <c r="P1097" s="7">
        <f t="shared" ca="1" si="883"/>
        <v>9.5779480105516228</v>
      </c>
      <c r="Q1097" s="7">
        <f t="shared" ca="1" si="883"/>
        <v>1.7501720597809136</v>
      </c>
      <c r="R1097" s="7">
        <f t="shared" ca="1" si="883"/>
        <v>1.4701818401801283</v>
      </c>
      <c r="S1097" s="7">
        <f t="shared" ca="1" si="883"/>
        <v>2.2327722982607234</v>
      </c>
      <c r="T1097" s="7">
        <f t="shared" ca="1" si="883"/>
        <v>2.485531039088503</v>
      </c>
      <c r="U1097" s="7">
        <f t="shared" ca="1" si="883"/>
        <v>3.3160937307236158</v>
      </c>
      <c r="V1097" s="7">
        <f t="shared" ca="1" si="883"/>
        <v>4.2860396977048731</v>
      </c>
      <c r="W1097" s="7">
        <f t="shared" ca="1" si="883"/>
        <v>6.7666589477371203E-33</v>
      </c>
      <c r="X1097" s="7">
        <f t="shared" ca="1" si="883"/>
        <v>2.5064507952376683E-17</v>
      </c>
      <c r="Y1097" s="7">
        <f t="shared" ca="1" si="883"/>
        <v>2.4790990683753053E-65</v>
      </c>
      <c r="Z1097" s="7">
        <f t="shared" ca="1" si="883"/>
        <v>2.436543876442674E-63</v>
      </c>
      <c r="AA1097" s="7">
        <f t="shared" ca="1" si="883"/>
        <v>4.5329536236993048E-75</v>
      </c>
      <c r="AB1097" s="7">
        <f t="shared" ca="1" si="883"/>
        <v>5.0133716348965921E-82</v>
      </c>
      <c r="AC1097" s="7">
        <f t="shared" ca="1" si="883"/>
        <v>3.0059010995028949E-2</v>
      </c>
      <c r="AD1097" s="7">
        <f t="shared" ca="1" si="883"/>
        <v>3.3564815368468094E-2</v>
      </c>
      <c r="AE1097" s="7">
        <f t="shared" ca="1" si="883"/>
        <v>2.9705259312797019E-2</v>
      </c>
      <c r="AF1097" s="7">
        <f t="shared" ca="1" si="883"/>
        <v>3.1756809652720222E-2</v>
      </c>
      <c r="AG1097" s="7">
        <f t="shared" ca="1" si="883"/>
        <v>3.5970815536548614E-2</v>
      </c>
      <c r="AH1097" s="7">
        <f t="shared" ca="1" si="883"/>
        <v>4.1086655727819207E-2</v>
      </c>
      <c r="AI1097" s="7">
        <f t="shared" ca="1" si="883"/>
        <v>3.9572618985267177E-2</v>
      </c>
      <c r="AJ1097" s="7">
        <f t="shared" ca="1" si="883"/>
        <v>4.723197871588225E-2</v>
      </c>
      <c r="AK1097" s="7">
        <f t="shared" ca="1" si="883"/>
        <v>4.990425453731915E-2</v>
      </c>
      <c r="AL1097" s="7">
        <f t="shared" ca="1" si="883"/>
        <v>6.3658963853485462E-2</v>
      </c>
      <c r="AM1097" s="7">
        <f t="shared" ca="1" si="883"/>
        <v>6.4734323573513539E-2</v>
      </c>
      <c r="AN1097" s="7">
        <f t="shared" ca="1" si="883"/>
        <v>8.6989814357520942E-2</v>
      </c>
      <c r="AO1097" s="7">
        <f t="shared" ca="1" si="883"/>
        <v>0.3031097719716449</v>
      </c>
      <c r="AP1097" s="7">
        <f t="shared" ca="1" si="883"/>
        <v>0.34240746940766542</v>
      </c>
      <c r="AQ1097" s="7">
        <f t="shared" ca="1" si="883"/>
        <v>0.54699686569586092</v>
      </c>
      <c r="AR1097" s="7">
        <f t="shared" ca="1" si="883"/>
        <v>0.58863531821218495</v>
      </c>
      <c r="AS1097" s="7">
        <f t="shared" ca="1" si="883"/>
        <v>0.26833796301076601</v>
      </c>
      <c r="AT1097" s="7">
        <f t="shared" ca="1" si="883"/>
        <v>0.30637468066739487</v>
      </c>
      <c r="AU1097" s="7">
        <f t="shared" ca="1" si="883"/>
        <v>0.17117972227712511</v>
      </c>
      <c r="AV1097" s="7">
        <f t="shared" ca="1" si="883"/>
        <v>0.20399269151597835</v>
      </c>
      <c r="AW1097" s="7">
        <f t="shared" ca="1" si="883"/>
        <v>9.8484568018987334E-2</v>
      </c>
      <c r="AX1097" s="7">
        <f t="shared" ca="1" si="883"/>
        <v>0.12496370784308164</v>
      </c>
      <c r="AY1097" s="7">
        <f t="shared" ca="1" si="883"/>
        <v>6.4305565794350317E-2</v>
      </c>
      <c r="AZ1097" s="7">
        <f t="shared" ca="1" si="883"/>
        <v>8.6499031906799112E-2</v>
      </c>
      <c r="BA1097" s="7">
        <f t="shared" ca="1" si="883"/>
        <v>1426363</v>
      </c>
      <c r="BB1097" s="7">
        <f t="shared" ca="1" si="883"/>
        <v>5236182</v>
      </c>
      <c r="BC1097" s="7">
        <f t="shared" ca="1" si="883"/>
        <v>702</v>
      </c>
      <c r="BD1097" s="7">
        <f t="shared" ca="1" si="883"/>
        <v>1473</v>
      </c>
      <c r="BE1097" s="7">
        <f t="shared" ca="1" si="883"/>
        <v>3143975</v>
      </c>
      <c r="BF1097" s="7">
        <f t="shared" ca="1" si="883"/>
        <v>3518570</v>
      </c>
      <c r="BG1097" s="7">
        <f t="shared" ca="1" si="883"/>
        <v>1235</v>
      </c>
      <c r="BH1097" s="7">
        <f t="shared" ca="1" si="883"/>
        <v>940</v>
      </c>
      <c r="BI1097" s="7">
        <f t="shared" ca="1" si="883"/>
        <v>1019574</v>
      </c>
      <c r="BJ1097" s="7">
        <f t="shared" ca="1" si="883"/>
        <v>5642971</v>
      </c>
      <c r="BK1097" s="7">
        <f t="shared" ca="1" si="883"/>
        <v>625</v>
      </c>
      <c r="BL1097" s="7">
        <f t="shared" ca="1" si="883"/>
        <v>1550</v>
      </c>
      <c r="BM1097" s="7">
        <f t="shared" ca="1" si="883"/>
        <v>566812</v>
      </c>
      <c r="BN1097" s="7">
        <f t="shared" ca="1" si="883"/>
        <v>6095733</v>
      </c>
      <c r="BO1097" s="7">
        <f t="shared" ca="1" si="883"/>
        <v>408</v>
      </c>
      <c r="BP1097" s="7">
        <f t="shared" ref="BP1097:CV1097" ca="1" si="884">INDIRECT("CORPUS_TOTALS!R"&amp;($B1092+$C1092)&amp;"C"&amp;(COLUMN()-1),FALSE)</f>
        <v>1767</v>
      </c>
      <c r="BQ1097" s="7">
        <f t="shared" ca="1" si="884"/>
        <v>243891</v>
      </c>
      <c r="BR1097" s="7">
        <f t="shared" ca="1" si="884"/>
        <v>6418654</v>
      </c>
      <c r="BS1097" s="7">
        <f t="shared" ca="1" si="884"/>
        <v>243</v>
      </c>
      <c r="BT1097" s="7">
        <f t="shared" ca="1" si="884"/>
        <v>1932</v>
      </c>
      <c r="BU1097" s="7">
        <f t="shared" ca="1" si="884"/>
        <v>124744</v>
      </c>
      <c r="BV1097" s="7">
        <f t="shared" ca="1" si="884"/>
        <v>6537801</v>
      </c>
      <c r="BW1097" s="7">
        <f t="shared" ca="1" si="884"/>
        <v>164</v>
      </c>
      <c r="BX1097" s="7">
        <f t="shared" ca="1" si="884"/>
        <v>2011</v>
      </c>
      <c r="BY1097" s="7">
        <f t="shared" ca="1" si="884"/>
        <v>1426599.284054694</v>
      </c>
      <c r="BZ1097" s="7">
        <f t="shared" ca="1" si="884"/>
        <v>5235945.7159453062</v>
      </c>
      <c r="CA1097" s="7">
        <f t="shared" ca="1" si="884"/>
        <v>465.71594530602937</v>
      </c>
      <c r="CB1097" s="7">
        <f t="shared" ca="1" si="884"/>
        <v>1709.8420535996379</v>
      </c>
      <c r="CC1097" s="7">
        <f t="shared" ca="1" si="884"/>
        <v>3144183.5755215525</v>
      </c>
      <c r="CD1097" s="7">
        <f t="shared" ca="1" si="884"/>
        <v>3518361.4244784475</v>
      </c>
      <c r="CE1097" s="7">
        <f t="shared" ca="1" si="884"/>
        <v>1026.4244784477066</v>
      </c>
      <c r="CF1097" s="7">
        <f t="shared" ca="1" si="884"/>
        <v>1148.9504761318685</v>
      </c>
      <c r="CG1097" s="7">
        <f t="shared" ca="1" si="884"/>
        <v>1019866.0628586047</v>
      </c>
      <c r="CH1097" s="7">
        <f t="shared" ca="1" si="884"/>
        <v>5642678.9371413952</v>
      </c>
      <c r="CI1097" s="7">
        <f t="shared" ca="1" si="884"/>
        <v>332.93714139528743</v>
      </c>
      <c r="CJ1097" s="7">
        <f t="shared" ca="1" si="884"/>
        <v>1842.6642033937483</v>
      </c>
      <c r="CK1097" s="7">
        <f t="shared" ca="1" si="884"/>
        <v>567034.89042300347</v>
      </c>
      <c r="CL1097" s="7">
        <f t="shared" ca="1" si="884"/>
        <v>6095510.1095769964</v>
      </c>
      <c r="CM1097" s="7">
        <f t="shared" ca="1" si="884"/>
        <v>185.10957699648299</v>
      </c>
      <c r="CN1097" s="7">
        <f t="shared" ca="1" si="884"/>
        <v>1990.5400263713041</v>
      </c>
      <c r="CO1097" s="7">
        <f t="shared" ca="1" si="884"/>
        <v>244054.32801828135</v>
      </c>
      <c r="CP1097" s="7">
        <f t="shared" ca="1" si="884"/>
        <v>6418490.6719817184</v>
      </c>
      <c r="CQ1097" s="7">
        <f t="shared" ca="1" si="884"/>
        <v>79.671981718661854</v>
      </c>
      <c r="CR1097" s="7">
        <f t="shared" ca="1" si="884"/>
        <v>2096.0120419449327</v>
      </c>
      <c r="CS1097" s="7">
        <f t="shared" ca="1" si="884"/>
        <v>124867.23686216376</v>
      </c>
      <c r="CT1097" s="7">
        <f t="shared" ca="1" si="884"/>
        <v>6537677.763137836</v>
      </c>
      <c r="CU1097" s="7">
        <f t="shared" ca="1" si="884"/>
        <v>40.763137836248184</v>
      </c>
      <c r="CV1097" s="7">
        <f t="shared" ca="1" si="884"/>
        <v>2134.9335876905898</v>
      </c>
    </row>
    <row r="1099" spans="1:100">
      <c r="A1099" s="18" t="s">
        <v>114</v>
      </c>
      <c r="B1099" t="s">
        <v>119</v>
      </c>
      <c r="C1099" t="s">
        <v>120</v>
      </c>
      <c r="D1099" t="s">
        <v>121</v>
      </c>
      <c r="E1099" t="s">
        <v>122</v>
      </c>
      <c r="F1099" t="s">
        <v>123</v>
      </c>
      <c r="G1099" t="s">
        <v>124</v>
      </c>
      <c r="H1099" t="s">
        <v>125</v>
      </c>
      <c r="I1099" t="s">
        <v>126</v>
      </c>
      <c r="J1099" t="s">
        <v>127</v>
      </c>
      <c r="K1099" t="s">
        <v>128</v>
      </c>
      <c r="L1099" t="s">
        <v>129</v>
      </c>
      <c r="M1099" t="s">
        <v>130</v>
      </c>
      <c r="N1099" t="s">
        <v>131</v>
      </c>
      <c r="O1099" t="s">
        <v>132</v>
      </c>
      <c r="P1099" t="s">
        <v>133</v>
      </c>
      <c r="Q1099" t="s">
        <v>134</v>
      </c>
      <c r="R1099" t="s">
        <v>135</v>
      </c>
      <c r="S1099" t="s">
        <v>136</v>
      </c>
      <c r="T1099" t="s">
        <v>138</v>
      </c>
      <c r="U1099" t="s">
        <v>139</v>
      </c>
      <c r="V1099" t="s">
        <v>140</v>
      </c>
      <c r="W1099" t="s">
        <v>141</v>
      </c>
      <c r="X1099" t="s">
        <v>142</v>
      </c>
      <c r="Y1099" t="s">
        <v>143</v>
      </c>
      <c r="Z1099" t="s">
        <v>144</v>
      </c>
      <c r="AA1099" t="s">
        <v>145</v>
      </c>
      <c r="AB1099" t="s">
        <v>146</v>
      </c>
      <c r="AC1099" t="s">
        <v>147</v>
      </c>
      <c r="AD1099" t="s">
        <v>148</v>
      </c>
      <c r="AE1099" t="s">
        <v>149</v>
      </c>
      <c r="AF1099" t="s">
        <v>137</v>
      </c>
    </row>
    <row r="1100" spans="1:100">
      <c r="A1100" s="18" t="s">
        <v>150</v>
      </c>
      <c r="B1100" s="10" t="e">
        <f ca="1">1-NORMSDIST(H1100)</f>
        <v>#REF!</v>
      </c>
      <c r="C1100" s="10">
        <f t="shared" ref="C1100" ca="1" si="885">1-NORMSDIST(I1100)</f>
        <v>2.3314683517128287E-15</v>
      </c>
      <c r="D1100" s="10">
        <f t="shared" ref="D1100" ca="1" si="886">1-NORMSDIST(J1100)</f>
        <v>7.1011416333366384E-5</v>
      </c>
      <c r="E1100" s="10">
        <f t="shared" ref="E1100" ca="1" si="887">1-NORMSDIST(K1100)</f>
        <v>2.9042890143203381E-2</v>
      </c>
      <c r="F1100" s="10">
        <f t="shared" ref="F1100" ca="1" si="888">1-NORMSDIST(L1100)</f>
        <v>0.98376277945402457</v>
      </c>
      <c r="G1100" s="10">
        <f t="shared" ref="G1100" ca="1" si="889">1-NORMSDIST(M1100)</f>
        <v>0.99999994603798092</v>
      </c>
      <c r="H1100" t="e">
        <f ca="1">(E1096/T1100-E1097/Z1100)/(SQRT(N1100*(1-N1100)*(1/T1100+1/Z1100)))</f>
        <v>#REF!</v>
      </c>
      <c r="I1100">
        <f t="shared" ref="I1100" ca="1" si="890">(F1096/U1100-F1097/AA1100)/(SQRT(O1100*(1-O1100)*(1/U1100+1/AA1100)))</f>
        <v>7.8363038859099872</v>
      </c>
      <c r="J1100">
        <f t="shared" ref="J1100" ca="1" si="891">(G1096/V1100-G1097/AB1100)/(SQRT(P1100*(1-P1100)*(1/V1100+1/AB1100)))</f>
        <v>3.8046186344319737</v>
      </c>
      <c r="K1100">
        <f t="shared" ref="K1100" ca="1" si="892">(H1096/W1100-H1097/AC1100)/(SQRT(Q1100*(1-Q1100)*(1/W1100+1/AC1100)))</f>
        <v>1.8950499816357558</v>
      </c>
      <c r="L1100">
        <f t="shared" ref="L1100" ca="1" si="893">(I1096/X1100-I1097/AD1100)/(SQRT(R1100*(1-R1100)*(1/X1100+1/AD1100)))</f>
        <v>-2.1385214996311972</v>
      </c>
      <c r="M1100">
        <f t="shared" ref="M1100" ca="1" si="894">(J1096/Y1100-J1097/AE1100)/(SQRT(S1100*(1-S1100)*(1/Y1100+1/AE1100)))</f>
        <v>-5.3128497197039257</v>
      </c>
      <c r="N1100" t="e">
        <f ca="1">(E1096+E1097)/(T1100+Z1100)</f>
        <v>#REF!</v>
      </c>
      <c r="O1100">
        <f t="shared" ref="O1100" ca="1" si="895">(F1096+F1097)/(U1100+AA1100)</f>
        <v>1.7302161890397183E-2</v>
      </c>
      <c r="P1100">
        <f t="shared" ref="P1100" ca="1" si="896">(G1096+G1097)/(V1100+AB1100)</f>
        <v>2.1608848667672199E-2</v>
      </c>
      <c r="Q1100">
        <f t="shared" ref="Q1100" ca="1" si="897">(H1096+H1097)/(W1100+AC1100)</f>
        <v>2.3418803418803417E-2</v>
      </c>
      <c r="R1100">
        <f t="shared" ref="R1100" ca="1" si="898">(I1096+I1097)/(X1100+AD1100)</f>
        <v>2.5213675213675214E-2</v>
      </c>
      <c r="S1100">
        <f t="shared" ref="S1100" ca="1" si="899">(J1096+J1097)/(Y1100+AE1100)</f>
        <v>2.6495726495726495E-2</v>
      </c>
      <c r="T1100" t="e">
        <f ca="1">_xlfn.FLOOR.MATH(($F$1-1)*$D1096)</f>
        <v>#REF!</v>
      </c>
      <c r="U1100">
        <f ca="1">2*50*$D1096</f>
        <v>777000</v>
      </c>
      <c r="V1100">
        <f ca="1">2*10*$D1096</f>
        <v>155400</v>
      </c>
      <c r="W1100">
        <f ca="1">2*5*$D1096</f>
        <v>77700</v>
      </c>
      <c r="X1100">
        <f ca="1">2*2*$D1096</f>
        <v>31080</v>
      </c>
      <c r="Y1100">
        <f ca="1">2*1*$D1096</f>
        <v>15540</v>
      </c>
      <c r="Z1100" t="e">
        <f ca="1">_xlfn.FLOOR.MATH(($F$1-1)*$D1097)</f>
        <v>#REF!</v>
      </c>
      <c r="AA1100">
        <f ca="1">2*50*$D1097</f>
        <v>217500</v>
      </c>
      <c r="AB1100">
        <f ca="1">2*10*$D1097</f>
        <v>43500</v>
      </c>
      <c r="AC1100">
        <f ca="1">2*5*$D1097</f>
        <v>21750</v>
      </c>
      <c r="AD1100">
        <f ca="1">2*2*$D1097</f>
        <v>8700</v>
      </c>
      <c r="AE1100">
        <f ca="1">2*1*$D1097</f>
        <v>4350</v>
      </c>
    </row>
    <row r="1102" spans="1:100">
      <c r="A1102" s="18" t="s">
        <v>151</v>
      </c>
      <c r="B1102" t="s">
        <v>152</v>
      </c>
      <c r="C1102" t="s">
        <v>153</v>
      </c>
      <c r="D1102" t="s">
        <v>154</v>
      </c>
      <c r="E1102">
        <v>50</v>
      </c>
      <c r="F1102" t="s">
        <v>153</v>
      </c>
      <c r="G1102" t="s">
        <v>154</v>
      </c>
      <c r="H1102">
        <v>10</v>
      </c>
      <c r="I1102" t="s">
        <v>153</v>
      </c>
      <c r="J1102" t="s">
        <v>154</v>
      </c>
      <c r="K1102">
        <v>5</v>
      </c>
      <c r="L1102" t="s">
        <v>153</v>
      </c>
      <c r="M1102" t="s">
        <v>154</v>
      </c>
      <c r="N1102">
        <v>2</v>
      </c>
      <c r="O1102" t="s">
        <v>153</v>
      </c>
      <c r="P1102" t="s">
        <v>154</v>
      </c>
      <c r="Q1102">
        <v>1</v>
      </c>
      <c r="R1102" t="s">
        <v>153</v>
      </c>
      <c r="S1102" t="s">
        <v>154</v>
      </c>
    </row>
    <row r="1103" spans="1:100">
      <c r="A1103" s="18" t="s">
        <v>159</v>
      </c>
      <c r="B1103" t="s">
        <v>116</v>
      </c>
      <c r="C1103">
        <f ca="1">BC1096</f>
        <v>2864</v>
      </c>
      <c r="D1103">
        <f ca="1">BD1096</f>
        <v>4906</v>
      </c>
      <c r="E1103" t="s">
        <v>116</v>
      </c>
      <c r="F1103">
        <f ca="1">BG1096</f>
        <v>5223</v>
      </c>
      <c r="G1103">
        <f ca="1">BH1096</f>
        <v>2547</v>
      </c>
      <c r="H1103" t="s">
        <v>116</v>
      </c>
      <c r="I1103">
        <f ca="1">BK1096</f>
        <v>2419</v>
      </c>
      <c r="J1103">
        <f ca="1">BL1096</f>
        <v>5351</v>
      </c>
      <c r="K1103" t="s">
        <v>116</v>
      </c>
      <c r="L1103">
        <f ca="1">BO1096</f>
        <v>1531</v>
      </c>
      <c r="M1103">
        <f ca="1">BP1096</f>
        <v>6239</v>
      </c>
      <c r="N1103" t="s">
        <v>116</v>
      </c>
      <c r="O1103">
        <f ca="1">BS1096</f>
        <v>726</v>
      </c>
      <c r="P1103">
        <f ca="1">BT1096</f>
        <v>7044</v>
      </c>
      <c r="Q1103" t="s">
        <v>116</v>
      </c>
      <c r="R1103">
        <f ca="1">BW1096</f>
        <v>359</v>
      </c>
      <c r="S1103">
        <f ca="1">BX1096</f>
        <v>7411</v>
      </c>
    </row>
    <row r="1104" spans="1:100">
      <c r="A1104" s="18"/>
      <c r="B1104" t="s">
        <v>117</v>
      </c>
      <c r="C1104">
        <f ca="1">BC1097</f>
        <v>702</v>
      </c>
      <c r="D1104">
        <f ca="1">BD1097</f>
        <v>1473</v>
      </c>
      <c r="E1104" t="s">
        <v>117</v>
      </c>
      <c r="F1104">
        <f ca="1">BG1097</f>
        <v>1235</v>
      </c>
      <c r="G1104">
        <f ca="1">BH1097</f>
        <v>940</v>
      </c>
      <c r="H1104" t="s">
        <v>117</v>
      </c>
      <c r="I1104">
        <f ca="1">BK1097</f>
        <v>625</v>
      </c>
      <c r="J1104">
        <f ca="1">BL1097</f>
        <v>1550</v>
      </c>
      <c r="K1104" t="s">
        <v>117</v>
      </c>
      <c r="L1104">
        <f ca="1">BO1097</f>
        <v>408</v>
      </c>
      <c r="M1104">
        <f ca="1">BP1097</f>
        <v>1767</v>
      </c>
      <c r="N1104" t="s">
        <v>117</v>
      </c>
      <c r="O1104">
        <f ca="1">BS1097</f>
        <v>243</v>
      </c>
      <c r="P1104">
        <f ca="1">BT1097</f>
        <v>1932</v>
      </c>
      <c r="Q1104" t="s">
        <v>117</v>
      </c>
      <c r="R1104">
        <f ca="1">BW1097</f>
        <v>164</v>
      </c>
      <c r="S1104">
        <f ca="1">BX1097</f>
        <v>2011</v>
      </c>
    </row>
    <row r="1105" spans="1:100">
      <c r="A1105" s="18" t="s">
        <v>155</v>
      </c>
      <c r="C1105">
        <f ca="1">(C1103+C1104)*(C1103+D1103)/SUM(C1103:D1104)</f>
        <v>2786.1055806938161</v>
      </c>
      <c r="D1105">
        <f ca="1">(C1103+D1103)*(D1103+D1104)/SUM(C1103:D1104)</f>
        <v>4983.8944193061843</v>
      </c>
      <c r="F1105">
        <f ca="1">(F1103+F1104)*(F1103+G1103)/SUM(F1103:G1104)</f>
        <v>5045.6168929110108</v>
      </c>
      <c r="G1105">
        <f ca="1">(F1103+G1103)*(G1103+G1104)/SUM(F1103:G1104)</f>
        <v>2724.3831070889896</v>
      </c>
      <c r="I1105">
        <f ca="1">(I1103+I1104)*(I1103+J1103)/SUM(I1103:J1104)</f>
        <v>2378.2684766214179</v>
      </c>
      <c r="J1105">
        <f ca="1">(I1103+J1103)*(J1103+J1104)/SUM(I1103:J1104)</f>
        <v>5391.7315233785821</v>
      </c>
      <c r="L1105">
        <f ca="1">(L1103+L1104)*(L1103+M1103)/SUM(L1103:M1104)</f>
        <v>1514.9351432880844</v>
      </c>
      <c r="M1105">
        <f ca="1">(L1103+M1103)*(M1103+M1104)/SUM(L1103:M1104)</f>
        <v>6255.0648567119151</v>
      </c>
      <c r="O1105">
        <f ca="1">(O1103+O1104)*(O1103+P1103)/SUM(O1103:P1104)</f>
        <v>757.07692307692309</v>
      </c>
      <c r="P1105">
        <f ca="1">(O1103+P1103)*(P1103+P1104)/SUM(O1103:P1104)</f>
        <v>7012.9230769230771</v>
      </c>
      <c r="R1105">
        <f ca="1">(R1103+R1104)*(R1103+S1103)/SUM(R1103:S1104)</f>
        <v>408.61840120663652</v>
      </c>
      <c r="S1105">
        <f ca="1">(R1103+S1103)*(S1103+S1104)/SUM(R1103:S1104)</f>
        <v>7361.3815987933631</v>
      </c>
    </row>
    <row r="1106" spans="1:100">
      <c r="C1106">
        <f ca="1">(C1103+C1104)*(C1104+D1104)/SUM(C1103:D1104)</f>
        <v>779.89441930618398</v>
      </c>
      <c r="D1106">
        <f ca="1">(C1104+D1104)*(D1103+D1104)/SUM(C1103:D1104)</f>
        <v>1395.1055806938159</v>
      </c>
      <c r="F1106">
        <f ca="1">(F1103+F1104)*(F1104+G1104)/SUM(F1103:G1104)</f>
        <v>1412.3831070889894</v>
      </c>
      <c r="G1106">
        <f ca="1">(F1104+G1104)*(G1103+G1104)/SUM(F1103:G1104)</f>
        <v>762.61689291101061</v>
      </c>
      <c r="I1106">
        <f ca="1">(I1103+I1104)*(I1104+J1104)/SUM(I1103:J1104)</f>
        <v>665.73152337858221</v>
      </c>
      <c r="J1106">
        <f ca="1">(I1104+J1104)*(J1103+J1104)/SUM(I1103:J1104)</f>
        <v>1509.2684766214179</v>
      </c>
      <c r="L1106">
        <f ca="1">(L1103+L1104)*(L1104+M1104)/SUM(L1103:M1104)</f>
        <v>424.06485671191552</v>
      </c>
      <c r="M1106">
        <f ca="1">(L1104+M1104)*(M1103+M1104)/SUM(L1103:M1104)</f>
        <v>1750.9351432880844</v>
      </c>
      <c r="O1106">
        <f ca="1">(O1103+O1104)*(O1104+P1104)/SUM(O1103:P1104)</f>
        <v>211.92307692307693</v>
      </c>
      <c r="P1106">
        <f ca="1">(O1104+P1104)*(P1103+P1104)/SUM(O1103:P1104)</f>
        <v>1963.0769230769231</v>
      </c>
      <c r="R1106">
        <f ca="1">(R1103+R1104)*(R1104+S1104)/SUM(R1103:S1104)</f>
        <v>114.38159879336349</v>
      </c>
      <c r="S1106">
        <f ca="1">(R1104+S1104)*(S1103+S1104)/SUM(R1103:S1104)</f>
        <v>2060.6184012066365</v>
      </c>
    </row>
    <row r="1108" spans="1:100">
      <c r="A1108" s="18" t="s">
        <v>151</v>
      </c>
      <c r="B1108" s="18" t="s">
        <v>0</v>
      </c>
      <c r="C1108" s="18">
        <v>50</v>
      </c>
      <c r="D1108" s="18">
        <v>10</v>
      </c>
      <c r="E1108" s="18">
        <v>5</v>
      </c>
      <c r="F1108" s="18">
        <v>2</v>
      </c>
      <c r="G1108" s="18">
        <v>1</v>
      </c>
    </row>
    <row r="1109" spans="1:100">
      <c r="A1109" s="18" t="s">
        <v>118</v>
      </c>
      <c r="B1109" s="10">
        <f ca="1">_xlfn.CHISQ.TEST(C1103:D1104,C1105:D1106)</f>
        <v>8.1450206370406442E-5</v>
      </c>
      <c r="C1109" s="10">
        <f ca="1">_xlfn.CHISQ.TEST(F1103:G1104,F1105:G1106)</f>
        <v>1.9176956378836696E-19</v>
      </c>
      <c r="D1109" s="10">
        <f ca="1">_xlfn.CHISQ.TEST(I1103:J1104,I1105:J1106)</f>
        <v>3.2035032512992084E-2</v>
      </c>
      <c r="E1109" s="10">
        <f ca="1">_xlfn.CHISQ.TEST(L1103:M1104,L1105:M1106)</f>
        <v>0.32528027523365455</v>
      </c>
      <c r="F1109" s="10">
        <f ca="1">_xlfn.CHISQ.TEST(O1103:P1104,O1105:P1106)</f>
        <v>1.1017182743768483E-2</v>
      </c>
      <c r="G1109" s="10">
        <f ca="1">_xlfn.CHISQ.TEST(R1103:S1104,R1105:S1106)</f>
        <v>6.9497263726710836E-8</v>
      </c>
    </row>
    <row r="1110" spans="1:100">
      <c r="A1110" s="18" t="s">
        <v>156</v>
      </c>
      <c r="B1110">
        <f ca="1">(C1103*D1104)/(D1103*C1104)</f>
        <v>1.2249295298622653</v>
      </c>
      <c r="C1110">
        <f ca="1">(F1103*G1104)/(G1103*F1104)</f>
        <v>1.5608169649456611</v>
      </c>
      <c r="D1110">
        <f ca="1">(I1103*J1104)/(J1103*I1104)</f>
        <v>1.1211212857409829</v>
      </c>
      <c r="E1110">
        <f ca="1">(L1103*M1104)/(M1103*L1104)</f>
        <v>1.0627634047688639</v>
      </c>
      <c r="F1110">
        <f ca="1">(O1103*P1104)/(P1103*O1104)</f>
        <v>0.81944181546680128</v>
      </c>
      <c r="G1110">
        <f ca="1">(R1103*S1104)/(S1103*R1104)</f>
        <v>0.59399919697483305</v>
      </c>
    </row>
    <row r="1111" spans="1:100">
      <c r="AB1111" s="12"/>
      <c r="AC1111" s="12"/>
      <c r="AD1111" s="12"/>
      <c r="AE1111" s="12"/>
      <c r="AF1111" s="12"/>
      <c r="AG1111" s="12"/>
      <c r="AH1111" s="12"/>
      <c r="AI1111" s="12"/>
      <c r="AJ1111" s="12"/>
      <c r="AK1111" s="12"/>
      <c r="AL1111" s="12"/>
      <c r="AM1111" s="12"/>
      <c r="AN1111" s="12"/>
      <c r="AO1111" s="12"/>
      <c r="AP1111" s="12"/>
      <c r="AQ1111" s="12"/>
      <c r="AR1111" s="12"/>
      <c r="AS1111" s="12"/>
      <c r="AT1111" s="12"/>
      <c r="AU1111" s="12"/>
      <c r="AV1111" s="12"/>
      <c r="AW1111" s="12"/>
      <c r="AX1111" s="12"/>
      <c r="AY1111" s="12"/>
    </row>
    <row r="1112" spans="1:100">
      <c r="AB1112" s="12"/>
      <c r="AC1112" s="12"/>
      <c r="AD1112" s="12"/>
      <c r="AE1112" s="12"/>
      <c r="AF1112" s="12"/>
      <c r="AG1112" s="12"/>
      <c r="AH1112" s="12"/>
      <c r="AI1112" s="12"/>
      <c r="AJ1112" s="12"/>
      <c r="AK1112" s="12"/>
      <c r="AL1112" s="12"/>
      <c r="AM1112" s="12"/>
      <c r="AN1112" s="12"/>
      <c r="AO1112" s="12"/>
      <c r="AP1112" s="12"/>
      <c r="AQ1112" s="12"/>
      <c r="AR1112" s="12"/>
      <c r="AS1112" s="12"/>
      <c r="AT1112" s="12"/>
      <c r="AU1112" s="12"/>
      <c r="AV1112" s="12"/>
      <c r="AW1112" s="12"/>
      <c r="AX1112" s="12"/>
      <c r="AY1112" s="12"/>
    </row>
    <row r="1113" spans="1:100">
      <c r="A1113">
        <v>2</v>
      </c>
      <c r="B1113">
        <v>5</v>
      </c>
      <c r="C1113">
        <v>1</v>
      </c>
      <c r="AB1113" s="12"/>
      <c r="AC1113" s="12"/>
      <c r="AD1113" s="12"/>
      <c r="AE1113" s="12"/>
      <c r="AF1113" s="12"/>
      <c r="AG1113" s="12"/>
      <c r="AH1113" s="12"/>
      <c r="AI1113" s="12"/>
      <c r="AJ1113" s="12"/>
      <c r="AK1113" s="12"/>
      <c r="AL1113" s="12"/>
      <c r="AM1113" s="12"/>
      <c r="AN1113" s="12"/>
      <c r="AO1113" s="12"/>
      <c r="AP1113" s="12"/>
      <c r="AQ1113" s="12"/>
      <c r="AR1113" s="12"/>
      <c r="AS1113" s="12"/>
      <c r="AT1113" s="12"/>
      <c r="AU1113" s="12"/>
      <c r="AV1113" s="12"/>
      <c r="AW1113" s="12"/>
      <c r="AX1113" s="12"/>
      <c r="AY1113" s="12"/>
    </row>
    <row r="1114" spans="1:100" ht="18.75">
      <c r="A1114" s="19" t="str">
        <f ca="1">INDIRECT("R5C"&amp;A1113,FALSE)</f>
        <v>reduced_deities</v>
      </c>
      <c r="B1114" s="19" t="str">
        <f ca="1">INDIRECT("R5C"&amp;B1113,FALSE)</f>
        <v>emperor_names</v>
      </c>
      <c r="C1114" s="19" t="str">
        <f ca="1">INDIRECT("R3C"&amp;C1113,FALSE)</f>
        <v>reduced_punishment</v>
      </c>
      <c r="D1114" s="20"/>
    </row>
    <row r="1115" spans="1:100" ht="18.75">
      <c r="A1115" s="19">
        <f ca="1">INDIRECT("R6C"&amp;A1113,FALSE)</f>
        <v>188</v>
      </c>
      <c r="B1115" s="19">
        <f ca="1">INDIRECT("R6C"&amp;B1113,FALSE)</f>
        <v>227</v>
      </c>
      <c r="C1115" s="19">
        <f ca="1">INDIRECT("R4C"&amp;C1113,FALSE)</f>
        <v>7</v>
      </c>
    </row>
    <row r="1116" spans="1:100">
      <c r="A1116" s="18"/>
    </row>
    <row r="1117" spans="1:100">
      <c r="A1117" s="18" t="s">
        <v>115</v>
      </c>
    </row>
    <row r="1118" spans="1:100" ht="15.75">
      <c r="C1118" t="s">
        <v>36</v>
      </c>
      <c r="D1118" t="s">
        <v>37</v>
      </c>
      <c r="E1118" s="2" t="s">
        <v>43</v>
      </c>
      <c r="F1118" s="2" t="s">
        <v>38</v>
      </c>
      <c r="G1118" s="2" t="s">
        <v>39</v>
      </c>
      <c r="H1118" s="2" t="s">
        <v>40</v>
      </c>
      <c r="I1118" s="2" t="s">
        <v>41</v>
      </c>
      <c r="J1118" s="2" t="s">
        <v>42</v>
      </c>
      <c r="K1118" s="3" t="s">
        <v>44</v>
      </c>
      <c r="L1118" s="3" t="s">
        <v>45</v>
      </c>
      <c r="M1118" s="3" t="s">
        <v>46</v>
      </c>
      <c r="N1118" s="3" t="s">
        <v>47</v>
      </c>
      <c r="O1118" s="3" t="s">
        <v>48</v>
      </c>
      <c r="P1118" s="3" t="s">
        <v>49</v>
      </c>
      <c r="Q1118" s="3" t="s">
        <v>108</v>
      </c>
      <c r="R1118" s="3" t="s">
        <v>109</v>
      </c>
      <c r="S1118" s="3" t="s">
        <v>110</v>
      </c>
      <c r="T1118" s="3" t="s">
        <v>111</v>
      </c>
      <c r="U1118" s="3" t="s">
        <v>112</v>
      </c>
      <c r="V1118" s="3" t="s">
        <v>113</v>
      </c>
      <c r="W1118" s="3" t="s">
        <v>81</v>
      </c>
      <c r="X1118" s="3" t="s">
        <v>82</v>
      </c>
      <c r="Y1118" s="3" t="s">
        <v>83</v>
      </c>
      <c r="Z1118" s="3" t="s">
        <v>84</v>
      </c>
      <c r="AA1118" s="3" t="s">
        <v>85</v>
      </c>
      <c r="AB1118" s="3" t="s">
        <v>86</v>
      </c>
      <c r="AC1118" s="13" t="s">
        <v>96</v>
      </c>
      <c r="AD1118" s="13" t="s">
        <v>97</v>
      </c>
      <c r="AE1118" s="13" t="s">
        <v>98</v>
      </c>
      <c r="AF1118" s="13" t="s">
        <v>99</v>
      </c>
      <c r="AG1118" s="13" t="s">
        <v>100</v>
      </c>
      <c r="AH1118" s="13" t="s">
        <v>101</v>
      </c>
      <c r="AI1118" s="13" t="s">
        <v>102</v>
      </c>
      <c r="AJ1118" s="13" t="s">
        <v>103</v>
      </c>
      <c r="AK1118" s="13" t="s">
        <v>104</v>
      </c>
      <c r="AL1118" s="13" t="s">
        <v>105</v>
      </c>
      <c r="AM1118" s="13" t="s">
        <v>106</v>
      </c>
      <c r="AN1118" s="13" t="s">
        <v>107</v>
      </c>
      <c r="AO1118" s="13" t="s">
        <v>96</v>
      </c>
      <c r="AP1118" s="13" t="s">
        <v>97</v>
      </c>
      <c r="AQ1118" s="13" t="s">
        <v>98</v>
      </c>
      <c r="AR1118" s="13" t="s">
        <v>99</v>
      </c>
      <c r="AS1118" s="13" t="s">
        <v>100</v>
      </c>
      <c r="AT1118" s="13" t="s">
        <v>101</v>
      </c>
      <c r="AU1118" s="13" t="s">
        <v>102</v>
      </c>
      <c r="AV1118" s="13" t="s">
        <v>103</v>
      </c>
      <c r="AW1118" s="13" t="s">
        <v>104</v>
      </c>
      <c r="AX1118" s="13" t="s">
        <v>105</v>
      </c>
      <c r="AY1118" s="13" t="s">
        <v>106</v>
      </c>
      <c r="AZ1118" s="13" t="s">
        <v>107</v>
      </c>
      <c r="BA1118" t="s">
        <v>1</v>
      </c>
      <c r="BB1118" t="s">
        <v>2</v>
      </c>
      <c r="BC1118" t="s">
        <v>3</v>
      </c>
      <c r="BD1118" t="s">
        <v>4</v>
      </c>
      <c r="BE1118" t="s">
        <v>5</v>
      </c>
      <c r="BF1118" t="s">
        <v>6</v>
      </c>
      <c r="BG1118" t="s">
        <v>7</v>
      </c>
      <c r="BH1118" t="s">
        <v>8</v>
      </c>
      <c r="BI1118" t="s">
        <v>9</v>
      </c>
      <c r="BJ1118" t="s">
        <v>10</v>
      </c>
      <c r="BK1118" t="s">
        <v>11</v>
      </c>
      <c r="BL1118" t="s">
        <v>12</v>
      </c>
      <c r="BM1118" t="s">
        <v>13</v>
      </c>
      <c r="BN1118" t="s">
        <v>14</v>
      </c>
      <c r="BO1118" t="s">
        <v>15</v>
      </c>
      <c r="BP1118" t="s">
        <v>16</v>
      </c>
      <c r="BQ1118" t="s">
        <v>17</v>
      </c>
      <c r="BR1118" t="s">
        <v>18</v>
      </c>
      <c r="BS1118" t="s">
        <v>19</v>
      </c>
      <c r="BT1118" t="s">
        <v>20</v>
      </c>
      <c r="BU1118" t="s">
        <v>21</v>
      </c>
      <c r="BV1118" t="s">
        <v>22</v>
      </c>
      <c r="BW1118" t="s">
        <v>23</v>
      </c>
      <c r="BX1118" t="s">
        <v>24</v>
      </c>
      <c r="BY1118" t="s">
        <v>1</v>
      </c>
      <c r="BZ1118" t="s">
        <v>2</v>
      </c>
      <c r="CA1118" t="s">
        <v>3</v>
      </c>
      <c r="CB1118" t="s">
        <v>4</v>
      </c>
      <c r="CC1118" t="s">
        <v>5</v>
      </c>
      <c r="CD1118" t="s">
        <v>6</v>
      </c>
      <c r="CE1118" t="s">
        <v>7</v>
      </c>
      <c r="CF1118" t="s">
        <v>8</v>
      </c>
      <c r="CG1118" t="s">
        <v>9</v>
      </c>
      <c r="CH1118" t="s">
        <v>10</v>
      </c>
      <c r="CI1118" t="s">
        <v>11</v>
      </c>
      <c r="CJ1118" t="s">
        <v>12</v>
      </c>
      <c r="CK1118" t="s">
        <v>13</v>
      </c>
      <c r="CL1118" t="s">
        <v>14</v>
      </c>
      <c r="CM1118" t="s">
        <v>15</v>
      </c>
      <c r="CN1118" t="s">
        <v>16</v>
      </c>
      <c r="CO1118" t="s">
        <v>17</v>
      </c>
      <c r="CP1118" t="s">
        <v>18</v>
      </c>
      <c r="CQ1118" t="s">
        <v>19</v>
      </c>
      <c r="CR1118" t="s">
        <v>20</v>
      </c>
      <c r="CS1118" t="s">
        <v>21</v>
      </c>
      <c r="CT1118" t="s">
        <v>22</v>
      </c>
      <c r="CU1118" t="s">
        <v>23</v>
      </c>
      <c r="CV1118" t="s">
        <v>24</v>
      </c>
    </row>
    <row r="1119" spans="1:100">
      <c r="A1119" s="18" t="str">
        <f ca="1">INDIRECT("CORPUS_TOTALS!R"&amp;$A1115&amp;"C"&amp;COLUMN(),FALSE)</f>
        <v>Reduced Deity</v>
      </c>
      <c r="B1119" s="7" t="str">
        <f ca="1">INDIRECT("CORPUS_TOTALS!R"&amp;($A1115+$C1115)&amp;"C"&amp;(COLUMN()-1),FALSE)</f>
        <v>Reduced Punishment</v>
      </c>
      <c r="C1119" s="7">
        <f ca="1">INDIRECT("CORPUS_TOTALS!R"&amp;($A1115+$C1115)&amp;"C"&amp;(COLUMN()-1),FALSE)</f>
        <v>31050</v>
      </c>
      <c r="D1119" s="7">
        <f t="shared" ref="D1119:BO1119" ca="1" si="900">INDIRECT("CORPUS_TOTALS!R"&amp;($A1115+$C1115)&amp;"C"&amp;(COLUMN()-1),FALSE)</f>
        <v>7770</v>
      </c>
      <c r="E1119" s="7">
        <f t="shared" ca="1" si="900"/>
        <v>1172</v>
      </c>
      <c r="F1119" s="7">
        <f t="shared" ca="1" si="900"/>
        <v>3213</v>
      </c>
      <c r="G1119" s="7">
        <f t="shared" ca="1" si="900"/>
        <v>537</v>
      </c>
      <c r="H1119" s="7">
        <f t="shared" ca="1" si="900"/>
        <v>255</v>
      </c>
      <c r="I1119" s="7">
        <f t="shared" ca="1" si="900"/>
        <v>75</v>
      </c>
      <c r="J1119" s="7">
        <f t="shared" ca="1" si="900"/>
        <v>35</v>
      </c>
      <c r="K1119" s="7">
        <f t="shared" ca="1" si="900"/>
        <v>-0.67634222935485366</v>
      </c>
      <c r="L1119" s="7">
        <f t="shared" ca="1" si="900"/>
        <v>-0.92813962992741483</v>
      </c>
      <c r="M1119" s="7">
        <f t="shared" ca="1" si="900"/>
        <v>-2.4563474754358308</v>
      </c>
      <c r="N1119" s="7">
        <f t="shared" ca="1" si="900"/>
        <v>-2.8986055421038048</v>
      </c>
      <c r="O1119" s="7">
        <f t="shared" ca="1" si="900"/>
        <v>-5.5848666641327149</v>
      </c>
      <c r="P1119" s="7">
        <f t="shared" ca="1" si="900"/>
        <v>-6.2034633350200723</v>
      </c>
      <c r="Q1119" s="7">
        <f t="shared" ca="1" si="900"/>
        <v>1</v>
      </c>
      <c r="R1119" s="7">
        <f t="shared" ca="1" si="900"/>
        <v>1</v>
      </c>
      <c r="S1119" s="7">
        <f t="shared" ca="1" si="900"/>
        <v>0.78804732376278119</v>
      </c>
      <c r="T1119" s="7">
        <f t="shared" ca="1" si="900"/>
        <v>0.72264846529016924</v>
      </c>
      <c r="U1119" s="7">
        <f t="shared" ca="1" si="900"/>
        <v>0.54155119530389573</v>
      </c>
      <c r="V1119" s="7">
        <f t="shared" ca="1" si="900"/>
        <v>0.50211070790530588</v>
      </c>
      <c r="W1119" s="7">
        <f t="shared" ca="1" si="900"/>
        <v>0.21234888708665914</v>
      </c>
      <c r="X1119" s="7">
        <f t="shared" ca="1" si="900"/>
        <v>0.17942677576444382</v>
      </c>
      <c r="Y1119" s="7">
        <f t="shared" ca="1" si="900"/>
        <v>1.0324282002821248E-5</v>
      </c>
      <c r="Z1119" s="7">
        <f t="shared" ca="1" si="900"/>
        <v>1.7404836525014163E-5</v>
      </c>
      <c r="AA1119" s="7">
        <f t="shared" ca="1" si="900"/>
        <v>1.9256980685046379E-6</v>
      </c>
      <c r="AB1119" s="7">
        <f t="shared" ca="1" si="900"/>
        <v>4.699506924512636E-4</v>
      </c>
      <c r="AC1119" s="7">
        <f t="shared" ca="1" si="900"/>
        <v>8.0339227506568463E-3</v>
      </c>
      <c r="AD1119" s="7">
        <f t="shared" ca="1" si="900"/>
        <v>9.0052909475744781E-3</v>
      </c>
      <c r="AE1119" s="7">
        <f t="shared" ca="1" si="900"/>
        <v>7.9854852921931643E-3</v>
      </c>
      <c r="AF1119" s="7">
        <f t="shared" ca="1" si="900"/>
        <v>8.5550552483473746E-3</v>
      </c>
      <c r="AG1119" s="7">
        <f t="shared" ca="1" si="900"/>
        <v>6.3286696718441509E-3</v>
      </c>
      <c r="AH1119" s="7">
        <f t="shared" ca="1" si="900"/>
        <v>7.493724150549671E-3</v>
      </c>
      <c r="AI1119" s="7">
        <f t="shared" ca="1" si="900"/>
        <v>5.7607257850180484E-3</v>
      </c>
      <c r="AJ1119" s="7">
        <f t="shared" ca="1" si="900"/>
        <v>7.3666873423950795E-3</v>
      </c>
      <c r="AK1119" s="7">
        <f t="shared" ca="1" si="900"/>
        <v>3.736609542347712E-3</v>
      </c>
      <c r="AL1119" s="7">
        <f t="shared" ca="1" si="900"/>
        <v>5.9159001101619403E-3</v>
      </c>
      <c r="AM1119" s="7">
        <f t="shared" ca="1" si="900"/>
        <v>3.0155249844740113E-3</v>
      </c>
      <c r="AN1119" s="7">
        <f t="shared" ca="1" si="900"/>
        <v>5.9934840245349976E-3</v>
      </c>
      <c r="AO1119" s="7">
        <f t="shared" ca="1" si="900"/>
        <v>0.10132872086595962</v>
      </c>
      <c r="AP1119" s="7">
        <f t="shared" ca="1" si="900"/>
        <v>0.11514489560765687</v>
      </c>
      <c r="AQ1119" s="7">
        <f t="shared" ca="1" si="900"/>
        <v>0.25594348383682047</v>
      </c>
      <c r="AR1119" s="7">
        <f t="shared" ca="1" si="900"/>
        <v>0.27558804769471107</v>
      </c>
      <c r="AS1119" s="7">
        <f t="shared" ca="1" si="900"/>
        <v>5.704045532973729E-2</v>
      </c>
      <c r="AT1119" s="7">
        <f t="shared" ca="1" si="900"/>
        <v>6.7798669509387552E-2</v>
      </c>
      <c r="AU1119" s="7">
        <f t="shared" ca="1" si="900"/>
        <v>2.6920050486054094E-2</v>
      </c>
      <c r="AV1119" s="7">
        <f t="shared" ca="1" si="900"/>
        <v>3.4598611032607425E-2</v>
      </c>
      <c r="AW1119" s="7">
        <f t="shared" ca="1" si="900"/>
        <v>7.4785099168948842E-3</v>
      </c>
      <c r="AX1119" s="7">
        <f t="shared" ca="1" si="900"/>
        <v>1.182650938812442E-2</v>
      </c>
      <c r="AY1119" s="7">
        <f t="shared" ca="1" si="900"/>
        <v>3.0155249844740113E-3</v>
      </c>
      <c r="AZ1119" s="7">
        <f t="shared" ca="1" si="900"/>
        <v>5.9934840245349976E-3</v>
      </c>
      <c r="BA1119" s="7">
        <f t="shared" ca="1" si="900"/>
        <v>776545</v>
      </c>
      <c r="BB1119" s="7">
        <f t="shared" ca="1" si="900"/>
        <v>5914283</v>
      </c>
      <c r="BC1119" s="7">
        <f t="shared" ca="1" si="900"/>
        <v>841</v>
      </c>
      <c r="BD1119" s="7">
        <f t="shared" ca="1" si="900"/>
        <v>6929</v>
      </c>
      <c r="BE1119" s="7">
        <f t="shared" ca="1" si="900"/>
        <v>1854958</v>
      </c>
      <c r="BF1119" s="7">
        <f t="shared" ca="1" si="900"/>
        <v>4835870</v>
      </c>
      <c r="BG1119" s="7">
        <f t="shared" ca="1" si="900"/>
        <v>2065</v>
      </c>
      <c r="BH1119" s="7">
        <f t="shared" ca="1" si="900"/>
        <v>5705</v>
      </c>
      <c r="BI1119" s="7">
        <f t="shared" ca="1" si="900"/>
        <v>521678</v>
      </c>
      <c r="BJ1119" s="7">
        <f t="shared" ca="1" si="900"/>
        <v>6169150</v>
      </c>
      <c r="BK1119" s="7">
        <f t="shared" ca="1" si="900"/>
        <v>485</v>
      </c>
      <c r="BL1119" s="7">
        <f t="shared" ca="1" si="900"/>
        <v>7285</v>
      </c>
      <c r="BM1119" s="7">
        <f t="shared" ca="1" si="900"/>
        <v>282016</v>
      </c>
      <c r="BN1119" s="7">
        <f t="shared" ca="1" si="900"/>
        <v>6408812</v>
      </c>
      <c r="BO1119" s="7">
        <f t="shared" ca="1" si="900"/>
        <v>239</v>
      </c>
      <c r="BP1119" s="7">
        <f t="shared" ref="BP1119:CV1119" ca="1" si="901">INDIRECT("CORPUS_TOTALS!R"&amp;($A1115+$C1115)&amp;"C"&amp;(COLUMN()-1),FALSE)</f>
        <v>7531</v>
      </c>
      <c r="BQ1119" s="7">
        <f t="shared" ca="1" si="901"/>
        <v>119056</v>
      </c>
      <c r="BR1119" s="7">
        <f t="shared" ca="1" si="901"/>
        <v>6571772</v>
      </c>
      <c r="BS1119" s="7">
        <f t="shared" ca="1" si="901"/>
        <v>75</v>
      </c>
      <c r="BT1119" s="7">
        <f t="shared" ca="1" si="901"/>
        <v>7695</v>
      </c>
      <c r="BU1119" s="7">
        <f t="shared" ca="1" si="901"/>
        <v>60599</v>
      </c>
      <c r="BV1119" s="7">
        <f t="shared" ca="1" si="901"/>
        <v>6630229</v>
      </c>
      <c r="BW1119" s="7">
        <f t="shared" ca="1" si="901"/>
        <v>35</v>
      </c>
      <c r="BX1119" s="7">
        <f t="shared" ca="1" si="901"/>
        <v>7735</v>
      </c>
      <c r="BY1119" s="7">
        <f t="shared" ca="1" si="901"/>
        <v>776484.27560632839</v>
      </c>
      <c r="BZ1119" s="7">
        <f t="shared" ca="1" si="901"/>
        <v>5914343.7243936714</v>
      </c>
      <c r="CA1119" s="7">
        <f t="shared" ca="1" si="901"/>
        <v>901.72439367163099</v>
      </c>
      <c r="CB1119" s="7">
        <f t="shared" ca="1" si="901"/>
        <v>6876.2516746806223</v>
      </c>
      <c r="CC1119" s="7">
        <f t="shared" ca="1" si="901"/>
        <v>1854868.9569136705</v>
      </c>
      <c r="CD1119" s="7">
        <f t="shared" ca="1" si="901"/>
        <v>4835959.0430863295</v>
      </c>
      <c r="CE1119" s="7">
        <f t="shared" ca="1" si="901"/>
        <v>2154.0430863294082</v>
      </c>
      <c r="CF1119" s="7">
        <f t="shared" ca="1" si="901"/>
        <v>5622.4786752850323</v>
      </c>
      <c r="CG1119" s="7">
        <f t="shared" ca="1" si="901"/>
        <v>521557.32004876243</v>
      </c>
      <c r="CH1119" s="7">
        <f t="shared" ca="1" si="901"/>
        <v>6169270.6799512375</v>
      </c>
      <c r="CI1119" s="7">
        <f t="shared" ca="1" si="901"/>
        <v>605.67995123755747</v>
      </c>
      <c r="CJ1119" s="7">
        <f t="shared" ca="1" si="901"/>
        <v>7172.6399109347904</v>
      </c>
      <c r="CK1119" s="7">
        <f t="shared" ca="1" si="901"/>
        <v>281927.59994554083</v>
      </c>
      <c r="CL1119" s="7">
        <f t="shared" ca="1" si="901"/>
        <v>6408900.4000544595</v>
      </c>
      <c r="CM1119" s="7">
        <f t="shared" ca="1" si="901"/>
        <v>327.40005445915699</v>
      </c>
      <c r="CN1119" s="7">
        <f t="shared" ca="1" si="901"/>
        <v>7451.2429717218856</v>
      </c>
      <c r="CO1119" s="7">
        <f t="shared" ca="1" si="901"/>
        <v>118992.81468569991</v>
      </c>
      <c r="CP1119" s="7">
        <f t="shared" ca="1" si="901"/>
        <v>6571835.1853143005</v>
      </c>
      <c r="CQ1119" s="7">
        <f t="shared" ca="1" si="901"/>
        <v>138.18531430009682</v>
      </c>
      <c r="CR1119" s="7">
        <f t="shared" ca="1" si="901"/>
        <v>7640.6774453027338</v>
      </c>
      <c r="CS1119" s="7">
        <f t="shared" ca="1" si="901"/>
        <v>60563.667942456021</v>
      </c>
      <c r="CT1119" s="7">
        <f t="shared" ca="1" si="901"/>
        <v>6630264.332057544</v>
      </c>
      <c r="CU1119" s="7">
        <f t="shared" ca="1" si="901"/>
        <v>70.332057543981591</v>
      </c>
      <c r="CV1119" s="7">
        <f t="shared" ca="1" si="901"/>
        <v>7708.6094994520854</v>
      </c>
    </row>
    <row r="1120" spans="1:100">
      <c r="A1120" s="18" t="s">
        <v>117</v>
      </c>
      <c r="B1120" s="7" t="str">
        <f ca="1">INDIRECT("CORPUS_TOTALS!R"&amp;($B1115+$C1115)&amp;"C"&amp;(COLUMN()-1),FALSE)</f>
        <v>Reduced Punishment</v>
      </c>
      <c r="C1120" s="7">
        <f ca="1">INDIRECT("CORPUS_TOTALS!R"&amp;($B1115+$C1115)&amp;"C"&amp;(COLUMN()-1),FALSE)</f>
        <v>31050</v>
      </c>
      <c r="D1120" s="7">
        <f t="shared" ref="D1120:BO1120" ca="1" si="902">INDIRECT("CORPUS_TOTALS!R"&amp;($B1115+$C1115)&amp;"C"&amp;(COLUMN()-1),FALSE)</f>
        <v>4277</v>
      </c>
      <c r="E1120" s="7">
        <f t="shared" ca="1" si="902"/>
        <v>520</v>
      </c>
      <c r="F1120" s="7">
        <f t="shared" ca="1" si="902"/>
        <v>2356</v>
      </c>
      <c r="G1120" s="7">
        <f t="shared" ca="1" si="902"/>
        <v>457</v>
      </c>
      <c r="H1120" s="7">
        <f t="shared" ca="1" si="902"/>
        <v>208</v>
      </c>
      <c r="I1120" s="7">
        <f t="shared" ca="1" si="902"/>
        <v>82</v>
      </c>
      <c r="J1120" s="7">
        <f t="shared" ca="1" si="902"/>
        <v>36</v>
      </c>
      <c r="K1120" s="7">
        <f t="shared" ca="1" si="902"/>
        <v>-1.8630109169839419</v>
      </c>
      <c r="L1120" s="7">
        <f t="shared" ca="1" si="902"/>
        <v>1.1148243665241595</v>
      </c>
      <c r="M1120" s="7">
        <f t="shared" ca="1" si="902"/>
        <v>0.9219582468787092</v>
      </c>
      <c r="N1120" s="7">
        <f t="shared" ca="1" si="902"/>
        <v>0.33064581202898929</v>
      </c>
      <c r="O1120" s="7">
        <f t="shared" ca="1" si="902"/>
        <v>0.23935212735978395</v>
      </c>
      <c r="P1120" s="7">
        <f t="shared" ca="1" si="902"/>
        <v>-0.5778997653369089</v>
      </c>
      <c r="Q1120" s="7">
        <f t="shared" ca="1" si="902"/>
        <v>0.84117323625814799</v>
      </c>
      <c r="R1120" s="7">
        <f t="shared" ca="1" si="902"/>
        <v>1.440904136340724</v>
      </c>
      <c r="S1120" s="7">
        <f t="shared" ca="1" si="902"/>
        <v>1.2151846752668563</v>
      </c>
      <c r="T1120" s="7">
        <f t="shared" ca="1" si="902"/>
        <v>1</v>
      </c>
      <c r="U1120" s="7">
        <f t="shared" ca="1" si="902"/>
        <v>1</v>
      </c>
      <c r="V1120" s="7">
        <f t="shared" ca="1" si="902"/>
        <v>1</v>
      </c>
      <c r="W1120" s="7">
        <f t="shared" ca="1" si="902"/>
        <v>9.2159088895435361E-3</v>
      </c>
      <c r="X1120" s="7">
        <f t="shared" ca="1" si="902"/>
        <v>1.5897038039732912E-28</v>
      </c>
      <c r="Y1120" s="7">
        <f t="shared" ca="1" si="902"/>
        <v>3.3925288103047232E-3</v>
      </c>
      <c r="Z1120" s="7">
        <f t="shared" ca="1" si="902"/>
        <v>0.64682820907337968</v>
      </c>
      <c r="AA1120" s="7">
        <f t="shared" ca="1" si="902"/>
        <v>0.95345195422412077</v>
      </c>
      <c r="AB1120" s="7">
        <f t="shared" ca="1" si="902"/>
        <v>0.97911973487071058</v>
      </c>
      <c r="AC1120" s="7">
        <f t="shared" ca="1" si="902"/>
        <v>6.2789445456961608E-3</v>
      </c>
      <c r="AD1120" s="7">
        <f t="shared" ca="1" si="902"/>
        <v>7.4553719200919225E-3</v>
      </c>
      <c r="AE1120" s="7">
        <f t="shared" ca="1" si="902"/>
        <v>1.0574654041897797E-2</v>
      </c>
      <c r="AF1120" s="7">
        <f t="shared" ca="1" si="902"/>
        <v>1.1459482034791472E-2</v>
      </c>
      <c r="AG1120" s="7">
        <f t="shared" ca="1" si="902"/>
        <v>9.7106485606760305E-3</v>
      </c>
      <c r="AH1120" s="7">
        <f t="shared" ca="1" si="902"/>
        <v>1.1659470681783636E-2</v>
      </c>
      <c r="AI1120" s="7">
        <f t="shared" ca="1" si="902"/>
        <v>8.4110491065762828E-3</v>
      </c>
      <c r="AJ1120" s="7">
        <f t="shared" ca="1" si="902"/>
        <v>1.1041838431417639E-2</v>
      </c>
      <c r="AK1120" s="7">
        <f t="shared" ca="1" si="902"/>
        <v>7.5212438878623838E-3</v>
      </c>
      <c r="AL1120" s="7">
        <f t="shared" ca="1" si="902"/>
        <v>1.1651073156795085E-2</v>
      </c>
      <c r="AM1120" s="7">
        <f t="shared" ca="1" si="902"/>
        <v>5.6791202295878845E-3</v>
      </c>
      <c r="AN1120" s="7">
        <f t="shared" ca="1" si="902"/>
        <v>1.1155109370599164E-2</v>
      </c>
      <c r="AO1120" s="7">
        <f t="shared" ca="1" si="902"/>
        <v>9.0403004058840983E-2</v>
      </c>
      <c r="AP1120" s="7">
        <f t="shared" ca="1" si="902"/>
        <v>0.108334428721145</v>
      </c>
      <c r="AQ1120" s="7">
        <f t="shared" ca="1" si="902"/>
        <v>0.34150811758775518</v>
      </c>
      <c r="AR1120" s="7">
        <f t="shared" ca="1" si="902"/>
        <v>0.37020570050904161</v>
      </c>
      <c r="AS1120" s="7">
        <f t="shared" ca="1" si="902"/>
        <v>8.4349279702197397E-2</v>
      </c>
      <c r="AT1120" s="7">
        <f t="shared" ca="1" si="902"/>
        <v>0.10176248087764829</v>
      </c>
      <c r="AU1120" s="7">
        <f t="shared" ca="1" si="902"/>
        <v>3.9778142442779711E-2</v>
      </c>
      <c r="AV1120" s="7">
        <f t="shared" ca="1" si="902"/>
        <v>5.2342502869354969E-2</v>
      </c>
      <c r="AW1120" s="7">
        <f t="shared" ca="1" si="902"/>
        <v>1.4853363591969551E-2</v>
      </c>
      <c r="AX1120" s="7">
        <f t="shared" ca="1" si="902"/>
        <v>2.3023653008451307E-2</v>
      </c>
      <c r="AY1120" s="7">
        <f t="shared" ca="1" si="902"/>
        <v>5.6791202295878845E-3</v>
      </c>
      <c r="AZ1120" s="7">
        <f t="shared" ca="1" si="902"/>
        <v>1.1155109370599164E-2</v>
      </c>
      <c r="BA1120" s="7">
        <f t="shared" ca="1" si="902"/>
        <v>776961</v>
      </c>
      <c r="BB1120" s="7">
        <f t="shared" ca="1" si="902"/>
        <v>5917360</v>
      </c>
      <c r="BC1120" s="7">
        <f t="shared" ca="1" si="902"/>
        <v>425</v>
      </c>
      <c r="BD1120" s="7">
        <f t="shared" ca="1" si="902"/>
        <v>3852</v>
      </c>
      <c r="BE1120" s="7">
        <f t="shared" ca="1" si="902"/>
        <v>1855501</v>
      </c>
      <c r="BF1120" s="7">
        <f t="shared" ca="1" si="902"/>
        <v>4838820</v>
      </c>
      <c r="BG1120" s="7">
        <f t="shared" ca="1" si="902"/>
        <v>1522</v>
      </c>
      <c r="BH1120" s="7">
        <f t="shared" ca="1" si="902"/>
        <v>2755</v>
      </c>
      <c r="BI1120" s="7">
        <f t="shared" ca="1" si="902"/>
        <v>521765</v>
      </c>
      <c r="BJ1120" s="7">
        <f t="shared" ca="1" si="902"/>
        <v>6172556</v>
      </c>
      <c r="BK1120" s="7">
        <f t="shared" ca="1" si="902"/>
        <v>398</v>
      </c>
      <c r="BL1120" s="7">
        <f t="shared" ca="1" si="902"/>
        <v>3879</v>
      </c>
      <c r="BM1120" s="7">
        <f t="shared" ca="1" si="902"/>
        <v>282058</v>
      </c>
      <c r="BN1120" s="7">
        <f t="shared" ca="1" si="902"/>
        <v>6412263</v>
      </c>
      <c r="BO1120" s="7">
        <f t="shared" ca="1" si="902"/>
        <v>197</v>
      </c>
      <c r="BP1120" s="7">
        <f t="shared" ref="BP1120:CV1120" ca="1" si="903">INDIRECT("CORPUS_TOTALS!R"&amp;($B1115+$C1115)&amp;"C"&amp;(COLUMN()-1),FALSE)</f>
        <v>4080</v>
      </c>
      <c r="BQ1120" s="7">
        <f t="shared" ca="1" si="903"/>
        <v>119050</v>
      </c>
      <c r="BR1120" s="7">
        <f t="shared" ca="1" si="903"/>
        <v>6575271</v>
      </c>
      <c r="BS1120" s="7">
        <f t="shared" ca="1" si="903"/>
        <v>81</v>
      </c>
      <c r="BT1120" s="7">
        <f t="shared" ca="1" si="903"/>
        <v>4196</v>
      </c>
      <c r="BU1120" s="7">
        <f t="shared" ca="1" si="903"/>
        <v>60598</v>
      </c>
      <c r="BV1120" s="7">
        <f t="shared" ca="1" si="903"/>
        <v>6633723</v>
      </c>
      <c r="BW1120" s="7">
        <f t="shared" ca="1" si="903"/>
        <v>36</v>
      </c>
      <c r="BX1120" s="7">
        <f t="shared" ca="1" si="903"/>
        <v>4241</v>
      </c>
      <c r="BY1120" s="7">
        <f t="shared" ca="1" si="903"/>
        <v>776889.64540132124</v>
      </c>
      <c r="BZ1120" s="7">
        <f t="shared" ca="1" si="903"/>
        <v>5917431.3545986786</v>
      </c>
      <c r="CA1120" s="7">
        <f t="shared" ca="1" si="903"/>
        <v>496.35459867870861</v>
      </c>
      <c r="CB1120" s="7">
        <f t="shared" ca="1" si="903"/>
        <v>3783.0608547155121</v>
      </c>
      <c r="CC1120" s="7">
        <f t="shared" ca="1" si="903"/>
        <v>1855837.3060128402</v>
      </c>
      <c r="CD1120" s="7">
        <f t="shared" ca="1" si="903"/>
        <v>4838483.69398716</v>
      </c>
      <c r="CE1120" s="7">
        <f t="shared" ca="1" si="903"/>
        <v>1185.6939871597012</v>
      </c>
      <c r="CF1120" s="7">
        <f t="shared" ca="1" si="903"/>
        <v>3093.2810474729254</v>
      </c>
      <c r="CG1120" s="7">
        <f t="shared" ca="1" si="903"/>
        <v>521829.60319801245</v>
      </c>
      <c r="CH1120" s="7">
        <f t="shared" ca="1" si="903"/>
        <v>6172491.3968019877</v>
      </c>
      <c r="CI1120" s="7">
        <f t="shared" ca="1" si="903"/>
        <v>333.39680198752035</v>
      </c>
      <c r="CJ1120" s="7">
        <f t="shared" ca="1" si="903"/>
        <v>3946.1227651019426</v>
      </c>
      <c r="CK1120" s="7">
        <f t="shared" ca="1" si="903"/>
        <v>282074.78249254543</v>
      </c>
      <c r="CL1120" s="7">
        <f t="shared" ca="1" si="903"/>
        <v>6412246.2175074546</v>
      </c>
      <c r="CM1120" s="7">
        <f t="shared" ca="1" si="903"/>
        <v>180.21750745454497</v>
      </c>
      <c r="CN1120" s="7">
        <f t="shared" ca="1" si="903"/>
        <v>4099.3999258475951</v>
      </c>
      <c r="CO1120" s="7">
        <f t="shared" ca="1" si="903"/>
        <v>119054.93583149787</v>
      </c>
      <c r="CP1120" s="7">
        <f t="shared" ca="1" si="903"/>
        <v>6575266.0641685026</v>
      </c>
      <c r="CQ1120" s="7">
        <f t="shared" ca="1" si="903"/>
        <v>76.064168502125369</v>
      </c>
      <c r="CR1120" s="7">
        <f t="shared" ca="1" si="903"/>
        <v>4203.6198083420259</v>
      </c>
      <c r="CS1120" s="7">
        <f t="shared" ca="1" si="903"/>
        <v>60595.285687243806</v>
      </c>
      <c r="CT1120" s="7">
        <f t="shared" ca="1" si="903"/>
        <v>6633725.7143127564</v>
      </c>
      <c r="CU1120" s="7">
        <f t="shared" ca="1" si="903"/>
        <v>38.714312756191667</v>
      </c>
      <c r="CV1120" s="7">
        <f t="shared" ca="1" si="903"/>
        <v>4240.993526901384</v>
      </c>
    </row>
    <row r="1122" spans="1:51">
      <c r="A1122" s="18" t="s">
        <v>114</v>
      </c>
      <c r="B1122" t="s">
        <v>119</v>
      </c>
      <c r="C1122" t="s">
        <v>120</v>
      </c>
      <c r="D1122" t="s">
        <v>121</v>
      </c>
      <c r="E1122" t="s">
        <v>122</v>
      </c>
      <c r="F1122" t="s">
        <v>123</v>
      </c>
      <c r="G1122" t="s">
        <v>124</v>
      </c>
      <c r="H1122" t="s">
        <v>125</v>
      </c>
      <c r="I1122" t="s">
        <v>126</v>
      </c>
      <c r="J1122" t="s">
        <v>127</v>
      </c>
      <c r="K1122" t="s">
        <v>128</v>
      </c>
      <c r="L1122" t="s">
        <v>129</v>
      </c>
      <c r="M1122" t="s">
        <v>130</v>
      </c>
      <c r="N1122" t="s">
        <v>131</v>
      </c>
      <c r="O1122" t="s">
        <v>132</v>
      </c>
      <c r="P1122" t="s">
        <v>133</v>
      </c>
      <c r="Q1122" t="s">
        <v>134</v>
      </c>
      <c r="R1122" t="s">
        <v>135</v>
      </c>
      <c r="S1122" t="s">
        <v>136</v>
      </c>
      <c r="T1122" t="s">
        <v>138</v>
      </c>
      <c r="U1122" t="s">
        <v>139</v>
      </c>
      <c r="V1122" t="s">
        <v>140</v>
      </c>
      <c r="W1122" t="s">
        <v>141</v>
      </c>
      <c r="X1122" t="s">
        <v>142</v>
      </c>
      <c r="Y1122" t="s">
        <v>143</v>
      </c>
      <c r="Z1122" t="s">
        <v>144</v>
      </c>
      <c r="AA1122" t="s">
        <v>145</v>
      </c>
      <c r="AB1122" t="s">
        <v>146</v>
      </c>
      <c r="AC1122" t="s">
        <v>147</v>
      </c>
      <c r="AD1122" t="s">
        <v>148</v>
      </c>
      <c r="AE1122" t="s">
        <v>149</v>
      </c>
      <c r="AF1122" t="s">
        <v>137</v>
      </c>
    </row>
    <row r="1123" spans="1:51">
      <c r="A1123" s="18" t="s">
        <v>150</v>
      </c>
      <c r="B1123" s="10" t="e">
        <f ca="1">1-NORMSDIST(H1123)</f>
        <v>#REF!</v>
      </c>
      <c r="C1123" s="10">
        <f t="shared" ref="C1123" ca="1" si="904">1-NORMSDIST(I1123)</f>
        <v>1</v>
      </c>
      <c r="D1123" s="10">
        <f t="shared" ref="D1123" ca="1" si="905">1-NORMSDIST(J1123)</f>
        <v>0.99999999999765499</v>
      </c>
      <c r="E1123" s="10">
        <f t="shared" ref="E1123" ca="1" si="906">1-NORMSDIST(K1123)</f>
        <v>0.99998906137907018</v>
      </c>
      <c r="F1123" s="10">
        <f t="shared" ref="F1123" ca="1" si="907">1-NORMSDIST(L1123)</f>
        <v>0.99999425361968541</v>
      </c>
      <c r="G1123" s="10">
        <f t="shared" ref="G1123" ca="1" si="908">1-NORMSDIST(M1123)</f>
        <v>0.99632727172220192</v>
      </c>
      <c r="H1123" t="e">
        <f ca="1">(E1119/T1123-E1120/Z1123)/(SQRT(N1123*(1-N1123)*(1/T1123+1/Z1123)))</f>
        <v>#REF!</v>
      </c>
      <c r="I1123">
        <f t="shared" ref="I1123" ca="1" si="909">(F1119/U1123-F1120/AA1123)/(SQRT(O1123*(1-O1123)*(1/U1123+1/AA1123)))</f>
        <v>-10.633943675274281</v>
      </c>
      <c r="J1123">
        <f t="shared" ref="J1123" ca="1" si="910">(G1119/V1123-G1120/AB1123)/(SQRT(P1123*(1-P1123)*(1/V1123+1/AB1123)))</f>
        <v>-6.9146584815118111</v>
      </c>
      <c r="K1123">
        <f t="shared" ref="K1123" ca="1" si="911">(H1119/W1123-H1120/AC1123)/(SQRT(Q1123*(1-Q1123)*(1/W1123+1/AC1123)))</f>
        <v>-4.2448164575478549</v>
      </c>
      <c r="L1123">
        <f t="shared" ref="L1123" ca="1" si="912">(I1119/X1123-I1120/AD1123)/(SQRT(R1123*(1-R1123)*(1/X1123+1/AD1123)))</f>
        <v>-4.3869946673734717</v>
      </c>
      <c r="M1123">
        <f t="shared" ref="M1123" ca="1" si="913">(J1119/Y1123-J1120/AE1123)/(SQRT(S1123*(1-S1123)*(1/Y1123+1/AE1123)))</f>
        <v>-2.6807627851813365</v>
      </c>
      <c r="N1123" t="e">
        <f ca="1">(E1119+E1120)/(T1123+Z1123)</f>
        <v>#REF!</v>
      </c>
      <c r="O1123">
        <f t="shared" ref="O1123" ca="1" si="914">(F1119+F1120)/(U1123+AA1123)</f>
        <v>4.6227276500373539E-3</v>
      </c>
      <c r="P1123">
        <f t="shared" ref="P1123" ca="1" si="915">(G1119+G1120)/(V1123+AB1123)</f>
        <v>4.1255084253341082E-3</v>
      </c>
      <c r="Q1123">
        <f t="shared" ref="Q1123" ca="1" si="916">(H1119+H1120)/(W1123+AC1123)</f>
        <v>3.8432804847679919E-3</v>
      </c>
      <c r="R1123">
        <f t="shared" ref="R1123" ca="1" si="917">(I1119+I1120)/(X1123+AD1123)</f>
        <v>3.2580725491823692E-3</v>
      </c>
      <c r="S1123">
        <f t="shared" ref="S1123" ca="1" si="918">(J1119+J1120)/(Y1123+AE1123)</f>
        <v>2.946791732381506E-3</v>
      </c>
      <c r="T1123" t="e">
        <f ca="1">_xlfn.FLOOR.MATH(($F$1-1)*$D1119)</f>
        <v>#REF!</v>
      </c>
      <c r="U1123">
        <f ca="1">2*50*$D1119</f>
        <v>777000</v>
      </c>
      <c r="V1123">
        <f ca="1">2*10*$D1119</f>
        <v>155400</v>
      </c>
      <c r="W1123">
        <f ca="1">2*5*$D1119</f>
        <v>77700</v>
      </c>
      <c r="X1123">
        <f ca="1">2*2*$D1119</f>
        <v>31080</v>
      </c>
      <c r="Y1123">
        <f ca="1">2*1*$D1119</f>
        <v>15540</v>
      </c>
      <c r="Z1123" t="e">
        <f ca="1">_xlfn.FLOOR.MATH(($F$1-1)*$D1120)</f>
        <v>#REF!</v>
      </c>
      <c r="AA1123">
        <f ca="1">2*50*$D1120</f>
        <v>427700</v>
      </c>
      <c r="AB1123">
        <f ca="1">2*10*$D1120</f>
        <v>85540</v>
      </c>
      <c r="AC1123">
        <f ca="1">2*5*$D1120</f>
        <v>42770</v>
      </c>
      <c r="AD1123">
        <f ca="1">2*2*$D1120</f>
        <v>17108</v>
      </c>
      <c r="AE1123">
        <f ca="1">2*1*$D1120</f>
        <v>8554</v>
      </c>
    </row>
    <row r="1125" spans="1:51">
      <c r="A1125" s="18" t="s">
        <v>151</v>
      </c>
      <c r="B1125" t="s">
        <v>152</v>
      </c>
      <c r="C1125" t="s">
        <v>153</v>
      </c>
      <c r="D1125" t="s">
        <v>154</v>
      </c>
      <c r="E1125">
        <v>50</v>
      </c>
      <c r="F1125" t="s">
        <v>153</v>
      </c>
      <c r="G1125" t="s">
        <v>154</v>
      </c>
      <c r="H1125">
        <v>10</v>
      </c>
      <c r="I1125" t="s">
        <v>153</v>
      </c>
      <c r="J1125" t="s">
        <v>154</v>
      </c>
      <c r="K1125">
        <v>5</v>
      </c>
      <c r="L1125" t="s">
        <v>153</v>
      </c>
      <c r="M1125" t="s">
        <v>154</v>
      </c>
      <c r="N1125">
        <v>2</v>
      </c>
      <c r="O1125" t="s">
        <v>153</v>
      </c>
      <c r="P1125" t="s">
        <v>154</v>
      </c>
      <c r="Q1125">
        <v>1</v>
      </c>
      <c r="R1125" t="s">
        <v>153</v>
      </c>
      <c r="S1125" t="s">
        <v>154</v>
      </c>
    </row>
    <row r="1126" spans="1:51">
      <c r="A1126" s="18" t="s">
        <v>159</v>
      </c>
      <c r="B1126" t="s">
        <v>116</v>
      </c>
      <c r="C1126">
        <f ca="1">BC1119</f>
        <v>841</v>
      </c>
      <c r="D1126">
        <f ca="1">BD1119</f>
        <v>6929</v>
      </c>
      <c r="E1126" t="s">
        <v>116</v>
      </c>
      <c r="F1126">
        <f ca="1">BG1119</f>
        <v>2065</v>
      </c>
      <c r="G1126">
        <f ca="1">BH1119</f>
        <v>5705</v>
      </c>
      <c r="H1126" t="s">
        <v>116</v>
      </c>
      <c r="I1126">
        <f ca="1">BK1119</f>
        <v>485</v>
      </c>
      <c r="J1126">
        <f ca="1">BL1119</f>
        <v>7285</v>
      </c>
      <c r="K1126" t="s">
        <v>116</v>
      </c>
      <c r="L1126">
        <f ca="1">BO1119</f>
        <v>239</v>
      </c>
      <c r="M1126">
        <f ca="1">BP1119</f>
        <v>7531</v>
      </c>
      <c r="N1126" t="s">
        <v>116</v>
      </c>
      <c r="O1126">
        <f ca="1">BS1119</f>
        <v>75</v>
      </c>
      <c r="P1126">
        <f ca="1">BT1119</f>
        <v>7695</v>
      </c>
      <c r="Q1126" t="s">
        <v>116</v>
      </c>
      <c r="R1126">
        <f ca="1">BW1119</f>
        <v>35</v>
      </c>
      <c r="S1126">
        <f ca="1">BX1119</f>
        <v>7735</v>
      </c>
    </row>
    <row r="1127" spans="1:51">
      <c r="A1127" s="18"/>
      <c r="B1127" t="s">
        <v>117</v>
      </c>
      <c r="C1127">
        <f ca="1">BC1120</f>
        <v>425</v>
      </c>
      <c r="D1127">
        <f ca="1">BD1120</f>
        <v>3852</v>
      </c>
      <c r="E1127" t="s">
        <v>117</v>
      </c>
      <c r="F1127">
        <f ca="1">BG1120</f>
        <v>1522</v>
      </c>
      <c r="G1127">
        <f ca="1">BH1120</f>
        <v>2755</v>
      </c>
      <c r="H1127" t="s">
        <v>117</v>
      </c>
      <c r="I1127">
        <f ca="1">BK1120</f>
        <v>398</v>
      </c>
      <c r="J1127">
        <f ca="1">BL1120</f>
        <v>3879</v>
      </c>
      <c r="K1127" t="s">
        <v>117</v>
      </c>
      <c r="L1127">
        <f ca="1">BO1120</f>
        <v>197</v>
      </c>
      <c r="M1127">
        <f ca="1">BP1120</f>
        <v>4080</v>
      </c>
      <c r="N1127" t="s">
        <v>117</v>
      </c>
      <c r="O1127">
        <f ca="1">BS1120</f>
        <v>81</v>
      </c>
      <c r="P1127">
        <f ca="1">BT1120</f>
        <v>4196</v>
      </c>
      <c r="Q1127" t="s">
        <v>117</v>
      </c>
      <c r="R1127">
        <f ca="1">BW1120</f>
        <v>36</v>
      </c>
      <c r="S1127">
        <f ca="1">BX1120</f>
        <v>4241</v>
      </c>
    </row>
    <row r="1128" spans="1:51">
      <c r="A1128" s="18" t="s">
        <v>155</v>
      </c>
      <c r="C1128">
        <f ca="1">(C1126+C1127)*(C1126+D1126)/SUM(C1126:D1127)</f>
        <v>816.53689715281814</v>
      </c>
      <c r="D1128">
        <f ca="1">(C1126+D1126)*(D1126+D1127)/SUM(C1126:D1127)</f>
        <v>6953.4631028471822</v>
      </c>
      <c r="F1128">
        <f ca="1">(F1126+F1127)*(F1126+G1126)/SUM(F1126:G1127)</f>
        <v>2313.5212085996513</v>
      </c>
      <c r="G1128">
        <f ca="1">(F1126+G1126)*(G1126+G1127)/SUM(F1126:G1127)</f>
        <v>5456.4787914003482</v>
      </c>
      <c r="I1128">
        <f ca="1">(I1126+I1127)*(I1126+J1126)/SUM(I1126:J1127)</f>
        <v>569.51191167925629</v>
      </c>
      <c r="J1128">
        <f ca="1">(I1126+J1126)*(J1126+J1127)/SUM(I1126:J1127)</f>
        <v>7200.4880883207434</v>
      </c>
      <c r="L1128">
        <f ca="1">(L1126+L1127)*(L1126+M1126)/SUM(L1126:M1127)</f>
        <v>281.20859965136549</v>
      </c>
      <c r="M1128">
        <f ca="1">(L1126+M1126)*(M1126+M1127)/SUM(L1126:M1127)</f>
        <v>7488.7914003486349</v>
      </c>
      <c r="O1128">
        <f ca="1">(O1126+O1127)*(O1126+P1126)/SUM(O1126:P1127)</f>
        <v>100.61592097617664</v>
      </c>
      <c r="P1128">
        <f ca="1">(O1126+P1126)*(P1126+P1127)/SUM(O1126:P1127)</f>
        <v>7669.3840790238237</v>
      </c>
      <c r="R1128">
        <f ca="1">(R1126+R1127)*(R1126+S1126)/SUM(R1126:S1127)</f>
        <v>45.793143521208599</v>
      </c>
      <c r="S1128">
        <f ca="1">(R1126+S1126)*(S1126+S1127)/SUM(R1126:S1127)</f>
        <v>7724.2068564787915</v>
      </c>
    </row>
    <row r="1129" spans="1:51">
      <c r="C1129">
        <f ca="1">(C1126+C1127)*(C1127+D1127)/SUM(C1126:D1127)</f>
        <v>449.46310284718186</v>
      </c>
      <c r="D1129">
        <f ca="1">(C1127+D1127)*(D1126+D1127)/SUM(C1126:D1127)</f>
        <v>3827.5368971528183</v>
      </c>
      <c r="F1129">
        <f ca="1">(F1126+F1127)*(F1127+G1127)/SUM(F1126:G1127)</f>
        <v>1273.4787914003487</v>
      </c>
      <c r="G1129">
        <f ca="1">(F1127+G1127)*(G1126+G1127)/SUM(F1126:G1127)</f>
        <v>3003.5212085996513</v>
      </c>
      <c r="I1129">
        <f ca="1">(I1126+I1127)*(I1127+J1127)/SUM(I1126:J1127)</f>
        <v>313.48808832074377</v>
      </c>
      <c r="J1129">
        <f ca="1">(I1127+J1127)*(J1126+J1127)/SUM(I1126:J1127)</f>
        <v>3963.5119116792562</v>
      </c>
      <c r="L1129">
        <f ca="1">(L1126+L1127)*(L1127+M1127)/SUM(L1126:M1127)</f>
        <v>154.79140034863451</v>
      </c>
      <c r="M1129">
        <f ca="1">(L1127+M1127)*(M1126+M1127)/SUM(L1126:M1127)</f>
        <v>4122.2085996513651</v>
      </c>
      <c r="O1129">
        <f ca="1">(O1126+O1127)*(O1127+P1127)/SUM(O1126:P1127)</f>
        <v>55.384079023823361</v>
      </c>
      <c r="P1129">
        <f ca="1">(O1127+P1127)*(P1126+P1127)/SUM(O1126:P1127)</f>
        <v>4221.6159209761763</v>
      </c>
      <c r="R1129">
        <f ca="1">(R1126+R1127)*(R1127+S1127)/SUM(R1126:S1127)</f>
        <v>25.206856478791401</v>
      </c>
      <c r="S1129">
        <f ca="1">(R1127+S1127)*(S1126+S1127)/SUM(R1126:S1127)</f>
        <v>4251.7931435212085</v>
      </c>
    </row>
    <row r="1131" spans="1:51">
      <c r="A1131" s="18" t="s">
        <v>151</v>
      </c>
      <c r="B1131" s="18" t="s">
        <v>0</v>
      </c>
      <c r="C1131" s="18">
        <v>50</v>
      </c>
      <c r="D1131" s="18">
        <v>10</v>
      </c>
      <c r="E1131" s="18">
        <v>5</v>
      </c>
      <c r="F1131" s="18">
        <v>2</v>
      </c>
      <c r="G1131" s="18">
        <v>1</v>
      </c>
    </row>
    <row r="1132" spans="1:51">
      <c r="A1132" s="18" t="s">
        <v>118</v>
      </c>
      <c r="B1132" s="10">
        <f ca="1">_xlfn.CHISQ.TEST(C1126:D1127,C1128:D1129)</f>
        <v>0.12881037351244187</v>
      </c>
      <c r="C1132" s="10">
        <f ca="1">_xlfn.CHISQ.TEST(F1126:G1127,F1128:G1129)</f>
        <v>4.2791503579133167E-25</v>
      </c>
      <c r="D1132" s="10">
        <f ca="1">_xlfn.CHISQ.TEST(I1126:J1127,I1128:J1129)</f>
        <v>6.6587938753502809E-10</v>
      </c>
      <c r="E1132" s="10">
        <f ca="1">_xlfn.CHISQ.TEST(L1126:M1127,L1128:M1129)</f>
        <v>1.6857797030582865E-5</v>
      </c>
      <c r="F1132" s="10">
        <f ca="1">_xlfn.CHISQ.TEST(O1126:P1127,O1128:P1129)</f>
        <v>1.6035162446256674E-5</v>
      </c>
      <c r="G1132" s="10">
        <f ca="1">_xlfn.CHISQ.TEST(R1126:S1127,R1128:S1129)</f>
        <v>7.2587749452924068E-3</v>
      </c>
    </row>
    <row r="1133" spans="1:51">
      <c r="A1133" s="18" t="s">
        <v>156</v>
      </c>
      <c r="B1133">
        <f ca="1">(C1126*D1127)/(D1126*C1127)</f>
        <v>1.1000762354299491</v>
      </c>
      <c r="C1133">
        <f ca="1">(F1126*G1127)/(G1126*F1127)</f>
        <v>0.65519618196915586</v>
      </c>
      <c r="D1133">
        <f ca="1">(I1126*J1127)/(J1126*I1127)</f>
        <v>0.64885684427628876</v>
      </c>
      <c r="E1133">
        <f ca="1">(L1126*M1127)/(M1126*L1127)</f>
        <v>0.65726300833037321</v>
      </c>
      <c r="F1133">
        <f ca="1">(O1126*P1127)/(P1126*O1127)</f>
        <v>0.50489735999807472</v>
      </c>
      <c r="G1133">
        <f ca="1">(R1126*S1127)/(S1126*R1127)</f>
        <v>0.53305681246857717</v>
      </c>
    </row>
    <row r="1136" spans="1:51">
      <c r="A1136">
        <v>2</v>
      </c>
      <c r="B1136">
        <v>5</v>
      </c>
      <c r="C1136">
        <v>2</v>
      </c>
      <c r="AB1136" s="12"/>
      <c r="AC1136" s="12"/>
      <c r="AD1136" s="12"/>
      <c r="AE1136" s="12"/>
      <c r="AF1136" s="12"/>
      <c r="AG1136" s="12"/>
      <c r="AH1136" s="12"/>
      <c r="AI1136" s="12"/>
      <c r="AJ1136" s="12"/>
      <c r="AK1136" s="12"/>
      <c r="AL1136" s="12"/>
      <c r="AM1136" s="12"/>
      <c r="AN1136" s="12"/>
      <c r="AO1136" s="12"/>
      <c r="AP1136" s="12"/>
      <c r="AQ1136" s="12"/>
      <c r="AR1136" s="12"/>
      <c r="AS1136" s="12"/>
      <c r="AT1136" s="12"/>
      <c r="AU1136" s="12"/>
      <c r="AV1136" s="12"/>
      <c r="AW1136" s="12"/>
      <c r="AX1136" s="12"/>
      <c r="AY1136" s="12"/>
    </row>
    <row r="1137" spans="1:100" ht="18.75">
      <c r="A1137" s="19" t="str">
        <f ca="1">INDIRECT("R5C"&amp;A1136,FALSE)</f>
        <v>reduced_deities</v>
      </c>
      <c r="B1137" s="19" t="str">
        <f ca="1">INDIRECT("R5C"&amp;B1136,FALSE)</f>
        <v>emperor_names</v>
      </c>
      <c r="C1137" s="19" t="str">
        <f ca="1">INDIRECT("R3C"&amp;C1136,FALSE)</f>
        <v>reduced_reward</v>
      </c>
      <c r="D1137" s="20"/>
    </row>
    <row r="1138" spans="1:100" ht="18.75">
      <c r="A1138" s="19">
        <f ca="1">INDIRECT("R6C"&amp;A1136,FALSE)</f>
        <v>188</v>
      </c>
      <c r="B1138" s="19">
        <f ca="1">INDIRECT("R6C"&amp;B1136,FALSE)</f>
        <v>227</v>
      </c>
      <c r="C1138" s="19">
        <f ca="1">INDIRECT("R4C"&amp;C1136,FALSE)</f>
        <v>8</v>
      </c>
    </row>
    <row r="1139" spans="1:100">
      <c r="A1139" s="18"/>
    </row>
    <row r="1140" spans="1:100">
      <c r="A1140" s="18" t="s">
        <v>115</v>
      </c>
    </row>
    <row r="1141" spans="1:100" ht="15.75">
      <c r="C1141" t="s">
        <v>36</v>
      </c>
      <c r="D1141" t="s">
        <v>37</v>
      </c>
      <c r="E1141" s="2" t="s">
        <v>43</v>
      </c>
      <c r="F1141" s="2" t="s">
        <v>38</v>
      </c>
      <c r="G1141" s="2" t="s">
        <v>39</v>
      </c>
      <c r="H1141" s="2" t="s">
        <v>40</v>
      </c>
      <c r="I1141" s="2" t="s">
        <v>41</v>
      </c>
      <c r="J1141" s="2" t="s">
        <v>42</v>
      </c>
      <c r="K1141" s="3" t="s">
        <v>44</v>
      </c>
      <c r="L1141" s="3" t="s">
        <v>45</v>
      </c>
      <c r="M1141" s="3" t="s">
        <v>46</v>
      </c>
      <c r="N1141" s="3" t="s">
        <v>47</v>
      </c>
      <c r="O1141" s="3" t="s">
        <v>48</v>
      </c>
      <c r="P1141" s="3" t="s">
        <v>49</v>
      </c>
      <c r="Q1141" s="3" t="s">
        <v>108</v>
      </c>
      <c r="R1141" s="3" t="s">
        <v>109</v>
      </c>
      <c r="S1141" s="3" t="s">
        <v>110</v>
      </c>
      <c r="T1141" s="3" t="s">
        <v>111</v>
      </c>
      <c r="U1141" s="3" t="s">
        <v>112</v>
      </c>
      <c r="V1141" s="3" t="s">
        <v>113</v>
      </c>
      <c r="W1141" s="3" t="s">
        <v>81</v>
      </c>
      <c r="X1141" s="3" t="s">
        <v>82</v>
      </c>
      <c r="Y1141" s="3" t="s">
        <v>83</v>
      </c>
      <c r="Z1141" s="3" t="s">
        <v>84</v>
      </c>
      <c r="AA1141" s="3" t="s">
        <v>85</v>
      </c>
      <c r="AB1141" s="3" t="s">
        <v>86</v>
      </c>
      <c r="AC1141" s="13" t="s">
        <v>96</v>
      </c>
      <c r="AD1141" s="13" t="s">
        <v>97</v>
      </c>
      <c r="AE1141" s="13" t="s">
        <v>98</v>
      </c>
      <c r="AF1141" s="13" t="s">
        <v>99</v>
      </c>
      <c r="AG1141" s="13" t="s">
        <v>100</v>
      </c>
      <c r="AH1141" s="13" t="s">
        <v>101</v>
      </c>
      <c r="AI1141" s="13" t="s">
        <v>102</v>
      </c>
      <c r="AJ1141" s="13" t="s">
        <v>103</v>
      </c>
      <c r="AK1141" s="13" t="s">
        <v>104</v>
      </c>
      <c r="AL1141" s="13" t="s">
        <v>105</v>
      </c>
      <c r="AM1141" s="13" t="s">
        <v>106</v>
      </c>
      <c r="AN1141" s="13" t="s">
        <v>107</v>
      </c>
      <c r="AO1141" s="13" t="s">
        <v>96</v>
      </c>
      <c r="AP1141" s="13" t="s">
        <v>97</v>
      </c>
      <c r="AQ1141" s="13" t="s">
        <v>98</v>
      </c>
      <c r="AR1141" s="13" t="s">
        <v>99</v>
      </c>
      <c r="AS1141" s="13" t="s">
        <v>100</v>
      </c>
      <c r="AT1141" s="13" t="s">
        <v>101</v>
      </c>
      <c r="AU1141" s="13" t="s">
        <v>102</v>
      </c>
      <c r="AV1141" s="13" t="s">
        <v>103</v>
      </c>
      <c r="AW1141" s="13" t="s">
        <v>104</v>
      </c>
      <c r="AX1141" s="13" t="s">
        <v>105</v>
      </c>
      <c r="AY1141" s="13" t="s">
        <v>106</v>
      </c>
      <c r="AZ1141" s="13" t="s">
        <v>107</v>
      </c>
      <c r="BA1141" t="s">
        <v>1</v>
      </c>
      <c r="BB1141" t="s">
        <v>2</v>
      </c>
      <c r="BC1141" t="s">
        <v>3</v>
      </c>
      <c r="BD1141" t="s">
        <v>4</v>
      </c>
      <c r="BE1141" t="s">
        <v>5</v>
      </c>
      <c r="BF1141" t="s">
        <v>6</v>
      </c>
      <c r="BG1141" t="s">
        <v>7</v>
      </c>
      <c r="BH1141" t="s">
        <v>8</v>
      </c>
      <c r="BI1141" t="s">
        <v>9</v>
      </c>
      <c r="BJ1141" t="s">
        <v>10</v>
      </c>
      <c r="BK1141" t="s">
        <v>11</v>
      </c>
      <c r="BL1141" t="s">
        <v>12</v>
      </c>
      <c r="BM1141" t="s">
        <v>13</v>
      </c>
      <c r="BN1141" t="s">
        <v>14</v>
      </c>
      <c r="BO1141" t="s">
        <v>15</v>
      </c>
      <c r="BP1141" t="s">
        <v>16</v>
      </c>
      <c r="BQ1141" t="s">
        <v>17</v>
      </c>
      <c r="BR1141" t="s">
        <v>18</v>
      </c>
      <c r="BS1141" t="s">
        <v>19</v>
      </c>
      <c r="BT1141" t="s">
        <v>20</v>
      </c>
      <c r="BU1141" t="s">
        <v>21</v>
      </c>
      <c r="BV1141" t="s">
        <v>22</v>
      </c>
      <c r="BW1141" t="s">
        <v>23</v>
      </c>
      <c r="BX1141" t="s">
        <v>24</v>
      </c>
      <c r="BY1141" t="s">
        <v>1</v>
      </c>
      <c r="BZ1141" t="s">
        <v>2</v>
      </c>
      <c r="CA1141" t="s">
        <v>3</v>
      </c>
      <c r="CB1141" t="s">
        <v>4</v>
      </c>
      <c r="CC1141" t="s">
        <v>5</v>
      </c>
      <c r="CD1141" t="s">
        <v>6</v>
      </c>
      <c r="CE1141" t="s">
        <v>7</v>
      </c>
      <c r="CF1141" t="s">
        <v>8</v>
      </c>
      <c r="CG1141" t="s">
        <v>9</v>
      </c>
      <c r="CH1141" t="s">
        <v>10</v>
      </c>
      <c r="CI1141" t="s">
        <v>11</v>
      </c>
      <c r="CJ1141" t="s">
        <v>12</v>
      </c>
      <c r="CK1141" t="s">
        <v>13</v>
      </c>
      <c r="CL1141" t="s">
        <v>14</v>
      </c>
      <c r="CM1141" t="s">
        <v>15</v>
      </c>
      <c r="CN1141" t="s">
        <v>16</v>
      </c>
      <c r="CO1141" t="s">
        <v>17</v>
      </c>
      <c r="CP1141" t="s">
        <v>18</v>
      </c>
      <c r="CQ1141" t="s">
        <v>19</v>
      </c>
      <c r="CR1141" t="s">
        <v>20</v>
      </c>
      <c r="CS1141" t="s">
        <v>21</v>
      </c>
      <c r="CT1141" t="s">
        <v>22</v>
      </c>
      <c r="CU1141" t="s">
        <v>23</v>
      </c>
      <c r="CV1141" t="s">
        <v>24</v>
      </c>
    </row>
    <row r="1142" spans="1:100">
      <c r="A1142" s="18" t="str">
        <f ca="1">INDIRECT("CORPUS_TOTALS!R"&amp;$A1138&amp;"C"&amp;COLUMN(),FALSE)</f>
        <v>Reduced Deity</v>
      </c>
      <c r="B1142" s="7" t="str">
        <f ca="1">INDIRECT("CORPUS_TOTALS!R"&amp;($A1138+$C1138)&amp;"C"&amp;(COLUMN()-1),FALSE)</f>
        <v>Reduced Reward</v>
      </c>
      <c r="C1142" s="7">
        <f ca="1">INDIRECT("CORPUS_TOTALS!R"&amp;($A1138+$C1138)&amp;"C"&amp;(COLUMN()-1),FALSE)</f>
        <v>8713</v>
      </c>
      <c r="D1142" s="7">
        <f t="shared" ref="D1142:BO1142" ca="1" si="919">INDIRECT("CORPUS_TOTALS!R"&amp;($A1138+$C1138)&amp;"C"&amp;(COLUMN()-1),FALSE)</f>
        <v>7770</v>
      </c>
      <c r="E1142" s="7">
        <f t="shared" ca="1" si="919"/>
        <v>270</v>
      </c>
      <c r="F1142" s="7">
        <f t="shared" ca="1" si="919"/>
        <v>721</v>
      </c>
      <c r="G1142" s="7">
        <f t="shared" ca="1" si="919"/>
        <v>133</v>
      </c>
      <c r="H1142" s="7">
        <f t="shared" ca="1" si="919"/>
        <v>73</v>
      </c>
      <c r="I1142" s="7">
        <f t="shared" ca="1" si="919"/>
        <v>30</v>
      </c>
      <c r="J1142" s="7">
        <f t="shared" ca="1" si="919"/>
        <v>21</v>
      </c>
      <c r="K1142" s="7">
        <f t="shared" ca="1" si="919"/>
        <v>-1.2469885112539258</v>
      </c>
      <c r="L1142" s="7">
        <f t="shared" ca="1" si="919"/>
        <v>-1.5010203834474058</v>
      </c>
      <c r="M1142" s="7">
        <f t="shared" ca="1" si="919"/>
        <v>-1.8700526935532942</v>
      </c>
      <c r="N1142" s="7">
        <f t="shared" ca="1" si="919"/>
        <v>-1.444630668762106</v>
      </c>
      <c r="O1142" s="7">
        <f t="shared" ca="1" si="919"/>
        <v>-1.321959217763746</v>
      </c>
      <c r="P1142" s="7">
        <f t="shared" ca="1" si="919"/>
        <v>0.19204788394534281</v>
      </c>
      <c r="Q1142" s="7">
        <f t="shared" ca="1" si="919"/>
        <v>0.7204316758387922</v>
      </c>
      <c r="R1142" s="7">
        <f t="shared" ca="1" si="919"/>
        <v>0.71786370865002491</v>
      </c>
      <c r="S1142" s="7">
        <f t="shared" ca="1" si="919"/>
        <v>0.70314796296308646</v>
      </c>
      <c r="T1142" s="7">
        <f t="shared" ca="1" si="919"/>
        <v>1</v>
      </c>
      <c r="U1142" s="7">
        <f t="shared" ca="1" si="919"/>
        <v>1</v>
      </c>
      <c r="V1142" s="7">
        <f t="shared" ca="1" si="919"/>
        <v>1</v>
      </c>
      <c r="W1142" s="7">
        <f t="shared" ca="1" si="919"/>
        <v>2.7352607618668181E-5</v>
      </c>
      <c r="X1142" s="7">
        <f t="shared" ca="1" si="919"/>
        <v>3.5098180661791137E-12</v>
      </c>
      <c r="Y1142" s="7">
        <f t="shared" ca="1" si="919"/>
        <v>1.2007759260450911E-3</v>
      </c>
      <c r="Z1142" s="7">
        <f t="shared" ca="1" si="919"/>
        <v>0.20079003613412819</v>
      </c>
      <c r="AA1142" s="7">
        <f t="shared" ca="1" si="919"/>
        <v>0.60356179349147787</v>
      </c>
      <c r="AB1142" s="7">
        <f t="shared" ca="1" si="919"/>
        <v>0.98403330218901008</v>
      </c>
      <c r="AC1142" s="7">
        <f t="shared" ca="1" si="919"/>
        <v>1.7288225720567332E-3</v>
      </c>
      <c r="AD1142" s="7">
        <f t="shared" ca="1" si="919"/>
        <v>2.1965935529624286E-3</v>
      </c>
      <c r="AE1142" s="7">
        <f t="shared" ca="1" si="919"/>
        <v>1.720514877315659E-3</v>
      </c>
      <c r="AF1142" s="7">
        <f t="shared" ca="1" si="919"/>
        <v>1.9911968343960525E-3</v>
      </c>
      <c r="AG1142" s="7">
        <f t="shared" ca="1" si="919"/>
        <v>1.4210493077744754E-3</v>
      </c>
      <c r="AH1142" s="7">
        <f t="shared" ca="1" si="919"/>
        <v>2.0023741156489482E-3</v>
      </c>
      <c r="AI1142" s="7">
        <f t="shared" ca="1" si="919"/>
        <v>1.4483782069368736E-3</v>
      </c>
      <c r="AJ1142" s="7">
        <f t="shared" ca="1" si="919"/>
        <v>2.3096655511068843E-3</v>
      </c>
      <c r="AK1142" s="7">
        <f t="shared" ca="1" si="919"/>
        <v>1.2403478248073654E-3</v>
      </c>
      <c r="AL1142" s="7">
        <f t="shared" ca="1" si="919"/>
        <v>2.6206560361964957E-3</v>
      </c>
      <c r="AM1142" s="7">
        <f t="shared" ca="1" si="919"/>
        <v>1.5483008343646053E-3</v>
      </c>
      <c r="AN1142" s="7">
        <f t="shared" ca="1" si="919"/>
        <v>3.8571045710408007E-3</v>
      </c>
      <c r="AO1142" s="7">
        <f t="shared" ca="1" si="919"/>
        <v>2.5228932142475409E-2</v>
      </c>
      <c r="AP1142" s="7">
        <f t="shared" ca="1" si="919"/>
        <v>3.2686125772582508E-2</v>
      </c>
      <c r="AQ1142" s="7">
        <f t="shared" ca="1" si="919"/>
        <v>6.4958541963671679E-2</v>
      </c>
      <c r="AR1142" s="7">
        <f t="shared" ca="1" si="919"/>
        <v>7.6354199349069646E-2</v>
      </c>
      <c r="AS1142" s="7">
        <f t="shared" ca="1" si="919"/>
        <v>1.3525505711027133E-2</v>
      </c>
      <c r="AT1142" s="7">
        <f t="shared" ca="1" si="919"/>
        <v>1.916432697880556E-2</v>
      </c>
      <c r="AU1142" s="7">
        <f t="shared" ca="1" si="919"/>
        <v>7.2500134768372759E-3</v>
      </c>
      <c r="AV1142" s="7">
        <f t="shared" ca="1" si="919"/>
        <v>1.1540205313381515E-2</v>
      </c>
      <c r="AW1142" s="7">
        <f t="shared" ca="1" si="919"/>
        <v>2.4820312166535449E-3</v>
      </c>
      <c r="AX1142" s="7">
        <f t="shared" ca="1" si="919"/>
        <v>5.2399765053541773E-3</v>
      </c>
      <c r="AY1142" s="7">
        <f t="shared" ca="1" si="919"/>
        <v>1.5483008343646053E-3</v>
      </c>
      <c r="AZ1142" s="7">
        <f t="shared" ca="1" si="919"/>
        <v>3.8571045710408007E-3</v>
      </c>
      <c r="BA1142" s="7">
        <f t="shared" ca="1" si="919"/>
        <v>267387</v>
      </c>
      <c r="BB1142" s="7">
        <f t="shared" ca="1" si="919"/>
        <v>6445778</v>
      </c>
      <c r="BC1142" s="7">
        <f t="shared" ca="1" si="919"/>
        <v>225</v>
      </c>
      <c r="BD1142" s="7">
        <f t="shared" ca="1" si="919"/>
        <v>7545</v>
      </c>
      <c r="BE1142" s="7">
        <f t="shared" ca="1" si="919"/>
        <v>643385</v>
      </c>
      <c r="BF1142" s="7">
        <f t="shared" ca="1" si="919"/>
        <v>6069780</v>
      </c>
      <c r="BG1142" s="7">
        <f t="shared" ca="1" si="919"/>
        <v>549</v>
      </c>
      <c r="BH1142" s="7">
        <f t="shared" ca="1" si="919"/>
        <v>7221</v>
      </c>
      <c r="BI1142" s="7">
        <f t="shared" ca="1" si="919"/>
        <v>155566</v>
      </c>
      <c r="BJ1142" s="7">
        <f t="shared" ca="1" si="919"/>
        <v>6557599</v>
      </c>
      <c r="BK1142" s="7">
        <f t="shared" ca="1" si="919"/>
        <v>127</v>
      </c>
      <c r="BL1142" s="7">
        <f t="shared" ca="1" si="919"/>
        <v>7643</v>
      </c>
      <c r="BM1142" s="7">
        <f t="shared" ca="1" si="919"/>
        <v>81054</v>
      </c>
      <c r="BN1142" s="7">
        <f t="shared" ca="1" si="919"/>
        <v>6632111</v>
      </c>
      <c r="BO1142" s="7">
        <f t="shared" ca="1" si="919"/>
        <v>73</v>
      </c>
      <c r="BP1142" s="7">
        <f t="shared" ref="BP1142:CV1142" ca="1" si="920">INDIRECT("CORPUS_TOTALS!R"&amp;($A1138+$C1138)&amp;"C"&amp;(COLUMN()-1),FALSE)</f>
        <v>7697</v>
      </c>
      <c r="BQ1142" s="7">
        <f t="shared" ca="1" si="920"/>
        <v>33214</v>
      </c>
      <c r="BR1142" s="7">
        <f t="shared" ca="1" si="920"/>
        <v>6679951</v>
      </c>
      <c r="BS1142" s="7">
        <f t="shared" ca="1" si="920"/>
        <v>30</v>
      </c>
      <c r="BT1142" s="7">
        <f t="shared" ca="1" si="920"/>
        <v>7740</v>
      </c>
      <c r="BU1142" s="7">
        <f t="shared" ca="1" si="920"/>
        <v>16703</v>
      </c>
      <c r="BV1142" s="7">
        <f t="shared" ca="1" si="920"/>
        <v>6696462</v>
      </c>
      <c r="BW1142" s="7">
        <f t="shared" ca="1" si="920"/>
        <v>21</v>
      </c>
      <c r="BX1142" s="7">
        <f t="shared" ca="1" si="920"/>
        <v>7749</v>
      </c>
      <c r="BY1142" s="7">
        <f t="shared" ca="1" si="920"/>
        <v>267302.61667163868</v>
      </c>
      <c r="BZ1142" s="7">
        <f t="shared" ca="1" si="920"/>
        <v>6445862.3833283614</v>
      </c>
      <c r="CA1142" s="7">
        <f t="shared" ca="1" si="920"/>
        <v>309.38332836130689</v>
      </c>
      <c r="CB1142" s="7">
        <f t="shared" ca="1" si="920"/>
        <v>7469.2517925598431</v>
      </c>
      <c r="CC1142" s="7">
        <f t="shared" ca="1" si="920"/>
        <v>643189.55489228806</v>
      </c>
      <c r="CD1142" s="7">
        <f t="shared" ca="1" si="920"/>
        <v>6069975.4451077124</v>
      </c>
      <c r="CE1142" s="7">
        <f t="shared" ca="1" si="920"/>
        <v>744.4451077119478</v>
      </c>
      <c r="CF1142" s="7">
        <f t="shared" ca="1" si="920"/>
        <v>7033.6864608571368</v>
      </c>
      <c r="CG1142" s="7">
        <f t="shared" ca="1" si="920"/>
        <v>155513.00501269542</v>
      </c>
      <c r="CH1142" s="7">
        <f t="shared" ca="1" si="920"/>
        <v>6557651.9949873043</v>
      </c>
      <c r="CI1142" s="7">
        <f t="shared" ca="1" si="920"/>
        <v>179.99498730459379</v>
      </c>
      <c r="CJ1142" s="7">
        <f t="shared" ca="1" si="920"/>
        <v>7598.7898912063092</v>
      </c>
      <c r="CK1142" s="7">
        <f t="shared" ca="1" si="920"/>
        <v>81033.209955906437</v>
      </c>
      <c r="CL1142" s="7">
        <f t="shared" ca="1" si="920"/>
        <v>6632131.7900440935</v>
      </c>
      <c r="CM1142" s="7">
        <f t="shared" ca="1" si="920"/>
        <v>93.790044093567332</v>
      </c>
      <c r="CN1142" s="7">
        <f t="shared" ca="1" si="920"/>
        <v>7685.0946103663473</v>
      </c>
      <c r="CO1142" s="7">
        <f t="shared" ca="1" si="920"/>
        <v>33205.566972452492</v>
      </c>
      <c r="CP1142" s="7">
        <f t="shared" ca="1" si="920"/>
        <v>6679959.4330275478</v>
      </c>
      <c r="CQ1142" s="7">
        <f t="shared" ca="1" si="920"/>
        <v>38.433027547506413</v>
      </c>
      <c r="CR1142" s="7">
        <f t="shared" ca="1" si="920"/>
        <v>7740.5156986309739</v>
      </c>
      <c r="CS1142" s="7">
        <f t="shared" ca="1" si="920"/>
        <v>16704.665565133422</v>
      </c>
      <c r="CT1142" s="7">
        <f t="shared" ca="1" si="920"/>
        <v>6696460.3344348669</v>
      </c>
      <c r="CU1142" s="7">
        <f t="shared" ca="1" si="920"/>
        <v>19.334434866577343</v>
      </c>
      <c r="CV1142" s="7">
        <f t="shared" ca="1" si="920"/>
        <v>7759.6363965432101</v>
      </c>
    </row>
    <row r="1143" spans="1:100">
      <c r="A1143" s="18" t="s">
        <v>117</v>
      </c>
      <c r="B1143" s="7" t="str">
        <f ca="1">INDIRECT("CORPUS_TOTALS!R"&amp;($B1138+$C1138)&amp;"C"&amp;(COLUMN()-1),FALSE)</f>
        <v>Reduced Reward</v>
      </c>
      <c r="C1143" s="7">
        <f ca="1">INDIRECT("CORPUS_TOTALS!R"&amp;($B1138+$C1138)&amp;"C"&amp;(COLUMN()-1),FALSE)</f>
        <v>8713</v>
      </c>
      <c r="D1143" s="7">
        <f t="shared" ref="D1143:BO1143" ca="1" si="921">INDIRECT("CORPUS_TOTALS!R"&amp;($B1138+$C1138)&amp;"C"&amp;(COLUMN()-1),FALSE)</f>
        <v>4277</v>
      </c>
      <c r="E1143" s="7">
        <f t="shared" ca="1" si="921"/>
        <v>185</v>
      </c>
      <c r="F1143" s="7">
        <f t="shared" ca="1" si="921"/>
        <v>723</v>
      </c>
      <c r="G1143" s="7">
        <f t="shared" ca="1" si="921"/>
        <v>134</v>
      </c>
      <c r="H1143" s="7">
        <f t="shared" ca="1" si="921"/>
        <v>51</v>
      </c>
      <c r="I1143" s="7">
        <f t="shared" ca="1" si="921"/>
        <v>14</v>
      </c>
      <c r="J1143" s="7">
        <f t="shared" ca="1" si="921"/>
        <v>1</v>
      </c>
      <c r="K1143" s="7">
        <f t="shared" ca="1" si="921"/>
        <v>-0.19358923777652234</v>
      </c>
      <c r="L1143" s="7">
        <f t="shared" ca="1" si="921"/>
        <v>0.89016734633039285</v>
      </c>
      <c r="M1143" s="7">
        <f t="shared" ca="1" si="921"/>
        <v>0.63513549372834344</v>
      </c>
      <c r="N1143" s="7">
        <f t="shared" ca="1" si="921"/>
        <v>-0.27398012505107283</v>
      </c>
      <c r="O1143" s="7">
        <f t="shared" ca="1" si="921"/>
        <v>-1.5402136745898836</v>
      </c>
      <c r="P1143" s="7">
        <f t="shared" ca="1" si="921"/>
        <v>0</v>
      </c>
      <c r="Q1143" s="7">
        <f t="shared" ca="1" si="921"/>
        <v>1</v>
      </c>
      <c r="R1143" s="7">
        <f t="shared" ca="1" si="921"/>
        <v>1.4349715353450183</v>
      </c>
      <c r="S1143" s="7">
        <f t="shared" ca="1" si="921"/>
        <v>1</v>
      </c>
      <c r="T1143" s="7">
        <f t="shared" ca="1" si="921"/>
        <v>1</v>
      </c>
      <c r="U1143" s="7">
        <f t="shared" ca="1" si="921"/>
        <v>1</v>
      </c>
      <c r="V1143" s="7">
        <f t="shared" ca="1" si="921"/>
        <v>0.14052261724384107</v>
      </c>
      <c r="W1143" s="7">
        <f t="shared" ca="1" si="921"/>
        <v>0.95651552019150454</v>
      </c>
      <c r="X1143" s="7">
        <f t="shared" ca="1" si="921"/>
        <v>6.6573728033450061E-14</v>
      </c>
      <c r="Y1143" s="7">
        <f t="shared" ca="1" si="921"/>
        <v>0.50818871481132444</v>
      </c>
      <c r="Z1143" s="7">
        <f t="shared" ca="1" si="921"/>
        <v>0.7690698358082495</v>
      </c>
      <c r="AA1143" s="7">
        <f t="shared" ca="1" si="921"/>
        <v>0.48873792924974857</v>
      </c>
      <c r="AB1143" s="7">
        <f t="shared" ca="1" si="921"/>
        <v>3.2755414735353941E-2</v>
      </c>
      <c r="AC1143" s="7">
        <f t="shared" ca="1" si="921"/>
        <v>2.091494768717856E-3</v>
      </c>
      <c r="AD1143" s="7">
        <f t="shared" ca="1" si="921"/>
        <v>2.7947524354567507E-3</v>
      </c>
      <c r="AE1143" s="7">
        <f t="shared" ca="1" si="921"/>
        <v>3.134848689261535E-3</v>
      </c>
      <c r="AF1143" s="7">
        <f t="shared" ca="1" si="921"/>
        <v>3.6269002001469292E-3</v>
      </c>
      <c r="AG1143" s="7">
        <f t="shared" ca="1" si="921"/>
        <v>2.603388583815171E-3</v>
      </c>
      <c r="AH1143" s="7">
        <f t="shared" ca="1" si="921"/>
        <v>3.6626857673655627E-3</v>
      </c>
      <c r="AI1143" s="7">
        <f t="shared" ca="1" si="921"/>
        <v>1.7310966026801277E-3</v>
      </c>
      <c r="AJ1143" s="7">
        <f t="shared" ca="1" si="921"/>
        <v>3.0386017840395357E-3</v>
      </c>
      <c r="AK1143" s="7">
        <f t="shared" ca="1" si="921"/>
        <v>7.800275109280364E-4</v>
      </c>
      <c r="AL1143" s="7">
        <f t="shared" ca="1" si="921"/>
        <v>2.4932949113305562E-3</v>
      </c>
      <c r="AM1143" s="7">
        <f t="shared" ca="1" si="921"/>
        <v>-2.244028183389236E-4</v>
      </c>
      <c r="AN1143" s="7">
        <f t="shared" ca="1" si="921"/>
        <v>6.9202030723300824E-4</v>
      </c>
      <c r="AO1143" s="7">
        <f t="shared" ca="1" si="921"/>
        <v>3.2372658895497321E-2</v>
      </c>
      <c r="AP1143" s="7">
        <f t="shared" ca="1" si="921"/>
        <v>4.3848991794238477E-2</v>
      </c>
      <c r="AQ1143" s="7">
        <f t="shared" ca="1" si="921"/>
        <v>0.12172786878689358</v>
      </c>
      <c r="AR1143" s="7">
        <f t="shared" ca="1" si="921"/>
        <v>0.14200839494937018</v>
      </c>
      <c r="AS1143" s="7">
        <f t="shared" ca="1" si="921"/>
        <v>2.1826913122733726E-2</v>
      </c>
      <c r="AT1143" s="7">
        <f t="shared" ca="1" si="921"/>
        <v>3.148148061119193E-2</v>
      </c>
      <c r="AU1143" s="7">
        <f t="shared" ca="1" si="921"/>
        <v>7.2634741696374827E-3</v>
      </c>
      <c r="AV1143" s="7">
        <f t="shared" ca="1" si="921"/>
        <v>1.3311695341702241E-2</v>
      </c>
      <c r="AW1143" s="7">
        <f t="shared" ca="1" si="921"/>
        <v>1.5614599154096004E-3</v>
      </c>
      <c r="AX1143" s="7">
        <f t="shared" ca="1" si="921"/>
        <v>4.9851849291075844E-3</v>
      </c>
      <c r="AY1143" s="7">
        <f t="shared" ca="1" si="921"/>
        <v>-2.244028183389236E-4</v>
      </c>
      <c r="AZ1143" s="7">
        <f t="shared" ca="1" si="921"/>
        <v>6.9202030723300824E-4</v>
      </c>
      <c r="BA1143" s="7">
        <f t="shared" ca="1" si="921"/>
        <v>267449</v>
      </c>
      <c r="BB1143" s="7">
        <f t="shared" ca="1" si="921"/>
        <v>6449209</v>
      </c>
      <c r="BC1143" s="7">
        <f t="shared" ca="1" si="921"/>
        <v>163</v>
      </c>
      <c r="BD1143" s="7">
        <f t="shared" ca="1" si="921"/>
        <v>4114</v>
      </c>
      <c r="BE1143" s="7">
        <f t="shared" ca="1" si="921"/>
        <v>643370</v>
      </c>
      <c r="BF1143" s="7">
        <f t="shared" ca="1" si="921"/>
        <v>6073288</v>
      </c>
      <c r="BG1143" s="7">
        <f t="shared" ca="1" si="921"/>
        <v>564</v>
      </c>
      <c r="BH1143" s="7">
        <f t="shared" ca="1" si="921"/>
        <v>3713</v>
      </c>
      <c r="BI1143" s="7">
        <f t="shared" ca="1" si="921"/>
        <v>155579</v>
      </c>
      <c r="BJ1143" s="7">
        <f t="shared" ca="1" si="921"/>
        <v>6561079</v>
      </c>
      <c r="BK1143" s="7">
        <f t="shared" ca="1" si="921"/>
        <v>114</v>
      </c>
      <c r="BL1143" s="7">
        <f t="shared" ca="1" si="921"/>
        <v>4163</v>
      </c>
      <c r="BM1143" s="7">
        <f t="shared" ca="1" si="921"/>
        <v>81083</v>
      </c>
      <c r="BN1143" s="7">
        <f t="shared" ca="1" si="921"/>
        <v>6635575</v>
      </c>
      <c r="BO1143" s="7">
        <f t="shared" ca="1" si="921"/>
        <v>44</v>
      </c>
      <c r="BP1143" s="7">
        <f t="shared" ref="BP1143:CV1143" ca="1" si="922">INDIRECT("CORPUS_TOTALS!R"&amp;($B1138+$C1138)&amp;"C"&amp;(COLUMN()-1),FALSE)</f>
        <v>4233</v>
      </c>
      <c r="BQ1143" s="7">
        <f t="shared" ca="1" si="922"/>
        <v>33230</v>
      </c>
      <c r="BR1143" s="7">
        <f t="shared" ca="1" si="922"/>
        <v>6683428</v>
      </c>
      <c r="BS1143" s="7">
        <f t="shared" ca="1" si="922"/>
        <v>14</v>
      </c>
      <c r="BT1143" s="7">
        <f t="shared" ca="1" si="922"/>
        <v>4263</v>
      </c>
      <c r="BU1143" s="7">
        <f t="shared" ca="1" si="922"/>
        <v>16723</v>
      </c>
      <c r="BV1143" s="7">
        <f t="shared" ca="1" si="922"/>
        <v>6699935</v>
      </c>
      <c r="BW1143" s="7">
        <f t="shared" ca="1" si="922"/>
        <v>1</v>
      </c>
      <c r="BX1143" s="7">
        <f t="shared" ca="1" si="922"/>
        <v>4276</v>
      </c>
      <c r="BY1143" s="7">
        <f t="shared" ca="1" si="922"/>
        <v>267441.69980754168</v>
      </c>
      <c r="BZ1143" s="7">
        <f t="shared" ca="1" si="922"/>
        <v>6449216.3001924586</v>
      </c>
      <c r="CA1143" s="7">
        <f t="shared" ca="1" si="922"/>
        <v>170.300192458341</v>
      </c>
      <c r="CB1143" s="7">
        <f t="shared" ca="1" si="922"/>
        <v>4109.3148513740016</v>
      </c>
      <c r="CC1143" s="7">
        <f t="shared" ca="1" si="922"/>
        <v>643524.21985512436</v>
      </c>
      <c r="CD1143" s="7">
        <f t="shared" ca="1" si="922"/>
        <v>6073133.7801448759</v>
      </c>
      <c r="CE1143" s="7">
        <f t="shared" ca="1" si="922"/>
        <v>409.78014487567577</v>
      </c>
      <c r="CF1143" s="7">
        <f t="shared" ca="1" si="922"/>
        <v>3869.6824041063278</v>
      </c>
      <c r="CG1143" s="7">
        <f t="shared" ca="1" si="922"/>
        <v>155593.92167815936</v>
      </c>
      <c r="CH1143" s="7">
        <f t="shared" ca="1" si="922"/>
        <v>6561064.0783218406</v>
      </c>
      <c r="CI1143" s="7">
        <f t="shared" ca="1" si="922"/>
        <v>99.078321840636761</v>
      </c>
      <c r="CJ1143" s="7">
        <f t="shared" ca="1" si="922"/>
        <v>4180.5820742994511</v>
      </c>
      <c r="CK1143" s="7">
        <f t="shared" ca="1" si="922"/>
        <v>81075.373227980934</v>
      </c>
      <c r="CL1143" s="7">
        <f t="shared" ca="1" si="922"/>
        <v>6635582.6267720191</v>
      </c>
      <c r="CM1143" s="7">
        <f t="shared" ca="1" si="922"/>
        <v>51.626772019071751</v>
      </c>
      <c r="CN1143" s="7">
        <f t="shared" ca="1" si="922"/>
        <v>4228.0638400823746</v>
      </c>
      <c r="CO1143" s="7">
        <f t="shared" ca="1" si="922"/>
        <v>33222.844522674299</v>
      </c>
      <c r="CP1143" s="7">
        <f t="shared" ca="1" si="922"/>
        <v>6683435.1554773254</v>
      </c>
      <c r="CQ1143" s="7">
        <f t="shared" ca="1" si="922"/>
        <v>21.155477325699476</v>
      </c>
      <c r="CR1143" s="7">
        <f t="shared" ca="1" si="922"/>
        <v>4258.5545381348875</v>
      </c>
      <c r="CS1143" s="7">
        <f t="shared" ca="1" si="922"/>
        <v>16713.357351618488</v>
      </c>
      <c r="CT1143" s="7">
        <f t="shared" ca="1" si="922"/>
        <v>6699944.6426483812</v>
      </c>
      <c r="CU1143" s="7">
        <f t="shared" ca="1" si="922"/>
        <v>10.642648381512394</v>
      </c>
      <c r="CV1143" s="7">
        <f t="shared" ca="1" si="922"/>
        <v>4269.0740613858852</v>
      </c>
    </row>
    <row r="1145" spans="1:100">
      <c r="A1145" s="18" t="s">
        <v>114</v>
      </c>
      <c r="B1145" t="s">
        <v>119</v>
      </c>
      <c r="C1145" t="s">
        <v>120</v>
      </c>
      <c r="D1145" t="s">
        <v>121</v>
      </c>
      <c r="E1145" t="s">
        <v>122</v>
      </c>
      <c r="F1145" t="s">
        <v>123</v>
      </c>
      <c r="G1145" t="s">
        <v>124</v>
      </c>
      <c r="H1145" t="s">
        <v>125</v>
      </c>
      <c r="I1145" t="s">
        <v>126</v>
      </c>
      <c r="J1145" t="s">
        <v>127</v>
      </c>
      <c r="K1145" t="s">
        <v>128</v>
      </c>
      <c r="L1145" t="s">
        <v>129</v>
      </c>
      <c r="M1145" t="s">
        <v>130</v>
      </c>
      <c r="N1145" t="s">
        <v>131</v>
      </c>
      <c r="O1145" t="s">
        <v>132</v>
      </c>
      <c r="P1145" t="s">
        <v>133</v>
      </c>
      <c r="Q1145" t="s">
        <v>134</v>
      </c>
      <c r="R1145" t="s">
        <v>135</v>
      </c>
      <c r="S1145" t="s">
        <v>136</v>
      </c>
      <c r="T1145" t="s">
        <v>138</v>
      </c>
      <c r="U1145" t="s">
        <v>139</v>
      </c>
      <c r="V1145" t="s">
        <v>140</v>
      </c>
      <c r="W1145" t="s">
        <v>141</v>
      </c>
      <c r="X1145" t="s">
        <v>142</v>
      </c>
      <c r="Y1145" t="s">
        <v>143</v>
      </c>
      <c r="Z1145" t="s">
        <v>144</v>
      </c>
      <c r="AA1145" t="s">
        <v>145</v>
      </c>
      <c r="AB1145" t="s">
        <v>146</v>
      </c>
      <c r="AC1145" t="s">
        <v>147</v>
      </c>
      <c r="AD1145" t="s">
        <v>148</v>
      </c>
      <c r="AE1145" t="s">
        <v>149</v>
      </c>
      <c r="AF1145" t="s">
        <v>137</v>
      </c>
    </row>
    <row r="1146" spans="1:100">
      <c r="A1146" s="18" t="s">
        <v>150</v>
      </c>
      <c r="B1146" s="10" t="e">
        <f ca="1">1-NORMSDIST(H1146)</f>
        <v>#REF!</v>
      </c>
      <c r="C1146" s="10">
        <f t="shared" ref="C1146" ca="1" si="923">1-NORMSDIST(I1146)</f>
        <v>1</v>
      </c>
      <c r="D1146" s="10">
        <f t="shared" ref="D1146" ca="1" si="924">1-NORMSDIST(J1146)</f>
        <v>0.99999973780903517</v>
      </c>
      <c r="E1146" s="10">
        <f t="shared" ref="E1146" ca="1" si="925">1-NORMSDIST(K1146)</f>
        <v>0.90489897145655518</v>
      </c>
      <c r="F1146" s="10">
        <f t="shared" ref="F1146" ca="1" si="926">1-NORMSDIST(L1146)</f>
        <v>0.30468655356911234</v>
      </c>
      <c r="G1146" s="10">
        <f t="shared" ref="G1146" ca="1" si="927">1-NORMSDIST(M1146)</f>
        <v>1.1995911728605035E-3</v>
      </c>
      <c r="H1146" t="e">
        <f ca="1">(E1142/T1146-E1143/Z1146)/(SQRT(N1146*(1-N1146)*(1/T1146+1/Z1146)))</f>
        <v>#REF!</v>
      </c>
      <c r="I1146">
        <f t="shared" ref="I1146" ca="1" si="928">(F1142/U1146-F1143/AA1146)/(SQRT(O1146*(1-O1146)*(1/U1146+1/AA1146)))</f>
        <v>-11.574496738495164</v>
      </c>
      <c r="J1146">
        <f t="shared" ref="J1146" ca="1" si="929">(G1142/V1146-G1143/AB1146)/(SQRT(P1146*(1-P1146)*(1/V1146+1/AB1146)))</f>
        <v>-5.0171698970531367</v>
      </c>
      <c r="K1146">
        <f t="shared" ref="K1146" ca="1" si="930">(H1142/W1146-H1143/AC1146)/(SQRT(Q1146*(1-Q1146)*(1/W1146+1/AC1146)))</f>
        <v>-1.3099816093981465</v>
      </c>
      <c r="L1146">
        <f t="shared" ref="L1146" ca="1" si="931">(I1142/X1146-I1143/AD1146)/(SQRT(R1146*(1-R1146)*(1/X1146+1/AD1146)))</f>
        <v>0.51096850990760778</v>
      </c>
      <c r="M1146">
        <f t="shared" ref="M1146" ca="1" si="932">(J1142/Y1146-J1143/AE1146)/(SQRT(S1146*(1-S1146)*(1/Y1146+1/AE1146)))</f>
        <v>3.0357751152027399</v>
      </c>
      <c r="N1146" t="e">
        <f ca="1">(E1142+E1143)/(T1146+Z1146)</f>
        <v>#REF!</v>
      </c>
      <c r="O1146">
        <f t="shared" ref="O1146" ca="1" si="933">(F1142+F1143)/(U1146+AA1146)</f>
        <v>1.1986386652278575E-3</v>
      </c>
      <c r="P1146">
        <f t="shared" ref="P1146" ca="1" si="934">(G1142+G1143)/(V1146+AB1146)</f>
        <v>1.1081597078110733E-3</v>
      </c>
      <c r="Q1146">
        <f t="shared" ref="Q1146" ca="1" si="935">(H1142+H1143)/(W1146+AC1146)</f>
        <v>1.0293019008881879E-3</v>
      </c>
      <c r="R1146">
        <f t="shared" ref="R1146" ca="1" si="936">(I1142+I1143)/(X1146+AD1146)</f>
        <v>9.1309039594919897E-4</v>
      </c>
      <c r="S1146">
        <f t="shared" ref="S1146" ca="1" si="937">(J1142+J1143)/(Y1146+AE1146)</f>
        <v>9.1309039594919897E-4</v>
      </c>
      <c r="T1146" t="e">
        <f ca="1">_xlfn.FLOOR.MATH(($F$1-1)*$D1142)</f>
        <v>#REF!</v>
      </c>
      <c r="U1146">
        <f ca="1">2*50*$D1142</f>
        <v>777000</v>
      </c>
      <c r="V1146">
        <f ca="1">2*10*$D1142</f>
        <v>155400</v>
      </c>
      <c r="W1146">
        <f ca="1">2*5*$D1142</f>
        <v>77700</v>
      </c>
      <c r="X1146">
        <f ca="1">2*2*$D1142</f>
        <v>31080</v>
      </c>
      <c r="Y1146">
        <f ca="1">2*1*$D1142</f>
        <v>15540</v>
      </c>
      <c r="Z1146" t="e">
        <f ca="1">_xlfn.FLOOR.MATH(($F$1-1)*$D1143)</f>
        <v>#REF!</v>
      </c>
      <c r="AA1146">
        <f ca="1">2*50*$D1143</f>
        <v>427700</v>
      </c>
      <c r="AB1146">
        <f ca="1">2*10*$D1143</f>
        <v>85540</v>
      </c>
      <c r="AC1146">
        <f ca="1">2*5*$D1143</f>
        <v>42770</v>
      </c>
      <c r="AD1146">
        <f ca="1">2*2*$D1143</f>
        <v>17108</v>
      </c>
      <c r="AE1146">
        <f ca="1">2*1*$D1143</f>
        <v>8554</v>
      </c>
    </row>
    <row r="1148" spans="1:100">
      <c r="A1148" s="18" t="s">
        <v>151</v>
      </c>
      <c r="B1148" t="s">
        <v>152</v>
      </c>
      <c r="C1148" t="s">
        <v>153</v>
      </c>
      <c r="D1148" t="s">
        <v>154</v>
      </c>
      <c r="E1148">
        <v>50</v>
      </c>
      <c r="F1148" t="s">
        <v>153</v>
      </c>
      <c r="G1148" t="s">
        <v>154</v>
      </c>
      <c r="H1148">
        <v>10</v>
      </c>
      <c r="I1148" t="s">
        <v>153</v>
      </c>
      <c r="J1148" t="s">
        <v>154</v>
      </c>
      <c r="K1148">
        <v>5</v>
      </c>
      <c r="L1148" t="s">
        <v>153</v>
      </c>
      <c r="M1148" t="s">
        <v>154</v>
      </c>
      <c r="N1148">
        <v>2</v>
      </c>
      <c r="O1148" t="s">
        <v>153</v>
      </c>
      <c r="P1148" t="s">
        <v>154</v>
      </c>
      <c r="Q1148">
        <v>1</v>
      </c>
      <c r="R1148" t="s">
        <v>153</v>
      </c>
      <c r="S1148" t="s">
        <v>154</v>
      </c>
    </row>
    <row r="1149" spans="1:100">
      <c r="A1149" s="18" t="s">
        <v>159</v>
      </c>
      <c r="B1149" t="s">
        <v>116</v>
      </c>
      <c r="C1149">
        <f ca="1">BC1142</f>
        <v>225</v>
      </c>
      <c r="D1149">
        <f ca="1">BD1142</f>
        <v>7545</v>
      </c>
      <c r="E1149" t="s">
        <v>116</v>
      </c>
      <c r="F1149">
        <f ca="1">BG1142</f>
        <v>549</v>
      </c>
      <c r="G1149">
        <f ca="1">BH1142</f>
        <v>7221</v>
      </c>
      <c r="H1149" t="s">
        <v>116</v>
      </c>
      <c r="I1149">
        <f ca="1">BK1142</f>
        <v>127</v>
      </c>
      <c r="J1149">
        <f ca="1">BL1142</f>
        <v>7643</v>
      </c>
      <c r="K1149" t="s">
        <v>116</v>
      </c>
      <c r="L1149">
        <f ca="1">BO1142</f>
        <v>73</v>
      </c>
      <c r="M1149">
        <f ca="1">BP1142</f>
        <v>7697</v>
      </c>
      <c r="N1149" t="s">
        <v>116</v>
      </c>
      <c r="O1149">
        <f ca="1">BS1142</f>
        <v>30</v>
      </c>
      <c r="P1149">
        <f ca="1">BT1142</f>
        <v>7740</v>
      </c>
      <c r="Q1149" t="s">
        <v>116</v>
      </c>
      <c r="R1149">
        <f ca="1">BW1142</f>
        <v>21</v>
      </c>
      <c r="S1149">
        <f ca="1">BX1142</f>
        <v>7749</v>
      </c>
    </row>
    <row r="1150" spans="1:100">
      <c r="A1150" s="18"/>
      <c r="B1150" t="s">
        <v>117</v>
      </c>
      <c r="C1150">
        <f ca="1">BC1143</f>
        <v>163</v>
      </c>
      <c r="D1150">
        <f ca="1">BD1143</f>
        <v>4114</v>
      </c>
      <c r="E1150" t="s">
        <v>117</v>
      </c>
      <c r="F1150">
        <f ca="1">BG1143</f>
        <v>564</v>
      </c>
      <c r="G1150">
        <f ca="1">BH1143</f>
        <v>3713</v>
      </c>
      <c r="H1150" t="s">
        <v>117</v>
      </c>
      <c r="I1150">
        <f ca="1">BK1143</f>
        <v>114</v>
      </c>
      <c r="J1150">
        <f ca="1">BL1143</f>
        <v>4163</v>
      </c>
      <c r="K1150" t="s">
        <v>117</v>
      </c>
      <c r="L1150">
        <f ca="1">BO1143</f>
        <v>44</v>
      </c>
      <c r="M1150">
        <f ca="1">BP1143</f>
        <v>4233</v>
      </c>
      <c r="N1150" t="s">
        <v>117</v>
      </c>
      <c r="O1150">
        <f ca="1">BS1143</f>
        <v>14</v>
      </c>
      <c r="P1150">
        <f ca="1">BT1143</f>
        <v>4263</v>
      </c>
      <c r="Q1150" t="s">
        <v>117</v>
      </c>
      <c r="R1150">
        <f ca="1">BW1143</f>
        <v>1</v>
      </c>
      <c r="S1150">
        <f ca="1">BX1143</f>
        <v>4276</v>
      </c>
    </row>
    <row r="1151" spans="1:100">
      <c r="A1151" s="18" t="s">
        <v>155</v>
      </c>
      <c r="C1151">
        <f ca="1">(C1149+C1150)*(C1149+D1149)/SUM(C1149:D1150)</f>
        <v>250.24985473561884</v>
      </c>
      <c r="D1151">
        <f ca="1">(C1149+D1149)*(D1149+D1150)/SUM(C1149:D1150)</f>
        <v>7519.750145264381</v>
      </c>
      <c r="F1151">
        <f ca="1">(F1149+F1150)*(F1149+G1149)/SUM(F1149:G1150)</f>
        <v>717.85589773387562</v>
      </c>
      <c r="G1151">
        <f ca="1">(F1149+G1149)*(G1149+G1150)/SUM(F1149:G1150)</f>
        <v>7052.1441022661247</v>
      </c>
      <c r="I1151">
        <f ca="1">(I1149+I1150)*(I1149+J1149)/SUM(I1149:J1150)</f>
        <v>155.43869843114467</v>
      </c>
      <c r="J1151">
        <f ca="1">(I1149+J1149)*(J1149+J1150)/SUM(I1149:J1150)</f>
        <v>7614.561301568855</v>
      </c>
      <c r="L1151">
        <f ca="1">(L1149+L1150)*(L1149+M1149)/SUM(L1149:M1150)</f>
        <v>75.461940732132476</v>
      </c>
      <c r="M1151">
        <f ca="1">(L1149+M1149)*(M1149+M1150)/SUM(L1149:M1150)</f>
        <v>7694.5380592678675</v>
      </c>
      <c r="O1151">
        <f ca="1">(O1149+O1150)*(O1149+P1149)/SUM(O1149:P1150)</f>
        <v>28.378849506101105</v>
      </c>
      <c r="P1151">
        <f ca="1">(O1149+P1149)*(P1149+P1150)/SUM(O1149:P1150)</f>
        <v>7741.6211504938992</v>
      </c>
      <c r="R1151">
        <f ca="1">(R1149+R1150)*(R1149+S1149)/SUM(R1149:S1150)</f>
        <v>14.189424753050552</v>
      </c>
      <c r="S1151">
        <f ca="1">(R1149+S1149)*(S1149+S1150)/SUM(R1149:S1150)</f>
        <v>7755.8105752469492</v>
      </c>
    </row>
    <row r="1152" spans="1:100">
      <c r="C1152">
        <f ca="1">(C1149+C1150)*(C1150+D1150)/SUM(C1149:D1150)</f>
        <v>137.75014526438116</v>
      </c>
      <c r="D1152">
        <f ca="1">(C1150+D1150)*(D1149+D1150)/SUM(C1149:D1150)</f>
        <v>4139.249854735619</v>
      </c>
      <c r="F1152">
        <f ca="1">(F1149+F1150)*(F1150+G1150)/SUM(F1149:G1150)</f>
        <v>395.14410226612432</v>
      </c>
      <c r="G1152">
        <f ca="1">(F1150+G1150)*(G1149+G1150)/SUM(F1149:G1150)</f>
        <v>3881.8558977338757</v>
      </c>
      <c r="I1152">
        <f ca="1">(I1149+I1150)*(I1150+J1150)/SUM(I1149:J1150)</f>
        <v>85.561301568855313</v>
      </c>
      <c r="J1152">
        <f ca="1">(I1150+J1150)*(J1149+J1150)/SUM(I1149:J1150)</f>
        <v>4191.438698431145</v>
      </c>
      <c r="L1152">
        <f ca="1">(L1149+L1150)*(L1150+M1150)/SUM(L1149:M1150)</f>
        <v>41.538059267867517</v>
      </c>
      <c r="M1152">
        <f ca="1">(L1150+M1150)*(M1149+M1150)/SUM(L1149:M1150)</f>
        <v>4235.4619407321325</v>
      </c>
      <c r="O1152">
        <f ca="1">(O1149+O1150)*(O1150+P1150)/SUM(O1149:P1150)</f>
        <v>15.621150493898895</v>
      </c>
      <c r="P1152">
        <f ca="1">(O1150+P1150)*(P1149+P1150)/SUM(O1149:P1150)</f>
        <v>4261.3788495061008</v>
      </c>
      <c r="R1152">
        <f ca="1">(R1149+R1150)*(R1150+S1150)/SUM(R1149:S1150)</f>
        <v>7.8105752469494476</v>
      </c>
      <c r="S1152">
        <f ca="1">(R1150+S1150)*(S1149+S1150)/SUM(R1149:S1150)</f>
        <v>4269.1894247530508</v>
      </c>
    </row>
    <row r="1154" spans="1:100">
      <c r="A1154" s="18" t="s">
        <v>151</v>
      </c>
      <c r="B1154" s="18" t="s">
        <v>0</v>
      </c>
      <c r="C1154" s="18">
        <v>50</v>
      </c>
      <c r="D1154" s="18">
        <v>10</v>
      </c>
      <c r="E1154" s="18">
        <v>5</v>
      </c>
      <c r="F1154" s="18">
        <v>2</v>
      </c>
      <c r="G1154" s="18">
        <v>1</v>
      </c>
    </row>
    <row r="1155" spans="1:100">
      <c r="A1155" s="18" t="s">
        <v>118</v>
      </c>
      <c r="B1155" s="10">
        <f ca="1">_xlfn.CHISQ.TEST(C1149:D1150,C1151:D1152)</f>
        <v>6.4688424221871722E-3</v>
      </c>
      <c r="C1155" s="10">
        <f ca="1">_xlfn.CHISQ.TEST(F1149:G1150,F1151:G1152)</f>
        <v>1.2210314029268488E-28</v>
      </c>
      <c r="D1155" s="10">
        <f ca="1">_xlfn.CHISQ.TEST(I1149:J1150,I1151:J1152)</f>
        <v>1.1012668717516675E-4</v>
      </c>
      <c r="E1155" s="10">
        <f ca="1">_xlfn.CHISQ.TEST(L1149:M1150,L1151:M1152)</f>
        <v>0.63266996493307992</v>
      </c>
      <c r="F1155" s="10">
        <f ca="1">_xlfn.CHISQ.TEST(O1149:P1150,O1151:P1152)</f>
        <v>0.60888168184200242</v>
      </c>
      <c r="G1155" s="10">
        <f ca="1">_xlfn.CHISQ.TEST(R1149:S1150,R1151:S1152)</f>
        <v>2.3881603773322955E-3</v>
      </c>
    </row>
    <row r="1156" spans="1:100">
      <c r="A1156" s="18" t="s">
        <v>156</v>
      </c>
      <c r="B1156">
        <f ca="1">(C1149*D1150)/(D1149*C1150)</f>
        <v>0.75266194245569529</v>
      </c>
      <c r="C1156">
        <f ca="1">(F1149*G1150)/(G1149*F1150)</f>
        <v>0.50051931865392607</v>
      </c>
      <c r="D1156">
        <f ca="1">(I1149*J1150)/(J1149*I1150)</f>
        <v>0.60679419994445094</v>
      </c>
      <c r="E1156">
        <f ca="1">(L1149*M1150)/(M1149*L1150)</f>
        <v>0.91242455738363237</v>
      </c>
      <c r="F1156">
        <f ca="1">(O1149*P1150)/(P1149*O1150)</f>
        <v>1.180232558139535</v>
      </c>
      <c r="G1156">
        <f ca="1">(R1149*S1150)/(S1149*R1150)</f>
        <v>11.588075880758808</v>
      </c>
    </row>
    <row r="1157" spans="1:100"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12"/>
      <c r="AL1157" s="12"/>
      <c r="AM1157" s="12"/>
      <c r="AN1157" s="12"/>
      <c r="AO1157" s="12"/>
      <c r="AP1157" s="12"/>
      <c r="AQ1157" s="12"/>
      <c r="AR1157" s="12"/>
      <c r="AS1157" s="12"/>
      <c r="AT1157" s="12"/>
      <c r="AU1157" s="12"/>
      <c r="AV1157" s="12"/>
      <c r="AW1157" s="12"/>
      <c r="AX1157" s="12"/>
      <c r="AY1157" s="12"/>
    </row>
    <row r="1158" spans="1:100"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  <c r="AL1158" s="12"/>
      <c r="AM1158" s="12"/>
      <c r="AN1158" s="12"/>
      <c r="AO1158" s="12"/>
      <c r="AP1158" s="12"/>
      <c r="AQ1158" s="12"/>
      <c r="AR1158" s="12"/>
      <c r="AS1158" s="12"/>
      <c r="AT1158" s="12"/>
      <c r="AU1158" s="12"/>
      <c r="AV1158" s="12"/>
      <c r="AW1158" s="12"/>
      <c r="AX1158" s="12"/>
      <c r="AY1158" s="12"/>
    </row>
    <row r="1159" spans="1:100">
      <c r="A1159">
        <v>2</v>
      </c>
      <c r="B1159">
        <v>5</v>
      </c>
      <c r="C1159">
        <v>3</v>
      </c>
      <c r="AB1159" s="12"/>
      <c r="AC1159" s="12"/>
      <c r="AD1159" s="12"/>
      <c r="AE1159" s="12"/>
      <c r="AF1159" s="12"/>
      <c r="AG1159" s="12"/>
      <c r="AH1159" s="12"/>
      <c r="AI1159" s="12"/>
      <c r="AJ1159" s="12"/>
      <c r="AK1159" s="12"/>
      <c r="AL1159" s="12"/>
      <c r="AM1159" s="12"/>
      <c r="AN1159" s="12"/>
      <c r="AO1159" s="12"/>
      <c r="AP1159" s="12"/>
      <c r="AQ1159" s="12"/>
      <c r="AR1159" s="12"/>
      <c r="AS1159" s="12"/>
      <c r="AT1159" s="12"/>
      <c r="AU1159" s="12"/>
      <c r="AV1159" s="12"/>
      <c r="AW1159" s="12"/>
      <c r="AX1159" s="12"/>
      <c r="AY1159" s="12"/>
    </row>
    <row r="1160" spans="1:100" ht="18.75">
      <c r="A1160" s="19" t="str">
        <f ca="1">INDIRECT("R5C"&amp;A1159,FALSE)</f>
        <v>reduced_deities</v>
      </c>
      <c r="B1160" s="19" t="str">
        <f ca="1">INDIRECT("R5C"&amp;B1159,FALSE)</f>
        <v>emperor_names</v>
      </c>
      <c r="C1160" s="19" t="str">
        <f ca="1">INDIRECT("R3C"&amp;C1159,FALSE)</f>
        <v>punishment</v>
      </c>
      <c r="D1160" s="20"/>
    </row>
    <row r="1161" spans="1:100" ht="18.75">
      <c r="A1161" s="19">
        <f ca="1">INDIRECT("R6C"&amp;A1159,FALSE)</f>
        <v>188</v>
      </c>
      <c r="B1161" s="19">
        <f ca="1">INDIRECT("R6C"&amp;B1159,FALSE)</f>
        <v>227</v>
      </c>
      <c r="C1161" s="19">
        <f ca="1">INDIRECT("R4C"&amp;C1159,FALSE)</f>
        <v>6</v>
      </c>
    </row>
    <row r="1162" spans="1:100">
      <c r="A1162" s="18"/>
    </row>
    <row r="1163" spans="1:100">
      <c r="A1163" s="18" t="s">
        <v>115</v>
      </c>
    </row>
    <row r="1164" spans="1:100" ht="15.75">
      <c r="C1164" t="s">
        <v>36</v>
      </c>
      <c r="D1164" t="s">
        <v>37</v>
      </c>
      <c r="E1164" s="2" t="s">
        <v>43</v>
      </c>
      <c r="F1164" s="2" t="s">
        <v>38</v>
      </c>
      <c r="G1164" s="2" t="s">
        <v>39</v>
      </c>
      <c r="H1164" s="2" t="s">
        <v>40</v>
      </c>
      <c r="I1164" s="2" t="s">
        <v>41</v>
      </c>
      <c r="J1164" s="2" t="s">
        <v>42</v>
      </c>
      <c r="K1164" s="3" t="s">
        <v>44</v>
      </c>
      <c r="L1164" s="3" t="s">
        <v>45</v>
      </c>
      <c r="M1164" s="3" t="s">
        <v>46</v>
      </c>
      <c r="N1164" s="3" t="s">
        <v>47</v>
      </c>
      <c r="O1164" s="3" t="s">
        <v>48</v>
      </c>
      <c r="P1164" s="3" t="s">
        <v>49</v>
      </c>
      <c r="Q1164" s="3" t="s">
        <v>108</v>
      </c>
      <c r="R1164" s="3" t="s">
        <v>109</v>
      </c>
      <c r="S1164" s="3" t="s">
        <v>110</v>
      </c>
      <c r="T1164" s="3" t="s">
        <v>111</v>
      </c>
      <c r="U1164" s="3" t="s">
        <v>112</v>
      </c>
      <c r="V1164" s="3" t="s">
        <v>113</v>
      </c>
      <c r="W1164" s="3" t="s">
        <v>81</v>
      </c>
      <c r="X1164" s="3" t="s">
        <v>82</v>
      </c>
      <c r="Y1164" s="3" t="s">
        <v>83</v>
      </c>
      <c r="Z1164" s="3" t="s">
        <v>84</v>
      </c>
      <c r="AA1164" s="3" t="s">
        <v>85</v>
      </c>
      <c r="AB1164" s="3" t="s">
        <v>86</v>
      </c>
      <c r="AC1164" s="13" t="s">
        <v>96</v>
      </c>
      <c r="AD1164" s="13" t="s">
        <v>97</v>
      </c>
      <c r="AE1164" s="13" t="s">
        <v>98</v>
      </c>
      <c r="AF1164" s="13" t="s">
        <v>99</v>
      </c>
      <c r="AG1164" s="13" t="s">
        <v>100</v>
      </c>
      <c r="AH1164" s="13" t="s">
        <v>101</v>
      </c>
      <c r="AI1164" s="13" t="s">
        <v>102</v>
      </c>
      <c r="AJ1164" s="13" t="s">
        <v>103</v>
      </c>
      <c r="AK1164" s="13" t="s">
        <v>104</v>
      </c>
      <c r="AL1164" s="13" t="s">
        <v>105</v>
      </c>
      <c r="AM1164" s="13" t="s">
        <v>106</v>
      </c>
      <c r="AN1164" s="13" t="s">
        <v>107</v>
      </c>
      <c r="AO1164" s="13" t="s">
        <v>96</v>
      </c>
      <c r="AP1164" s="13" t="s">
        <v>97</v>
      </c>
      <c r="AQ1164" s="13" t="s">
        <v>98</v>
      </c>
      <c r="AR1164" s="13" t="s">
        <v>99</v>
      </c>
      <c r="AS1164" s="13" t="s">
        <v>100</v>
      </c>
      <c r="AT1164" s="13" t="s">
        <v>101</v>
      </c>
      <c r="AU1164" s="13" t="s">
        <v>102</v>
      </c>
      <c r="AV1164" s="13" t="s">
        <v>103</v>
      </c>
      <c r="AW1164" s="13" t="s">
        <v>104</v>
      </c>
      <c r="AX1164" s="13" t="s">
        <v>105</v>
      </c>
      <c r="AY1164" s="13" t="s">
        <v>106</v>
      </c>
      <c r="AZ1164" s="13" t="s">
        <v>107</v>
      </c>
      <c r="BA1164" t="s">
        <v>1</v>
      </c>
      <c r="BB1164" t="s">
        <v>2</v>
      </c>
      <c r="BC1164" t="s">
        <v>3</v>
      </c>
      <c r="BD1164" t="s">
        <v>4</v>
      </c>
      <c r="BE1164" t="s">
        <v>5</v>
      </c>
      <c r="BF1164" t="s">
        <v>6</v>
      </c>
      <c r="BG1164" t="s">
        <v>7</v>
      </c>
      <c r="BH1164" t="s">
        <v>8</v>
      </c>
      <c r="BI1164" t="s">
        <v>9</v>
      </c>
      <c r="BJ1164" t="s">
        <v>10</v>
      </c>
      <c r="BK1164" t="s">
        <v>11</v>
      </c>
      <c r="BL1164" t="s">
        <v>12</v>
      </c>
      <c r="BM1164" t="s">
        <v>13</v>
      </c>
      <c r="BN1164" t="s">
        <v>14</v>
      </c>
      <c r="BO1164" t="s">
        <v>15</v>
      </c>
      <c r="BP1164" t="s">
        <v>16</v>
      </c>
      <c r="BQ1164" t="s">
        <v>17</v>
      </c>
      <c r="BR1164" t="s">
        <v>18</v>
      </c>
      <c r="BS1164" t="s">
        <v>19</v>
      </c>
      <c r="BT1164" t="s">
        <v>20</v>
      </c>
      <c r="BU1164" t="s">
        <v>21</v>
      </c>
      <c r="BV1164" t="s">
        <v>22</v>
      </c>
      <c r="BW1164" t="s">
        <v>23</v>
      </c>
      <c r="BX1164" t="s">
        <v>24</v>
      </c>
      <c r="BY1164" t="s">
        <v>1</v>
      </c>
      <c r="BZ1164" t="s">
        <v>2</v>
      </c>
      <c r="CA1164" t="s">
        <v>3</v>
      </c>
      <c r="CB1164" t="s">
        <v>4</v>
      </c>
      <c r="CC1164" t="s">
        <v>5</v>
      </c>
      <c r="CD1164" t="s">
        <v>6</v>
      </c>
      <c r="CE1164" t="s">
        <v>7</v>
      </c>
      <c r="CF1164" t="s">
        <v>8</v>
      </c>
      <c r="CG1164" t="s">
        <v>9</v>
      </c>
      <c r="CH1164" t="s">
        <v>10</v>
      </c>
      <c r="CI1164" t="s">
        <v>11</v>
      </c>
      <c r="CJ1164" t="s">
        <v>12</v>
      </c>
      <c r="CK1164" t="s">
        <v>13</v>
      </c>
      <c r="CL1164" t="s">
        <v>14</v>
      </c>
      <c r="CM1164" t="s">
        <v>15</v>
      </c>
      <c r="CN1164" t="s">
        <v>16</v>
      </c>
      <c r="CO1164" t="s">
        <v>17</v>
      </c>
      <c r="CP1164" t="s">
        <v>18</v>
      </c>
      <c r="CQ1164" t="s">
        <v>19</v>
      </c>
      <c r="CR1164" t="s">
        <v>20</v>
      </c>
      <c r="CS1164" t="s">
        <v>21</v>
      </c>
      <c r="CT1164" t="s">
        <v>22</v>
      </c>
      <c r="CU1164" t="s">
        <v>23</v>
      </c>
      <c r="CV1164" t="s">
        <v>24</v>
      </c>
    </row>
    <row r="1165" spans="1:100">
      <c r="A1165" s="18" t="str">
        <f ca="1">INDIRECT("CORPUS_TOTALS!R"&amp;$A1161&amp;"C"&amp;COLUMN(),FALSE)</f>
        <v>Reduced Deity</v>
      </c>
      <c r="B1165" s="7" t="str">
        <f ca="1">INDIRECT("CORPUS_TOTALS!R"&amp;($A1161+$C1161)&amp;"C"&amp;(COLUMN()-1),FALSE)</f>
        <v>Punishment</v>
      </c>
      <c r="C1165" s="7">
        <f ca="1">INDIRECT("CORPUS_TOTALS!R"&amp;($A1161+$C1161)&amp;"C"&amp;(COLUMN()-1),FALSE)</f>
        <v>31719</v>
      </c>
      <c r="D1165" s="7">
        <f t="shared" ref="D1165:BO1165" ca="1" si="938">INDIRECT("CORPUS_TOTALS!R"&amp;($A1161+$C1161)&amp;"C"&amp;(COLUMN()-1),FALSE)</f>
        <v>7770</v>
      </c>
      <c r="E1165" s="7">
        <f t="shared" ca="1" si="938"/>
        <v>1195</v>
      </c>
      <c r="F1165" s="7">
        <f t="shared" ca="1" si="938"/>
        <v>3284</v>
      </c>
      <c r="G1165" s="7">
        <f t="shared" ca="1" si="938"/>
        <v>542</v>
      </c>
      <c r="H1165" s="7">
        <f t="shared" ca="1" si="938"/>
        <v>257</v>
      </c>
      <c r="I1165" s="7">
        <f t="shared" ca="1" si="938"/>
        <v>75</v>
      </c>
      <c r="J1165" s="7">
        <f t="shared" ca="1" si="938"/>
        <v>35</v>
      </c>
      <c r="K1165" s="7">
        <f t="shared" ca="1" si="938"/>
        <v>-0.69971438577156309</v>
      </c>
      <c r="L1165" s="7">
        <f t="shared" ca="1" si="938"/>
        <v>-0.93345631952561003</v>
      </c>
      <c r="M1165" s="7">
        <f t="shared" ca="1" si="938"/>
        <v>-2.5869139640992072</v>
      </c>
      <c r="N1165" s="7">
        <f t="shared" ca="1" si="938"/>
        <v>-3.0469902003824081</v>
      </c>
      <c r="O1165" s="7">
        <f t="shared" ca="1" si="938"/>
        <v>-5.8371387218818187</v>
      </c>
      <c r="P1165" s="7">
        <f t="shared" ca="1" si="938"/>
        <v>-6.4645897229756955</v>
      </c>
      <c r="Q1165" s="7">
        <f t="shared" ca="1" si="938"/>
        <v>1</v>
      </c>
      <c r="R1165" s="7">
        <f t="shared" ca="1" si="938"/>
        <v>1</v>
      </c>
      <c r="S1165" s="7">
        <f t="shared" ca="1" si="938"/>
        <v>0.78971787594858089</v>
      </c>
      <c r="T1165" s="7">
        <f t="shared" ca="1" si="938"/>
        <v>0.72648241434809968</v>
      </c>
      <c r="U1165" s="7">
        <f t="shared" ca="1" si="938"/>
        <v>0.54402202033280356</v>
      </c>
      <c r="V1165" s="7">
        <f t="shared" ca="1" si="938"/>
        <v>0.50737403013896776</v>
      </c>
      <c r="W1165" s="7">
        <f t="shared" ca="1" si="938"/>
        <v>0.21026561474947536</v>
      </c>
      <c r="X1165" s="7">
        <f t="shared" ca="1" si="938"/>
        <v>0.18184160653262382</v>
      </c>
      <c r="Y1165" s="7">
        <f t="shared" ca="1" si="938"/>
        <v>1.2587814024636197E-5</v>
      </c>
      <c r="Z1165" s="7">
        <f t="shared" ca="1" si="938"/>
        <v>2.447444823440088E-5</v>
      </c>
      <c r="AA1165" s="7">
        <f t="shared" ca="1" si="938"/>
        <v>2.3861712112513316E-6</v>
      </c>
      <c r="AB1165" s="7">
        <f t="shared" ca="1" si="938"/>
        <v>6.0927724417691358E-4</v>
      </c>
      <c r="AC1165" s="7">
        <f t="shared" ca="1" si="938"/>
        <v>8.1964152353741996E-3</v>
      </c>
      <c r="AD1165" s="7">
        <f t="shared" ca="1" si="938"/>
        <v>9.177185762395795E-3</v>
      </c>
      <c r="AE1165" s="7">
        <f t="shared" ca="1" si="938"/>
        <v>8.1651366473051261E-3</v>
      </c>
      <c r="AF1165" s="7">
        <f t="shared" ca="1" si="938"/>
        <v>8.7409122587437799E-3</v>
      </c>
      <c r="AG1165" s="7">
        <f t="shared" ca="1" si="938"/>
        <v>6.3903330291835616E-3</v>
      </c>
      <c r="AH1165" s="7">
        <f t="shared" ca="1" si="938"/>
        <v>7.5607609219103897E-3</v>
      </c>
      <c r="AI1165" s="7">
        <f t="shared" ca="1" si="938"/>
        <v>5.8090839295796195E-3</v>
      </c>
      <c r="AJ1165" s="7">
        <f t="shared" ca="1" si="938"/>
        <v>7.4212893007936116E-3</v>
      </c>
      <c r="AK1165" s="7">
        <f t="shared" ca="1" si="938"/>
        <v>3.736609542347712E-3</v>
      </c>
      <c r="AL1165" s="7">
        <f t="shared" ca="1" si="938"/>
        <v>5.9159001101619403E-3</v>
      </c>
      <c r="AM1165" s="7">
        <f t="shared" ca="1" si="938"/>
        <v>3.0155249844740113E-3</v>
      </c>
      <c r="AN1165" s="7">
        <f t="shared" ca="1" si="938"/>
        <v>5.9934840245349976E-3</v>
      </c>
      <c r="AO1165" s="7">
        <f t="shared" ca="1" si="938"/>
        <v>0.10132872086595962</v>
      </c>
      <c r="AP1165" s="7">
        <f t="shared" ca="1" si="938"/>
        <v>0.11514489560765687</v>
      </c>
      <c r="AQ1165" s="7">
        <f t="shared" ca="1" si="938"/>
        <v>0.25619785137401724</v>
      </c>
      <c r="AR1165" s="7">
        <f t="shared" ca="1" si="938"/>
        <v>0.27584848067231477</v>
      </c>
      <c r="AS1165" s="7">
        <f t="shared" ca="1" si="938"/>
        <v>5.7163982426457656E-2</v>
      </c>
      <c r="AT1165" s="7">
        <f t="shared" ca="1" si="938"/>
        <v>6.7932542670067458E-2</v>
      </c>
      <c r="AU1165" s="7">
        <f t="shared" ca="1" si="938"/>
        <v>2.7040982471385307E-2</v>
      </c>
      <c r="AV1165" s="7">
        <f t="shared" ca="1" si="938"/>
        <v>3.4735079304676467E-2</v>
      </c>
      <c r="AW1165" s="7">
        <f t="shared" ca="1" si="938"/>
        <v>7.4785099168948842E-3</v>
      </c>
      <c r="AX1165" s="7">
        <f t="shared" ca="1" si="938"/>
        <v>1.182650938812442E-2</v>
      </c>
      <c r="AY1165" s="7">
        <f t="shared" ca="1" si="938"/>
        <v>3.0155249844740113E-3</v>
      </c>
      <c r="AZ1165" s="7">
        <f t="shared" ca="1" si="938"/>
        <v>5.9934840245349976E-3</v>
      </c>
      <c r="BA1165" s="7">
        <f t="shared" ca="1" si="938"/>
        <v>776606</v>
      </c>
      <c r="BB1165" s="7">
        <f t="shared" ca="1" si="938"/>
        <v>5913553</v>
      </c>
      <c r="BC1165" s="7">
        <f t="shared" ca="1" si="938"/>
        <v>841</v>
      </c>
      <c r="BD1165" s="7">
        <f t="shared" ca="1" si="938"/>
        <v>6929</v>
      </c>
      <c r="BE1165" s="7">
        <f t="shared" ca="1" si="938"/>
        <v>1856272</v>
      </c>
      <c r="BF1165" s="7">
        <f t="shared" ca="1" si="938"/>
        <v>4833887</v>
      </c>
      <c r="BG1165" s="7">
        <f t="shared" ca="1" si="938"/>
        <v>2067</v>
      </c>
      <c r="BH1165" s="7">
        <f t="shared" ca="1" si="938"/>
        <v>5703</v>
      </c>
      <c r="BI1165" s="7">
        <f t="shared" ca="1" si="938"/>
        <v>521663</v>
      </c>
      <c r="BJ1165" s="7">
        <f t="shared" ca="1" si="938"/>
        <v>6168496</v>
      </c>
      <c r="BK1165" s="7">
        <f t="shared" ca="1" si="938"/>
        <v>486</v>
      </c>
      <c r="BL1165" s="7">
        <f t="shared" ca="1" si="938"/>
        <v>7284</v>
      </c>
      <c r="BM1165" s="7">
        <f t="shared" ca="1" si="938"/>
        <v>281720</v>
      </c>
      <c r="BN1165" s="7">
        <f t="shared" ca="1" si="938"/>
        <v>6408439</v>
      </c>
      <c r="BO1165" s="7">
        <f t="shared" ca="1" si="938"/>
        <v>240</v>
      </c>
      <c r="BP1165" s="7">
        <f t="shared" ref="BP1165:CV1165" ca="1" si="939">INDIRECT("CORPUS_TOTALS!R"&amp;($A1161+$C1161)&amp;"C"&amp;(COLUMN()-1),FALSE)</f>
        <v>7530</v>
      </c>
      <c r="BQ1165" s="7">
        <f t="shared" ca="1" si="939"/>
        <v>118513</v>
      </c>
      <c r="BR1165" s="7">
        <f t="shared" ca="1" si="939"/>
        <v>6571646</v>
      </c>
      <c r="BS1165" s="7">
        <f t="shared" ca="1" si="939"/>
        <v>75</v>
      </c>
      <c r="BT1165" s="7">
        <f t="shared" ca="1" si="939"/>
        <v>7695</v>
      </c>
      <c r="BU1165" s="7">
        <f t="shared" ca="1" si="939"/>
        <v>59970</v>
      </c>
      <c r="BV1165" s="7">
        <f t="shared" ca="1" si="939"/>
        <v>6630189</v>
      </c>
      <c r="BW1165" s="7">
        <f t="shared" ca="1" si="939"/>
        <v>35</v>
      </c>
      <c r="BX1165" s="7">
        <f t="shared" ca="1" si="939"/>
        <v>7735</v>
      </c>
      <c r="BY1165" s="7">
        <f t="shared" ca="1" si="939"/>
        <v>776545.11477697059</v>
      </c>
      <c r="BZ1165" s="7">
        <f t="shared" ca="1" si="939"/>
        <v>5913613.8852230292</v>
      </c>
      <c r="CA1165" s="7">
        <f t="shared" ca="1" si="939"/>
        <v>901.88522302938713</v>
      </c>
      <c r="CB1165" s="7">
        <f t="shared" ca="1" si="939"/>
        <v>6876.0914561223435</v>
      </c>
      <c r="CC1165" s="7">
        <f t="shared" ca="1" si="939"/>
        <v>1856183.2151253021</v>
      </c>
      <c r="CD1165" s="7">
        <f t="shared" ca="1" si="939"/>
        <v>4833975.7848746981</v>
      </c>
      <c r="CE1165" s="7">
        <f t="shared" ca="1" si="939"/>
        <v>2155.7848746978357</v>
      </c>
      <c r="CF1165" s="7">
        <f t="shared" ca="1" si="939"/>
        <v>5620.7355161514097</v>
      </c>
      <c r="CG1165" s="7">
        <f t="shared" ca="1" si="939"/>
        <v>521543.27579330862</v>
      </c>
      <c r="CH1165" s="7">
        <f t="shared" ca="1" si="939"/>
        <v>6168615.7242066916</v>
      </c>
      <c r="CI1165" s="7">
        <f t="shared" ca="1" si="939"/>
        <v>605.72420669135192</v>
      </c>
      <c r="CJ1165" s="7">
        <f t="shared" ca="1" si="939"/>
        <v>7172.5964360488297</v>
      </c>
      <c r="CK1165" s="7">
        <f t="shared" ca="1" si="939"/>
        <v>281632.90946201433</v>
      </c>
      <c r="CL1165" s="7">
        <f t="shared" ca="1" si="939"/>
        <v>6408526.0905379858</v>
      </c>
      <c r="CM1165" s="7">
        <f t="shared" ca="1" si="939"/>
        <v>327.09053798569676</v>
      </c>
      <c r="CN1165" s="7">
        <f t="shared" ca="1" si="939"/>
        <v>7451.5537119521377</v>
      </c>
      <c r="CO1165" s="7">
        <f t="shared" ca="1" si="939"/>
        <v>118450.43079614609</v>
      </c>
      <c r="CP1165" s="7">
        <f t="shared" ca="1" si="939"/>
        <v>6571708.5692038536</v>
      </c>
      <c r="CQ1165" s="7">
        <f t="shared" ca="1" si="939"/>
        <v>137.56920385390768</v>
      </c>
      <c r="CR1165" s="7">
        <f t="shared" ca="1" si="939"/>
        <v>7641.2951575590359</v>
      </c>
      <c r="CS1165" s="7">
        <f t="shared" ca="1" si="939"/>
        <v>59935.390595361641</v>
      </c>
      <c r="CT1165" s="7">
        <f t="shared" ca="1" si="939"/>
        <v>6630223.6094046384</v>
      </c>
      <c r="CU1165" s="7">
        <f t="shared" ca="1" si="939"/>
        <v>69.609404638359109</v>
      </c>
      <c r="CV1165" s="7">
        <f t="shared" ca="1" si="939"/>
        <v>7709.333885786571</v>
      </c>
    </row>
    <row r="1166" spans="1:100">
      <c r="A1166" s="18" t="s">
        <v>117</v>
      </c>
      <c r="B1166" s="7" t="str">
        <f ca="1">INDIRECT("CORPUS_TOTALS!R"&amp;($B1161+$C1161)&amp;"C"&amp;(COLUMN()-1),FALSE)</f>
        <v>Punishment</v>
      </c>
      <c r="C1166" s="7">
        <f ca="1">INDIRECT("CORPUS_TOTALS!R"&amp;($B1161+$C1161)&amp;"C"&amp;(COLUMN()-1),FALSE)</f>
        <v>31719</v>
      </c>
      <c r="D1166" s="7">
        <f t="shared" ref="D1166:BO1166" ca="1" si="940">INDIRECT("CORPUS_TOTALS!R"&amp;($B1161+$C1161)&amp;"C"&amp;(COLUMN()-1),FALSE)</f>
        <v>4277</v>
      </c>
      <c r="E1166" s="7">
        <f t="shared" ca="1" si="940"/>
        <v>528</v>
      </c>
      <c r="F1166" s="7">
        <f t="shared" ca="1" si="940"/>
        <v>2388</v>
      </c>
      <c r="G1166" s="7">
        <f t="shared" ca="1" si="940"/>
        <v>459</v>
      </c>
      <c r="H1166" s="7">
        <f t="shared" ca="1" si="940"/>
        <v>209</v>
      </c>
      <c r="I1166" s="7">
        <f t="shared" ca="1" si="940"/>
        <v>83</v>
      </c>
      <c r="J1166" s="7">
        <f t="shared" ca="1" si="940"/>
        <v>36</v>
      </c>
      <c r="K1166" s="7">
        <f t="shared" ca="1" si="940"/>
        <v>-1.9218153482492712</v>
      </c>
      <c r="L1166" s="7">
        <f t="shared" ca="1" si="940"/>
        <v>1.0768905660121693</v>
      </c>
      <c r="M1166" s="7">
        <f t="shared" ca="1" si="940"/>
        <v>0.82395262551171644</v>
      </c>
      <c r="N1166" s="7">
        <f t="shared" ca="1" si="940"/>
        <v>0.22926126831676444</v>
      </c>
      <c r="O1166" s="7">
        <f t="shared" ca="1" si="940"/>
        <v>0.18351939978002693</v>
      </c>
      <c r="P1166" s="7">
        <f t="shared" ca="1" si="940"/>
        <v>-0.71962649458039962</v>
      </c>
      <c r="Q1166" s="7">
        <f t="shared" ca="1" si="940"/>
        <v>0.84100343624195362</v>
      </c>
      <c r="R1166" s="7">
        <f t="shared" ca="1" si="940"/>
        <v>1.4407615250520021</v>
      </c>
      <c r="S1166" s="7">
        <f t="shared" ca="1" si="940"/>
        <v>1.2150883293313808</v>
      </c>
      <c r="T1166" s="7">
        <f t="shared" ca="1" si="940"/>
        <v>1</v>
      </c>
      <c r="U1166" s="7">
        <f t="shared" ca="1" si="940"/>
        <v>1</v>
      </c>
      <c r="V1166" s="7">
        <f t="shared" ca="1" si="940"/>
        <v>1</v>
      </c>
      <c r="W1166" s="7">
        <f t="shared" ca="1" si="940"/>
        <v>9.1018905995708995E-3</v>
      </c>
      <c r="X1166" s="7">
        <f t="shared" ca="1" si="940"/>
        <v>1.6161979311298119E-28</v>
      </c>
      <c r="Y1166" s="7">
        <f t="shared" ca="1" si="940"/>
        <v>3.4103086084170536E-3</v>
      </c>
      <c r="Z1166" s="7">
        <f t="shared" ca="1" si="940"/>
        <v>0.63899474867725392</v>
      </c>
      <c r="AA1166" s="7">
        <f t="shared" ca="1" si="940"/>
        <v>0.94378025939899279</v>
      </c>
      <c r="AB1166" s="7">
        <f t="shared" ca="1" si="940"/>
        <v>0.98661402128428122</v>
      </c>
      <c r="AC1166" s="7">
        <f t="shared" ca="1" si="940"/>
        <v>6.3801172108137487E-3</v>
      </c>
      <c r="AD1166" s="7">
        <f t="shared" ca="1" si="940"/>
        <v>7.5654964313710748E-3</v>
      </c>
      <c r="AE1166" s="7">
        <f t="shared" ca="1" si="940"/>
        <v>1.0721330959824396E-2</v>
      </c>
      <c r="AF1166" s="7">
        <f t="shared" ca="1" si="940"/>
        <v>1.1612080309757087E-2</v>
      </c>
      <c r="AG1166" s="7">
        <f t="shared" ca="1" si="940"/>
        <v>9.7553035260363411E-3</v>
      </c>
      <c r="AH1166" s="7">
        <f t="shared" ca="1" si="940"/>
        <v>1.1708339214202146E-2</v>
      </c>
      <c r="AI1166" s="7">
        <f t="shared" ca="1" si="940"/>
        <v>8.4546837725334011E-3</v>
      </c>
      <c r="AJ1166" s="7">
        <f t="shared" ca="1" si="940"/>
        <v>1.1091727263239337E-2</v>
      </c>
      <c r="AK1166" s="7">
        <f t="shared" ca="1" si="940"/>
        <v>7.6257180833845563E-3</v>
      </c>
      <c r="AL1166" s="7">
        <f t="shared" ca="1" si="940"/>
        <v>1.1780407705719958E-2</v>
      </c>
      <c r="AM1166" s="7">
        <f t="shared" ca="1" si="940"/>
        <v>5.6791202295878845E-3</v>
      </c>
      <c r="AN1166" s="7">
        <f t="shared" ca="1" si="940"/>
        <v>1.1155109370599164E-2</v>
      </c>
      <c r="AO1166" s="7">
        <f t="shared" ca="1" si="940"/>
        <v>9.0403004058840983E-2</v>
      </c>
      <c r="AP1166" s="7">
        <f t="shared" ca="1" si="940"/>
        <v>0.108334428721145</v>
      </c>
      <c r="AQ1166" s="7">
        <f t="shared" ca="1" si="940"/>
        <v>0.34173981853956448</v>
      </c>
      <c r="AR1166" s="7">
        <f t="shared" ca="1" si="940"/>
        <v>0.37044161704612644</v>
      </c>
      <c r="AS1166" s="7">
        <f t="shared" ca="1" si="940"/>
        <v>8.4349279702197397E-2</v>
      </c>
      <c r="AT1166" s="7">
        <f t="shared" ca="1" si="940"/>
        <v>0.10176248087764829</v>
      </c>
      <c r="AU1166" s="7">
        <f t="shared" ca="1" si="940"/>
        <v>3.9778142442779711E-2</v>
      </c>
      <c r="AV1166" s="7">
        <f t="shared" ca="1" si="940"/>
        <v>5.2342502869354969E-2</v>
      </c>
      <c r="AW1166" s="7">
        <f t="shared" ca="1" si="940"/>
        <v>1.4853363591969551E-2</v>
      </c>
      <c r="AX1166" s="7">
        <f t="shared" ca="1" si="940"/>
        <v>2.3023653008451307E-2</v>
      </c>
      <c r="AY1166" s="7">
        <f t="shared" ca="1" si="940"/>
        <v>5.6791202295878845E-3</v>
      </c>
      <c r="AZ1166" s="7">
        <f t="shared" ca="1" si="940"/>
        <v>1.1155109370599164E-2</v>
      </c>
      <c r="BA1166" s="7">
        <f t="shared" ca="1" si="940"/>
        <v>777022</v>
      </c>
      <c r="BB1166" s="7">
        <f t="shared" ca="1" si="940"/>
        <v>5916630</v>
      </c>
      <c r="BC1166" s="7">
        <f t="shared" ca="1" si="940"/>
        <v>425</v>
      </c>
      <c r="BD1166" s="7">
        <f t="shared" ca="1" si="940"/>
        <v>3852</v>
      </c>
      <c r="BE1166" s="7">
        <f t="shared" ca="1" si="940"/>
        <v>1856816</v>
      </c>
      <c r="BF1166" s="7">
        <f t="shared" ca="1" si="940"/>
        <v>4836836</v>
      </c>
      <c r="BG1166" s="7">
        <f t="shared" ca="1" si="940"/>
        <v>1523</v>
      </c>
      <c r="BH1166" s="7">
        <f t="shared" ca="1" si="940"/>
        <v>2754</v>
      </c>
      <c r="BI1166" s="7">
        <f t="shared" ca="1" si="940"/>
        <v>521751</v>
      </c>
      <c r="BJ1166" s="7">
        <f t="shared" ca="1" si="940"/>
        <v>6171901</v>
      </c>
      <c r="BK1166" s="7">
        <f t="shared" ca="1" si="940"/>
        <v>398</v>
      </c>
      <c r="BL1166" s="7">
        <f t="shared" ca="1" si="940"/>
        <v>3879</v>
      </c>
      <c r="BM1166" s="7">
        <f t="shared" ca="1" si="940"/>
        <v>281763</v>
      </c>
      <c r="BN1166" s="7">
        <f t="shared" ca="1" si="940"/>
        <v>6411889</v>
      </c>
      <c r="BO1166" s="7">
        <f t="shared" ca="1" si="940"/>
        <v>197</v>
      </c>
      <c r="BP1166" s="7">
        <f t="shared" ref="BP1166:CV1166" ca="1" si="941">INDIRECT("CORPUS_TOTALS!R"&amp;($B1161+$C1161)&amp;"C"&amp;(COLUMN()-1),FALSE)</f>
        <v>4080</v>
      </c>
      <c r="BQ1166" s="7">
        <f t="shared" ca="1" si="941"/>
        <v>118507</v>
      </c>
      <c r="BR1166" s="7">
        <f t="shared" ca="1" si="941"/>
        <v>6575145</v>
      </c>
      <c r="BS1166" s="7">
        <f t="shared" ca="1" si="941"/>
        <v>81</v>
      </c>
      <c r="BT1166" s="7">
        <f t="shared" ca="1" si="941"/>
        <v>4196</v>
      </c>
      <c r="BU1166" s="7">
        <f t="shared" ca="1" si="941"/>
        <v>59969</v>
      </c>
      <c r="BV1166" s="7">
        <f t="shared" ca="1" si="941"/>
        <v>6633683</v>
      </c>
      <c r="BW1166" s="7">
        <f t="shared" ca="1" si="941"/>
        <v>36</v>
      </c>
      <c r="BX1166" s="7">
        <f t="shared" ca="1" si="941"/>
        <v>4241</v>
      </c>
      <c r="BY1166" s="7">
        <f t="shared" ca="1" si="941"/>
        <v>776950.55687272886</v>
      </c>
      <c r="BZ1166" s="7">
        <f t="shared" ca="1" si="941"/>
        <v>5916701.4431272708</v>
      </c>
      <c r="CA1166" s="7">
        <f t="shared" ca="1" si="941"/>
        <v>496.44312727113112</v>
      </c>
      <c r="CB1166" s="7">
        <f t="shared" ca="1" si="941"/>
        <v>3782.9725109700953</v>
      </c>
      <c r="CC1166" s="7">
        <f t="shared" ca="1" si="941"/>
        <v>1857152.3472446483</v>
      </c>
      <c r="CD1166" s="7">
        <f t="shared" ca="1" si="941"/>
        <v>4836499.6527553517</v>
      </c>
      <c r="CE1166" s="7">
        <f t="shared" ca="1" si="941"/>
        <v>1186.6527553516914</v>
      </c>
      <c r="CF1166" s="7">
        <f t="shared" ca="1" si="941"/>
        <v>3092.3218640586633</v>
      </c>
      <c r="CG1166" s="7">
        <f t="shared" ca="1" si="941"/>
        <v>521815.57883757801</v>
      </c>
      <c r="CH1166" s="7">
        <f t="shared" ca="1" si="941"/>
        <v>6171836.4211624218</v>
      </c>
      <c r="CI1166" s="7">
        <f t="shared" ca="1" si="941"/>
        <v>333.42116242199643</v>
      </c>
      <c r="CJ1166" s="7">
        <f t="shared" ca="1" si="941"/>
        <v>3946.0986409212787</v>
      </c>
      <c r="CK1166" s="7">
        <f t="shared" ca="1" si="941"/>
        <v>281779.95286602771</v>
      </c>
      <c r="CL1166" s="7">
        <f t="shared" ca="1" si="941"/>
        <v>6411872.0471339719</v>
      </c>
      <c r="CM1166" s="7">
        <f t="shared" ca="1" si="941"/>
        <v>180.04713397230697</v>
      </c>
      <c r="CN1166" s="7">
        <f t="shared" ca="1" si="941"/>
        <v>4099.5706697928126</v>
      </c>
      <c r="CO1166" s="7">
        <f t="shared" ca="1" si="941"/>
        <v>118512.2749697705</v>
      </c>
      <c r="CP1166" s="7">
        <f t="shared" ca="1" si="941"/>
        <v>6575139.7250302294</v>
      </c>
      <c r="CQ1166" s="7">
        <f t="shared" ca="1" si="941"/>
        <v>75.725030229493328</v>
      </c>
      <c r="CR1166" s="7">
        <f t="shared" ca="1" si="941"/>
        <v>4203.9594315629192</v>
      </c>
      <c r="CS1166" s="7">
        <f t="shared" ca="1" si="941"/>
        <v>59966.68347186123</v>
      </c>
      <c r="CT1166" s="7">
        <f t="shared" ca="1" si="941"/>
        <v>6633685.3165281387</v>
      </c>
      <c r="CU1166" s="7">
        <f t="shared" ca="1" si="941"/>
        <v>38.316528138772448</v>
      </c>
      <c r="CV1166" s="7">
        <f t="shared" ca="1" si="941"/>
        <v>4241.391836324924</v>
      </c>
    </row>
    <row r="1168" spans="1:100">
      <c r="A1168" s="18" t="s">
        <v>114</v>
      </c>
      <c r="B1168" t="s">
        <v>119</v>
      </c>
      <c r="C1168" t="s">
        <v>120</v>
      </c>
      <c r="D1168" t="s">
        <v>121</v>
      </c>
      <c r="E1168" t="s">
        <v>122</v>
      </c>
      <c r="F1168" t="s">
        <v>123</v>
      </c>
      <c r="G1168" t="s">
        <v>124</v>
      </c>
      <c r="H1168" t="s">
        <v>125</v>
      </c>
      <c r="I1168" t="s">
        <v>126</v>
      </c>
      <c r="J1168" t="s">
        <v>127</v>
      </c>
      <c r="K1168" t="s">
        <v>128</v>
      </c>
      <c r="L1168" t="s">
        <v>129</v>
      </c>
      <c r="M1168" t="s">
        <v>130</v>
      </c>
      <c r="N1168" t="s">
        <v>131</v>
      </c>
      <c r="O1168" t="s">
        <v>132</v>
      </c>
      <c r="P1168" t="s">
        <v>133</v>
      </c>
      <c r="Q1168" t="s">
        <v>134</v>
      </c>
      <c r="R1168" t="s">
        <v>135</v>
      </c>
      <c r="S1168" t="s">
        <v>136</v>
      </c>
      <c r="T1168" t="s">
        <v>138</v>
      </c>
      <c r="U1168" t="s">
        <v>139</v>
      </c>
      <c r="V1168" t="s">
        <v>140</v>
      </c>
      <c r="W1168" t="s">
        <v>141</v>
      </c>
      <c r="X1168" t="s">
        <v>142</v>
      </c>
      <c r="Y1168" t="s">
        <v>143</v>
      </c>
      <c r="Z1168" t="s">
        <v>144</v>
      </c>
      <c r="AA1168" t="s">
        <v>145</v>
      </c>
      <c r="AB1168" t="s">
        <v>146</v>
      </c>
      <c r="AC1168" t="s">
        <v>147</v>
      </c>
      <c r="AD1168" t="s">
        <v>148</v>
      </c>
      <c r="AE1168" t="s">
        <v>149</v>
      </c>
      <c r="AF1168" t="s">
        <v>137</v>
      </c>
    </row>
    <row r="1169" spans="1:51">
      <c r="A1169" s="18" t="s">
        <v>150</v>
      </c>
      <c r="B1169" s="10" t="e">
        <f ca="1">1-NORMSDIST(H1169)</f>
        <v>#REF!</v>
      </c>
      <c r="C1169" s="10">
        <f t="shared" ref="C1169" ca="1" si="942">1-NORMSDIST(I1169)</f>
        <v>1</v>
      </c>
      <c r="D1169" s="10">
        <f t="shared" ref="D1169" ca="1" si="943">1-NORMSDIST(J1169)</f>
        <v>0.99999999999651878</v>
      </c>
      <c r="E1169" s="10">
        <f t="shared" ref="E1169" ca="1" si="944">1-NORMSDIST(K1169)</f>
        <v>0.99998804613977077</v>
      </c>
      <c r="F1169" s="10">
        <f t="shared" ref="F1169" ca="1" si="945">1-NORMSDIST(L1169)</f>
        <v>0.9999962772876555</v>
      </c>
      <c r="G1169" s="10">
        <f t="shared" ref="G1169" ca="1" si="946">1-NORMSDIST(M1169)</f>
        <v>0.99632727172220192</v>
      </c>
      <c r="H1169" t="e">
        <f ca="1">(E1165/T1169-E1166/Z1169)/(SQRT(N1169*(1-N1169)*(1/T1169+1/Z1169)))</f>
        <v>#REF!</v>
      </c>
      <c r="I1169">
        <f t="shared" ref="I1169" ca="1" si="947">(F1165/U1169-F1166/AA1169)/(SQRT(O1169*(1-O1169)*(1/U1169+1/AA1169)))</f>
        <v>-10.410357492482378</v>
      </c>
      <c r="J1169">
        <f t="shared" ref="J1169" ca="1" si="948">(G1165/V1169-G1166/AB1169)/(SQRT(P1169*(1-P1169)*(1/V1169+1/AB1169)))</f>
        <v>-6.8584256722488179</v>
      </c>
      <c r="K1169">
        <f t="shared" ref="K1169" ca="1" si="949">(H1165/W1169-H1166/AC1169)/(SQRT(Q1169*(1-Q1169)*(1/W1169+1/AC1169)))</f>
        <v>-4.2248714550828899</v>
      </c>
      <c r="L1169">
        <f t="shared" ref="L1169" ca="1" si="950">(I1165/X1169-I1166/AD1169)/(SQRT(R1169*(1-R1169)*(1/X1169+1/AD1169)))</f>
        <v>-4.4805405078177172</v>
      </c>
      <c r="M1169">
        <f t="shared" ref="M1169" ca="1" si="951">(J1165/Y1169-J1166/AE1169)/(SQRT(S1169*(1-S1169)*(1/Y1169+1/AE1169)))</f>
        <v>-2.6807627851813365</v>
      </c>
      <c r="N1169" t="e">
        <f ca="1">(E1165+E1166)/(T1169+Z1169)</f>
        <v>#REF!</v>
      </c>
      <c r="O1169">
        <f t="shared" ref="O1169" ca="1" si="952">(F1165+F1166)/(U1169+AA1169)</f>
        <v>4.7082261143853244E-3</v>
      </c>
      <c r="P1169">
        <f t="shared" ref="P1169" ca="1" si="953">(G1165+G1166)/(V1169+AB1169)</f>
        <v>4.1545613015688551E-3</v>
      </c>
      <c r="Q1169">
        <f t="shared" ref="Q1169" ca="1" si="954">(H1165+H1166)/(W1169+AC1169)</f>
        <v>3.868182950112061E-3</v>
      </c>
      <c r="R1169">
        <f t="shared" ref="R1169" ca="1" si="955">(I1165+I1166)/(X1169+AD1169)</f>
        <v>3.2788246036357599E-3</v>
      </c>
      <c r="S1169">
        <f t="shared" ref="S1169" ca="1" si="956">(J1165+J1166)/(Y1169+AE1169)</f>
        <v>2.946791732381506E-3</v>
      </c>
      <c r="T1169" t="e">
        <f ca="1">_xlfn.FLOOR.MATH(($F$1-1)*$D1165)</f>
        <v>#REF!</v>
      </c>
      <c r="U1169">
        <f ca="1">2*50*$D1165</f>
        <v>777000</v>
      </c>
      <c r="V1169">
        <f ca="1">2*10*$D1165</f>
        <v>155400</v>
      </c>
      <c r="W1169">
        <f ca="1">2*5*$D1165</f>
        <v>77700</v>
      </c>
      <c r="X1169">
        <f ca="1">2*2*$D1165</f>
        <v>31080</v>
      </c>
      <c r="Y1169">
        <f ca="1">2*1*$D1165</f>
        <v>15540</v>
      </c>
      <c r="Z1169" t="e">
        <f ca="1">_xlfn.FLOOR.MATH(($F$1-1)*$D1166)</f>
        <v>#REF!</v>
      </c>
      <c r="AA1169">
        <f ca="1">2*50*$D1166</f>
        <v>427700</v>
      </c>
      <c r="AB1169">
        <f ca="1">2*10*$D1166</f>
        <v>85540</v>
      </c>
      <c r="AC1169">
        <f ca="1">2*5*$D1166</f>
        <v>42770</v>
      </c>
      <c r="AD1169">
        <f ca="1">2*2*$D1166</f>
        <v>17108</v>
      </c>
      <c r="AE1169">
        <f ca="1">2*1*$D1166</f>
        <v>8554</v>
      </c>
    </row>
    <row r="1171" spans="1:51">
      <c r="A1171" s="18" t="s">
        <v>151</v>
      </c>
      <c r="B1171" t="s">
        <v>152</v>
      </c>
      <c r="C1171" t="s">
        <v>153</v>
      </c>
      <c r="D1171" t="s">
        <v>154</v>
      </c>
      <c r="E1171">
        <v>50</v>
      </c>
      <c r="F1171" t="s">
        <v>153</v>
      </c>
      <c r="G1171" t="s">
        <v>154</v>
      </c>
      <c r="H1171">
        <v>10</v>
      </c>
      <c r="I1171" t="s">
        <v>153</v>
      </c>
      <c r="J1171" t="s">
        <v>154</v>
      </c>
      <c r="K1171">
        <v>5</v>
      </c>
      <c r="L1171" t="s">
        <v>153</v>
      </c>
      <c r="M1171" t="s">
        <v>154</v>
      </c>
      <c r="N1171">
        <v>2</v>
      </c>
      <c r="O1171" t="s">
        <v>153</v>
      </c>
      <c r="P1171" t="s">
        <v>154</v>
      </c>
      <c r="Q1171">
        <v>1</v>
      </c>
      <c r="R1171" t="s">
        <v>153</v>
      </c>
      <c r="S1171" t="s">
        <v>154</v>
      </c>
    </row>
    <row r="1172" spans="1:51">
      <c r="A1172" s="18" t="s">
        <v>159</v>
      </c>
      <c r="B1172" t="s">
        <v>116</v>
      </c>
      <c r="C1172">
        <f ca="1">BC1165</f>
        <v>841</v>
      </c>
      <c r="D1172">
        <f ca="1">BD1165</f>
        <v>6929</v>
      </c>
      <c r="E1172" t="s">
        <v>116</v>
      </c>
      <c r="F1172">
        <f ca="1">BG1165</f>
        <v>2067</v>
      </c>
      <c r="G1172">
        <f ca="1">BH1165</f>
        <v>5703</v>
      </c>
      <c r="H1172" t="s">
        <v>116</v>
      </c>
      <c r="I1172">
        <f ca="1">BK1165</f>
        <v>486</v>
      </c>
      <c r="J1172">
        <f ca="1">BL1165</f>
        <v>7284</v>
      </c>
      <c r="K1172" t="s">
        <v>116</v>
      </c>
      <c r="L1172">
        <f ca="1">BO1165</f>
        <v>240</v>
      </c>
      <c r="M1172">
        <f ca="1">BP1165</f>
        <v>7530</v>
      </c>
      <c r="N1172" t="s">
        <v>116</v>
      </c>
      <c r="O1172">
        <f ca="1">BS1165</f>
        <v>75</v>
      </c>
      <c r="P1172">
        <f ca="1">BT1165</f>
        <v>7695</v>
      </c>
      <c r="Q1172" t="s">
        <v>116</v>
      </c>
      <c r="R1172">
        <f ca="1">BW1165</f>
        <v>35</v>
      </c>
      <c r="S1172">
        <f ca="1">BX1165</f>
        <v>7735</v>
      </c>
    </row>
    <row r="1173" spans="1:51">
      <c r="A1173" s="18"/>
      <c r="B1173" t="s">
        <v>117</v>
      </c>
      <c r="C1173">
        <f ca="1">BC1166</f>
        <v>425</v>
      </c>
      <c r="D1173">
        <f ca="1">BD1166</f>
        <v>3852</v>
      </c>
      <c r="E1173" t="s">
        <v>117</v>
      </c>
      <c r="F1173">
        <f ca="1">BG1166</f>
        <v>1523</v>
      </c>
      <c r="G1173">
        <f ca="1">BH1166</f>
        <v>2754</v>
      </c>
      <c r="H1173" t="s">
        <v>117</v>
      </c>
      <c r="I1173">
        <f ca="1">BK1166</f>
        <v>398</v>
      </c>
      <c r="J1173">
        <f ca="1">BL1166</f>
        <v>3879</v>
      </c>
      <c r="K1173" t="s">
        <v>117</v>
      </c>
      <c r="L1173">
        <f ca="1">BO1166</f>
        <v>197</v>
      </c>
      <c r="M1173">
        <f ca="1">BP1166</f>
        <v>4080</v>
      </c>
      <c r="N1173" t="s">
        <v>117</v>
      </c>
      <c r="O1173">
        <f ca="1">BS1166</f>
        <v>81</v>
      </c>
      <c r="P1173">
        <f ca="1">BT1166</f>
        <v>4196</v>
      </c>
      <c r="Q1173" t="s">
        <v>117</v>
      </c>
      <c r="R1173">
        <f ca="1">BW1166</f>
        <v>36</v>
      </c>
      <c r="S1173">
        <f ca="1">BX1166</f>
        <v>4241</v>
      </c>
    </row>
    <row r="1174" spans="1:51">
      <c r="A1174" s="18" t="s">
        <v>155</v>
      </c>
      <c r="C1174">
        <f ca="1">(C1172+C1173)*(C1172+D1172)/SUM(C1172:D1173)</f>
        <v>816.53689715281814</v>
      </c>
      <c r="D1174">
        <f ca="1">(C1172+D1172)*(D1172+D1173)/SUM(C1172:D1173)</f>
        <v>6953.4631028471822</v>
      </c>
      <c r="F1174">
        <f ca="1">(F1172+F1173)*(F1172+G1172)/SUM(F1172:G1173)</f>
        <v>2315.4561301568856</v>
      </c>
      <c r="G1174">
        <f ca="1">(F1172+G1172)*(G1172+G1173)/SUM(F1172:G1173)</f>
        <v>5454.5438698431144</v>
      </c>
      <c r="I1174">
        <f ca="1">(I1172+I1173)*(I1172+J1172)/SUM(I1172:J1173)</f>
        <v>570.15688553166763</v>
      </c>
      <c r="J1174">
        <f ca="1">(I1172+J1172)*(J1172+J1173)/SUM(I1172:J1173)</f>
        <v>7199.8431144683327</v>
      </c>
      <c r="L1174">
        <f ca="1">(L1172+L1173)*(L1172+M1172)/SUM(L1172:M1173)</f>
        <v>281.85357350377689</v>
      </c>
      <c r="M1174">
        <f ca="1">(L1172+M1172)*(M1172+M1173)/SUM(L1172:M1173)</f>
        <v>7488.1464264962233</v>
      </c>
      <c r="O1174">
        <f ca="1">(O1172+O1173)*(O1172+P1172)/SUM(O1172:P1173)</f>
        <v>100.61592097617664</v>
      </c>
      <c r="P1174">
        <f ca="1">(O1172+P1172)*(P1172+P1173)/SUM(O1172:P1173)</f>
        <v>7669.3840790238237</v>
      </c>
      <c r="R1174">
        <f ca="1">(R1172+R1173)*(R1172+S1172)/SUM(R1172:S1173)</f>
        <v>45.793143521208599</v>
      </c>
      <c r="S1174">
        <f ca="1">(R1172+S1172)*(S1172+S1173)/SUM(R1172:S1173)</f>
        <v>7724.2068564787915</v>
      </c>
    </row>
    <row r="1175" spans="1:51">
      <c r="C1175">
        <f ca="1">(C1172+C1173)*(C1173+D1173)/SUM(C1172:D1173)</f>
        <v>449.46310284718186</v>
      </c>
      <c r="D1175">
        <f ca="1">(C1173+D1173)*(D1172+D1173)/SUM(C1172:D1173)</f>
        <v>3827.5368971528183</v>
      </c>
      <c r="F1175">
        <f ca="1">(F1172+F1173)*(F1173+G1173)/SUM(F1172:G1173)</f>
        <v>1274.5438698431144</v>
      </c>
      <c r="G1175">
        <f ca="1">(F1173+G1173)*(G1172+G1173)/SUM(F1172:G1173)</f>
        <v>3002.4561301568856</v>
      </c>
      <c r="I1175">
        <f ca="1">(I1172+I1173)*(I1173+J1173)/SUM(I1172:J1173)</f>
        <v>313.84311446833237</v>
      </c>
      <c r="J1175">
        <f ca="1">(I1173+J1173)*(J1172+J1173)/SUM(I1172:J1173)</f>
        <v>3963.1568855316677</v>
      </c>
      <c r="L1175">
        <f ca="1">(L1172+L1173)*(L1173+M1173)/SUM(L1172:M1173)</f>
        <v>155.14642649622311</v>
      </c>
      <c r="M1175">
        <f ca="1">(L1173+M1173)*(M1172+M1173)/SUM(L1172:M1173)</f>
        <v>4121.8535735037767</v>
      </c>
      <c r="O1175">
        <f ca="1">(O1172+O1173)*(O1173+P1173)/SUM(O1172:P1173)</f>
        <v>55.384079023823361</v>
      </c>
      <c r="P1175">
        <f ca="1">(O1173+P1173)*(P1172+P1173)/SUM(O1172:P1173)</f>
        <v>4221.6159209761763</v>
      </c>
      <c r="R1175">
        <f ca="1">(R1172+R1173)*(R1173+S1173)/SUM(R1172:S1173)</f>
        <v>25.206856478791401</v>
      </c>
      <c r="S1175">
        <f ca="1">(R1173+S1173)*(S1172+S1173)/SUM(R1172:S1173)</f>
        <v>4251.7931435212085</v>
      </c>
    </row>
    <row r="1177" spans="1:51">
      <c r="A1177" s="18" t="s">
        <v>151</v>
      </c>
      <c r="B1177" s="18" t="s">
        <v>0</v>
      </c>
      <c r="C1177" s="18">
        <v>50</v>
      </c>
      <c r="D1177" s="18">
        <v>10</v>
      </c>
      <c r="E1177" s="18">
        <v>5</v>
      </c>
      <c r="F1177" s="18">
        <v>2</v>
      </c>
      <c r="G1177" s="18">
        <v>1</v>
      </c>
    </row>
    <row r="1178" spans="1:51">
      <c r="A1178" s="18" t="s">
        <v>118</v>
      </c>
      <c r="B1178" s="10">
        <f ca="1">_xlfn.CHISQ.TEST(C1172:D1173,C1174:D1175)</f>
        <v>0.12881037351244187</v>
      </c>
      <c r="C1178" s="10">
        <f ca="1">_xlfn.CHISQ.TEST(F1172:G1173,F1174:G1175)</f>
        <v>4.5178426514328478E-25</v>
      </c>
      <c r="D1178" s="10">
        <f ca="1">_xlfn.CHISQ.TEST(I1172:J1173,I1174:J1175)</f>
        <v>8.0039080605795421E-10</v>
      </c>
      <c r="E1178" s="10">
        <f ca="1">_xlfn.CHISQ.TEST(L1172:M1173,L1174:M1175)</f>
        <v>2.0260097849766717E-5</v>
      </c>
      <c r="F1178" s="10">
        <f ca="1">_xlfn.CHISQ.TEST(O1172:P1173,O1174:P1175)</f>
        <v>1.6035162446256674E-5</v>
      </c>
      <c r="G1178" s="10">
        <f ca="1">_xlfn.CHISQ.TEST(R1172:S1173,R1174:S1175)</f>
        <v>7.2587749452924068E-3</v>
      </c>
    </row>
    <row r="1179" spans="1:51">
      <c r="A1179" s="18" t="s">
        <v>156</v>
      </c>
      <c r="B1179">
        <f ca="1">(C1172*D1173)/(D1172*C1173)</f>
        <v>1.1000762354299491</v>
      </c>
      <c r="C1179">
        <f ca="1">(F1172*G1173)/(G1172*F1173)</f>
        <v>0.65539200261948738</v>
      </c>
      <c r="D1179">
        <f ca="1">(I1172*J1173)/(J1172*I1173)</f>
        <v>0.65028395685180429</v>
      </c>
      <c r="E1179">
        <f ca="1">(L1172*M1173)/(M1172*L1173)</f>
        <v>0.66010071389568625</v>
      </c>
      <c r="F1179">
        <f ca="1">(O1172*P1173)/(P1172*O1173)</f>
        <v>0.50489735999807472</v>
      </c>
      <c r="G1179">
        <f ca="1">(R1172*S1173)/(S1172*R1173)</f>
        <v>0.53305681246857717</v>
      </c>
    </row>
    <row r="1182" spans="1:51">
      <c r="A1182">
        <v>2</v>
      </c>
      <c r="B1182">
        <v>5</v>
      </c>
      <c r="C1182">
        <v>4</v>
      </c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12"/>
      <c r="AL1182" s="12"/>
      <c r="AM1182" s="12"/>
      <c r="AN1182" s="12"/>
      <c r="AO1182" s="12"/>
      <c r="AP1182" s="12"/>
      <c r="AQ1182" s="12"/>
      <c r="AR1182" s="12"/>
      <c r="AS1182" s="12"/>
      <c r="AT1182" s="12"/>
      <c r="AU1182" s="12"/>
      <c r="AV1182" s="12"/>
      <c r="AW1182" s="12"/>
      <c r="AX1182" s="12"/>
      <c r="AY1182" s="12"/>
    </row>
    <row r="1183" spans="1:51" ht="18.75">
      <c r="A1183" s="19" t="str">
        <f ca="1">INDIRECT("R5C"&amp;A1182,FALSE)</f>
        <v>reduced_deities</v>
      </c>
      <c r="B1183" s="19" t="str">
        <f ca="1">INDIRECT("R5C"&amp;B1182,FALSE)</f>
        <v>emperor_names</v>
      </c>
      <c r="C1183" s="19" t="str">
        <f ca="1">INDIRECT("R3C"&amp;C1182,FALSE)</f>
        <v>reward</v>
      </c>
      <c r="D1183" s="20"/>
    </row>
    <row r="1184" spans="1:51" ht="18.75">
      <c r="A1184" s="19">
        <f ca="1">INDIRECT("R6C"&amp;A1182,FALSE)</f>
        <v>188</v>
      </c>
      <c r="B1184" s="19">
        <f ca="1">INDIRECT("R6C"&amp;B1182,FALSE)</f>
        <v>227</v>
      </c>
      <c r="C1184" s="19">
        <f ca="1">INDIRECT("R4C"&amp;C1182,FALSE)</f>
        <v>10</v>
      </c>
    </row>
    <row r="1185" spans="1:100">
      <c r="A1185" s="18"/>
    </row>
    <row r="1186" spans="1:100">
      <c r="A1186" s="18" t="s">
        <v>115</v>
      </c>
    </row>
    <row r="1187" spans="1:100" ht="15.75">
      <c r="C1187" t="s">
        <v>36</v>
      </c>
      <c r="D1187" t="s">
        <v>37</v>
      </c>
      <c r="E1187" s="2" t="s">
        <v>43</v>
      </c>
      <c r="F1187" s="2" t="s">
        <v>38</v>
      </c>
      <c r="G1187" s="2" t="s">
        <v>39</v>
      </c>
      <c r="H1187" s="2" t="s">
        <v>40</v>
      </c>
      <c r="I1187" s="2" t="s">
        <v>41</v>
      </c>
      <c r="J1187" s="2" t="s">
        <v>42</v>
      </c>
      <c r="K1187" s="3" t="s">
        <v>44</v>
      </c>
      <c r="L1187" s="3" t="s">
        <v>45</v>
      </c>
      <c r="M1187" s="3" t="s">
        <v>46</v>
      </c>
      <c r="N1187" s="3" t="s">
        <v>47</v>
      </c>
      <c r="O1187" s="3" t="s">
        <v>48</v>
      </c>
      <c r="P1187" s="3" t="s">
        <v>49</v>
      </c>
      <c r="Q1187" s="3" t="s">
        <v>108</v>
      </c>
      <c r="R1187" s="3" t="s">
        <v>109</v>
      </c>
      <c r="S1187" s="3" t="s">
        <v>110</v>
      </c>
      <c r="T1187" s="3" t="s">
        <v>111</v>
      </c>
      <c r="U1187" s="3" t="s">
        <v>112</v>
      </c>
      <c r="V1187" s="3" t="s">
        <v>113</v>
      </c>
      <c r="W1187" s="3" t="s">
        <v>81</v>
      </c>
      <c r="X1187" s="3" t="s">
        <v>82</v>
      </c>
      <c r="Y1187" s="3" t="s">
        <v>83</v>
      </c>
      <c r="Z1187" s="3" t="s">
        <v>84</v>
      </c>
      <c r="AA1187" s="3" t="s">
        <v>85</v>
      </c>
      <c r="AB1187" s="3" t="s">
        <v>86</v>
      </c>
      <c r="AC1187" s="13" t="s">
        <v>96</v>
      </c>
      <c r="AD1187" s="13" t="s">
        <v>97</v>
      </c>
      <c r="AE1187" s="13" t="s">
        <v>98</v>
      </c>
      <c r="AF1187" s="13" t="s">
        <v>99</v>
      </c>
      <c r="AG1187" s="13" t="s">
        <v>100</v>
      </c>
      <c r="AH1187" s="13" t="s">
        <v>101</v>
      </c>
      <c r="AI1187" s="13" t="s">
        <v>102</v>
      </c>
      <c r="AJ1187" s="13" t="s">
        <v>103</v>
      </c>
      <c r="AK1187" s="13" t="s">
        <v>104</v>
      </c>
      <c r="AL1187" s="13" t="s">
        <v>105</v>
      </c>
      <c r="AM1187" s="13" t="s">
        <v>106</v>
      </c>
      <c r="AN1187" s="13" t="s">
        <v>107</v>
      </c>
      <c r="AO1187" s="13" t="s">
        <v>96</v>
      </c>
      <c r="AP1187" s="13" t="s">
        <v>97</v>
      </c>
      <c r="AQ1187" s="13" t="s">
        <v>98</v>
      </c>
      <c r="AR1187" s="13" t="s">
        <v>99</v>
      </c>
      <c r="AS1187" s="13" t="s">
        <v>100</v>
      </c>
      <c r="AT1187" s="13" t="s">
        <v>101</v>
      </c>
      <c r="AU1187" s="13" t="s">
        <v>102</v>
      </c>
      <c r="AV1187" s="13" t="s">
        <v>103</v>
      </c>
      <c r="AW1187" s="13" t="s">
        <v>104</v>
      </c>
      <c r="AX1187" s="13" t="s">
        <v>105</v>
      </c>
      <c r="AY1187" s="13" t="s">
        <v>106</v>
      </c>
      <c r="AZ1187" s="13" t="s">
        <v>107</v>
      </c>
      <c r="BA1187" t="s">
        <v>1</v>
      </c>
      <c r="BB1187" t="s">
        <v>2</v>
      </c>
      <c r="BC1187" t="s">
        <v>3</v>
      </c>
      <c r="BD1187" t="s">
        <v>4</v>
      </c>
      <c r="BE1187" t="s">
        <v>5</v>
      </c>
      <c r="BF1187" t="s">
        <v>6</v>
      </c>
      <c r="BG1187" t="s">
        <v>7</v>
      </c>
      <c r="BH1187" t="s">
        <v>8</v>
      </c>
      <c r="BI1187" t="s">
        <v>9</v>
      </c>
      <c r="BJ1187" t="s">
        <v>10</v>
      </c>
      <c r="BK1187" t="s">
        <v>11</v>
      </c>
      <c r="BL1187" t="s">
        <v>12</v>
      </c>
      <c r="BM1187" t="s">
        <v>13</v>
      </c>
      <c r="BN1187" t="s">
        <v>14</v>
      </c>
      <c r="BO1187" t="s">
        <v>15</v>
      </c>
      <c r="BP1187" t="s">
        <v>16</v>
      </c>
      <c r="BQ1187" t="s">
        <v>17</v>
      </c>
      <c r="BR1187" t="s">
        <v>18</v>
      </c>
      <c r="BS1187" t="s">
        <v>19</v>
      </c>
      <c r="BT1187" t="s">
        <v>20</v>
      </c>
      <c r="BU1187" t="s">
        <v>21</v>
      </c>
      <c r="BV1187" t="s">
        <v>22</v>
      </c>
      <c r="BW1187" t="s">
        <v>23</v>
      </c>
      <c r="BX1187" t="s">
        <v>24</v>
      </c>
      <c r="BY1187" t="s">
        <v>1</v>
      </c>
      <c r="BZ1187" t="s">
        <v>2</v>
      </c>
      <c r="CA1187" t="s">
        <v>3</v>
      </c>
      <c r="CB1187" t="s">
        <v>4</v>
      </c>
      <c r="CC1187" t="s">
        <v>5</v>
      </c>
      <c r="CD1187" t="s">
        <v>6</v>
      </c>
      <c r="CE1187" t="s">
        <v>7</v>
      </c>
      <c r="CF1187" t="s">
        <v>8</v>
      </c>
      <c r="CG1187" t="s">
        <v>9</v>
      </c>
      <c r="CH1187" t="s">
        <v>10</v>
      </c>
      <c r="CI1187" t="s">
        <v>11</v>
      </c>
      <c r="CJ1187" t="s">
        <v>12</v>
      </c>
      <c r="CK1187" t="s">
        <v>13</v>
      </c>
      <c r="CL1187" t="s">
        <v>14</v>
      </c>
      <c r="CM1187" t="s">
        <v>15</v>
      </c>
      <c r="CN1187" t="s">
        <v>16</v>
      </c>
      <c r="CO1187" t="s">
        <v>17</v>
      </c>
      <c r="CP1187" t="s">
        <v>18</v>
      </c>
      <c r="CQ1187" t="s">
        <v>19</v>
      </c>
      <c r="CR1187" t="s">
        <v>20</v>
      </c>
      <c r="CS1187" t="s">
        <v>21</v>
      </c>
      <c r="CT1187" t="s">
        <v>22</v>
      </c>
      <c r="CU1187" t="s">
        <v>23</v>
      </c>
      <c r="CV1187" t="s">
        <v>24</v>
      </c>
    </row>
    <row r="1188" spans="1:100">
      <c r="A1188" s="18" t="str">
        <f ca="1">INDIRECT("CORPUS_TOTALS!R"&amp;$A1184&amp;"C"&amp;COLUMN(),FALSE)</f>
        <v>Reduced Deity</v>
      </c>
      <c r="B1188" s="7" t="str">
        <f ca="1">INDIRECT("CORPUS_TOTALS!R"&amp;($A1184+$C1184)&amp;"C"&amp;(COLUMN()-1),FALSE)</f>
        <v>Reward</v>
      </c>
      <c r="C1188" s="7">
        <f ca="1">INDIRECT("CORPUS_TOTALS!R"&amp;($A1184+$C1184)&amp;"C"&amp;(COLUMN()-1),FALSE)</f>
        <v>8807</v>
      </c>
      <c r="D1188" s="7">
        <f t="shared" ref="D1188:BO1188" ca="1" si="957">INDIRECT("CORPUS_TOTALS!R"&amp;($A1184+$C1184)&amp;"C"&amp;(COLUMN()-1),FALSE)</f>
        <v>7770</v>
      </c>
      <c r="E1188" s="7">
        <f t="shared" ca="1" si="957"/>
        <v>272</v>
      </c>
      <c r="F1188" s="7">
        <f t="shared" ca="1" si="957"/>
        <v>728</v>
      </c>
      <c r="G1188" s="7">
        <f t="shared" ca="1" si="957"/>
        <v>133</v>
      </c>
      <c r="H1188" s="7">
        <f t="shared" ca="1" si="957"/>
        <v>73</v>
      </c>
      <c r="I1188" s="7">
        <f t="shared" ca="1" si="957"/>
        <v>30</v>
      </c>
      <c r="J1188" s="7">
        <f t="shared" ca="1" si="957"/>
        <v>21</v>
      </c>
      <c r="K1188" s="7">
        <f t="shared" ca="1" si="957"/>
        <v>-1.268954062959921</v>
      </c>
      <c r="L1188" s="7">
        <f t="shared" ca="1" si="957"/>
        <v>-1.5139825958556838</v>
      </c>
      <c r="M1188" s="7">
        <f t="shared" ca="1" si="957"/>
        <v>-1.9295723888058649</v>
      </c>
      <c r="N1188" s="7">
        <f t="shared" ca="1" si="957"/>
        <v>-1.5014387461803367</v>
      </c>
      <c r="O1188" s="7">
        <f t="shared" ca="1" si="957"/>
        <v>-1.3780047360712508</v>
      </c>
      <c r="P1188" s="7">
        <f t="shared" ca="1" si="957"/>
        <v>0.14468077568929</v>
      </c>
      <c r="Q1188" s="7">
        <f t="shared" ca="1" si="957"/>
        <v>0.72068503245812199</v>
      </c>
      <c r="R1188" s="7">
        <f t="shared" ca="1" si="957"/>
        <v>0.7180340324926987</v>
      </c>
      <c r="S1188" s="7">
        <f t="shared" ca="1" si="957"/>
        <v>0.70392998513452154</v>
      </c>
      <c r="T1188" s="7">
        <f t="shared" ca="1" si="957"/>
        <v>1</v>
      </c>
      <c r="U1188" s="7">
        <f t="shared" ca="1" si="957"/>
        <v>1</v>
      </c>
      <c r="V1188" s="7">
        <f t="shared" ca="1" si="957"/>
        <v>1</v>
      </c>
      <c r="W1188" s="7">
        <f t="shared" ca="1" si="957"/>
        <v>2.803569342976359E-5</v>
      </c>
      <c r="X1188" s="7">
        <f t="shared" ca="1" si="957"/>
        <v>3.6531881785742033E-12</v>
      </c>
      <c r="Y1188" s="7">
        <f t="shared" ca="1" si="957"/>
        <v>1.2589631479519082E-3</v>
      </c>
      <c r="Z1188" s="7">
        <f t="shared" ca="1" si="957"/>
        <v>0.20768631502506008</v>
      </c>
      <c r="AA1188" s="7">
        <f t="shared" ca="1" si="957"/>
        <v>0.62102371915538157</v>
      </c>
      <c r="AB1188" s="7">
        <f t="shared" ca="1" si="957"/>
        <v>0.9777339807607438</v>
      </c>
      <c r="AC1188" s="7">
        <f t="shared" ca="1" si="957"/>
        <v>1.7424982158079632E-3</v>
      </c>
      <c r="AD1188" s="7">
        <f t="shared" ca="1" si="957"/>
        <v>2.2119950656928223E-3</v>
      </c>
      <c r="AE1188" s="7">
        <f t="shared" ca="1" si="957"/>
        <v>1.7378787147222441E-3</v>
      </c>
      <c r="AF1188" s="7">
        <f t="shared" ca="1" si="957"/>
        <v>2.0098690330255038E-3</v>
      </c>
      <c r="AG1188" s="7">
        <f t="shared" ca="1" si="957"/>
        <v>1.4210493077744754E-3</v>
      </c>
      <c r="AH1188" s="7">
        <f t="shared" ca="1" si="957"/>
        <v>2.0023741156489482E-3</v>
      </c>
      <c r="AI1188" s="7">
        <f t="shared" ca="1" si="957"/>
        <v>1.4483782069368736E-3</v>
      </c>
      <c r="AJ1188" s="7">
        <f t="shared" ca="1" si="957"/>
        <v>2.3096655511068843E-3</v>
      </c>
      <c r="AK1188" s="7">
        <f t="shared" ca="1" si="957"/>
        <v>1.2403478248073654E-3</v>
      </c>
      <c r="AL1188" s="7">
        <f t="shared" ca="1" si="957"/>
        <v>2.6206560361964957E-3</v>
      </c>
      <c r="AM1188" s="7">
        <f t="shared" ca="1" si="957"/>
        <v>1.5483008343646053E-3</v>
      </c>
      <c r="AN1188" s="7">
        <f t="shared" ca="1" si="957"/>
        <v>3.8571045710408007E-3</v>
      </c>
      <c r="AO1188" s="7">
        <f t="shared" ca="1" si="957"/>
        <v>2.5228932142475409E-2</v>
      </c>
      <c r="AP1188" s="7">
        <f t="shared" ca="1" si="957"/>
        <v>3.2686125772582508E-2</v>
      </c>
      <c r="AQ1188" s="7">
        <f t="shared" ca="1" si="957"/>
        <v>6.4958541963671679E-2</v>
      </c>
      <c r="AR1188" s="7">
        <f t="shared" ca="1" si="957"/>
        <v>7.6354199349069646E-2</v>
      </c>
      <c r="AS1188" s="7">
        <f t="shared" ca="1" si="957"/>
        <v>1.3525505711027133E-2</v>
      </c>
      <c r="AT1188" s="7">
        <f t="shared" ca="1" si="957"/>
        <v>1.916432697880556E-2</v>
      </c>
      <c r="AU1188" s="7">
        <f t="shared" ca="1" si="957"/>
        <v>7.2500134768372759E-3</v>
      </c>
      <c r="AV1188" s="7">
        <f t="shared" ca="1" si="957"/>
        <v>1.1540205313381515E-2</v>
      </c>
      <c r="AW1188" s="7">
        <f t="shared" ca="1" si="957"/>
        <v>2.4820312166535449E-3</v>
      </c>
      <c r="AX1188" s="7">
        <f t="shared" ca="1" si="957"/>
        <v>5.2399765053541773E-3</v>
      </c>
      <c r="AY1188" s="7">
        <f t="shared" ca="1" si="957"/>
        <v>1.5483008343646053E-3</v>
      </c>
      <c r="AZ1188" s="7">
        <f t="shared" ca="1" si="957"/>
        <v>3.8571045710408007E-3</v>
      </c>
      <c r="BA1188" s="7">
        <f t="shared" ca="1" si="957"/>
        <v>267293</v>
      </c>
      <c r="BB1188" s="7">
        <f t="shared" ca="1" si="957"/>
        <v>6445778</v>
      </c>
      <c r="BC1188" s="7">
        <f t="shared" ca="1" si="957"/>
        <v>225</v>
      </c>
      <c r="BD1188" s="7">
        <f t="shared" ca="1" si="957"/>
        <v>7545</v>
      </c>
      <c r="BE1188" s="7">
        <f t="shared" ca="1" si="957"/>
        <v>643238</v>
      </c>
      <c r="BF1188" s="7">
        <f t="shared" ca="1" si="957"/>
        <v>6069833</v>
      </c>
      <c r="BG1188" s="7">
        <f t="shared" ca="1" si="957"/>
        <v>549</v>
      </c>
      <c r="BH1188" s="7">
        <f t="shared" ca="1" si="957"/>
        <v>7221</v>
      </c>
      <c r="BI1188" s="7">
        <f t="shared" ca="1" si="957"/>
        <v>155395</v>
      </c>
      <c r="BJ1188" s="7">
        <f t="shared" ca="1" si="957"/>
        <v>6557676</v>
      </c>
      <c r="BK1188" s="7">
        <f t="shared" ca="1" si="957"/>
        <v>127</v>
      </c>
      <c r="BL1188" s="7">
        <f t="shared" ca="1" si="957"/>
        <v>7643</v>
      </c>
      <c r="BM1188" s="7">
        <f t="shared" ca="1" si="957"/>
        <v>80878</v>
      </c>
      <c r="BN1188" s="7">
        <f t="shared" ca="1" si="957"/>
        <v>6632193</v>
      </c>
      <c r="BO1188" s="7">
        <f t="shared" ca="1" si="957"/>
        <v>73</v>
      </c>
      <c r="BP1188" s="7">
        <f t="shared" ref="BP1188:CV1188" ca="1" si="958">INDIRECT("CORPUS_TOTALS!R"&amp;($A1184+$C1184)&amp;"C"&amp;(COLUMN()-1),FALSE)</f>
        <v>7697</v>
      </c>
      <c r="BQ1188" s="7">
        <f t="shared" ca="1" si="958"/>
        <v>33034</v>
      </c>
      <c r="BR1188" s="7">
        <f t="shared" ca="1" si="958"/>
        <v>6680037</v>
      </c>
      <c r="BS1188" s="7">
        <f t="shared" ca="1" si="958"/>
        <v>30</v>
      </c>
      <c r="BT1188" s="7">
        <f t="shared" ca="1" si="958"/>
        <v>7740</v>
      </c>
      <c r="BU1188" s="7">
        <f t="shared" ca="1" si="958"/>
        <v>16522</v>
      </c>
      <c r="BV1188" s="7">
        <f t="shared" ca="1" si="958"/>
        <v>6696549</v>
      </c>
      <c r="BW1188" s="7">
        <f t="shared" ca="1" si="958"/>
        <v>21</v>
      </c>
      <c r="BX1188" s="7">
        <f t="shared" ca="1" si="958"/>
        <v>7749</v>
      </c>
      <c r="BY1188" s="7">
        <f t="shared" ca="1" si="958"/>
        <v>267208.72101839638</v>
      </c>
      <c r="BZ1188" s="7">
        <f t="shared" ca="1" si="958"/>
        <v>6445862.2789816037</v>
      </c>
      <c r="CA1188" s="7">
        <f t="shared" ca="1" si="958"/>
        <v>309.27898160364157</v>
      </c>
      <c r="CB1188" s="7">
        <f t="shared" ca="1" si="958"/>
        <v>7469.3563810065471</v>
      </c>
      <c r="CC1188" s="7">
        <f t="shared" ca="1" si="958"/>
        <v>643042.71442770329</v>
      </c>
      <c r="CD1188" s="7">
        <f t="shared" ca="1" si="958"/>
        <v>6070028.2855722969</v>
      </c>
      <c r="CE1188" s="7">
        <f t="shared" ca="1" si="958"/>
        <v>744.28557229668127</v>
      </c>
      <c r="CF1188" s="7">
        <f t="shared" ca="1" si="958"/>
        <v>7033.8462947881826</v>
      </c>
      <c r="CG1188" s="7">
        <f t="shared" ca="1" si="958"/>
        <v>155342.20018923227</v>
      </c>
      <c r="CH1188" s="7">
        <f t="shared" ca="1" si="958"/>
        <v>6557728.7998107681</v>
      </c>
      <c r="CI1188" s="7">
        <f t="shared" ca="1" si="958"/>
        <v>179.79981076772981</v>
      </c>
      <c r="CJ1188" s="7">
        <f t="shared" ca="1" si="958"/>
        <v>7598.9854166595287</v>
      </c>
      <c r="CK1188" s="7">
        <f t="shared" ca="1" si="958"/>
        <v>80857.41211866193</v>
      </c>
      <c r="CL1188" s="7">
        <f t="shared" ca="1" si="958"/>
        <v>6632213.5878813379</v>
      </c>
      <c r="CM1188" s="7">
        <f t="shared" ca="1" si="958"/>
        <v>93.58788133806469</v>
      </c>
      <c r="CN1188" s="7">
        <f t="shared" ca="1" si="958"/>
        <v>7685.2971315214754</v>
      </c>
      <c r="CO1188" s="7">
        <f t="shared" ca="1" si="958"/>
        <v>33025.774533871576</v>
      </c>
      <c r="CP1188" s="7">
        <f t="shared" ca="1" si="958"/>
        <v>6680045.2254661284</v>
      </c>
      <c r="CQ1188" s="7">
        <f t="shared" ca="1" si="958"/>
        <v>38.225466128420535</v>
      </c>
      <c r="CR1188" s="7">
        <f t="shared" ca="1" si="958"/>
        <v>7740.7236255954986</v>
      </c>
      <c r="CS1188" s="7">
        <f t="shared" ca="1" si="958"/>
        <v>16523.874549777327</v>
      </c>
      <c r="CT1188" s="7">
        <f t="shared" ca="1" si="958"/>
        <v>6696547.1254502228</v>
      </c>
      <c r="CU1188" s="7">
        <f t="shared" ca="1" si="958"/>
        <v>19.125450222673024</v>
      </c>
      <c r="CV1188" s="7">
        <f t="shared" ca="1" si="958"/>
        <v>7759.8457486893849</v>
      </c>
    </row>
    <row r="1189" spans="1:100">
      <c r="A1189" s="18" t="s">
        <v>117</v>
      </c>
      <c r="B1189" s="7" t="str">
        <f ca="1">INDIRECT("CORPUS_TOTALS!R"&amp;($B1184+$C1184)&amp;"C"&amp;(COLUMN()-1),FALSE)</f>
        <v>Reward</v>
      </c>
      <c r="C1189" s="7">
        <f ca="1">INDIRECT("CORPUS_TOTALS!R"&amp;($B1184+$C1184)&amp;"C"&amp;(COLUMN()-1),FALSE)</f>
        <v>8807</v>
      </c>
      <c r="D1189" s="7">
        <f t="shared" ref="D1189:BO1189" ca="1" si="959">INDIRECT("CORPUS_TOTALS!R"&amp;($B1184+$C1184)&amp;"C"&amp;(COLUMN()-1),FALSE)</f>
        <v>4277</v>
      </c>
      <c r="E1189" s="7">
        <f t="shared" ca="1" si="959"/>
        <v>185</v>
      </c>
      <c r="F1189" s="7">
        <f t="shared" ca="1" si="959"/>
        <v>724</v>
      </c>
      <c r="G1189" s="7">
        <f t="shared" ca="1" si="959"/>
        <v>134</v>
      </c>
      <c r="H1189" s="7">
        <f t="shared" ca="1" si="959"/>
        <v>51</v>
      </c>
      <c r="I1189" s="7">
        <f t="shared" ca="1" si="959"/>
        <v>14</v>
      </c>
      <c r="J1189" s="7">
        <f t="shared" ca="1" si="959"/>
        <v>1</v>
      </c>
      <c r="K1189" s="7">
        <f t="shared" ca="1" si="959"/>
        <v>-0.23055182871968516</v>
      </c>
      <c r="L1189" s="7">
        <f t="shared" ca="1" si="959"/>
        <v>0.863408924347983</v>
      </c>
      <c r="M1189" s="7">
        <f t="shared" ca="1" si="959"/>
        <v>0.60249532826492924</v>
      </c>
      <c r="N1189" s="7">
        <f t="shared" ca="1" si="959"/>
        <v>-0.31139158573063419</v>
      </c>
      <c r="O1189" s="7">
        <f t="shared" ca="1" si="959"/>
        <v>-1.5853738615118986</v>
      </c>
      <c r="P1189" s="7">
        <f t="shared" ca="1" si="959"/>
        <v>0</v>
      </c>
      <c r="Q1189" s="7">
        <f t="shared" ca="1" si="959"/>
        <v>1</v>
      </c>
      <c r="R1189" s="7">
        <f t="shared" ca="1" si="959"/>
        <v>1.4353120040946266</v>
      </c>
      <c r="S1189" s="7">
        <f t="shared" ca="1" si="959"/>
        <v>1</v>
      </c>
      <c r="T1189" s="7">
        <f t="shared" ca="1" si="959"/>
        <v>1</v>
      </c>
      <c r="U1189" s="7">
        <f t="shared" ca="1" si="959"/>
        <v>1</v>
      </c>
      <c r="V1189" s="7">
        <f t="shared" ca="1" si="959"/>
        <v>0.14206199214664861</v>
      </c>
      <c r="W1189" s="7">
        <f t="shared" ca="1" si="959"/>
        <v>0.95746043880561271</v>
      </c>
      <c r="X1189" s="7">
        <f t="shared" ca="1" si="959"/>
        <v>6.3825463093298952E-14</v>
      </c>
      <c r="Y1189" s="7">
        <f t="shared" ca="1" si="959"/>
        <v>0.5013940813843456</v>
      </c>
      <c r="Z1189" s="7">
        <f t="shared" ca="1" si="959"/>
        <v>0.77643870517721914</v>
      </c>
      <c r="AA1189" s="7">
        <f t="shared" ca="1" si="959"/>
        <v>0.50071275309945507</v>
      </c>
      <c r="AB1189" s="7">
        <f t="shared" ca="1" si="959"/>
        <v>3.4496781101629959E-2</v>
      </c>
      <c r="AC1189" s="7">
        <f t="shared" ca="1" si="959"/>
        <v>2.091494768717856E-3</v>
      </c>
      <c r="AD1189" s="7">
        <f t="shared" ca="1" si="959"/>
        <v>2.7947524354567507E-3</v>
      </c>
      <c r="AE1189" s="7">
        <f t="shared" ca="1" si="959"/>
        <v>3.1393553582298424E-3</v>
      </c>
      <c r="AF1189" s="7">
        <f t="shared" ca="1" si="959"/>
        <v>3.6317458809565035E-3</v>
      </c>
      <c r="AG1189" s="7">
        <f t="shared" ca="1" si="959"/>
        <v>2.603388583815171E-3</v>
      </c>
      <c r="AH1189" s="7">
        <f t="shared" ca="1" si="959"/>
        <v>3.6626857673655627E-3</v>
      </c>
      <c r="AI1189" s="7">
        <f t="shared" ca="1" si="959"/>
        <v>1.7310966026801277E-3</v>
      </c>
      <c r="AJ1189" s="7">
        <f t="shared" ca="1" si="959"/>
        <v>3.0386017840395357E-3</v>
      </c>
      <c r="AK1189" s="7">
        <f t="shared" ca="1" si="959"/>
        <v>7.800275109280364E-4</v>
      </c>
      <c r="AL1189" s="7">
        <f t="shared" ca="1" si="959"/>
        <v>2.4932949113305562E-3</v>
      </c>
      <c r="AM1189" s="7">
        <f t="shared" ca="1" si="959"/>
        <v>-2.244028183389236E-4</v>
      </c>
      <c r="AN1189" s="7">
        <f t="shared" ca="1" si="959"/>
        <v>6.9202030723300824E-4</v>
      </c>
      <c r="AO1189" s="7">
        <f t="shared" ca="1" si="959"/>
        <v>3.2372658895497321E-2</v>
      </c>
      <c r="AP1189" s="7">
        <f t="shared" ca="1" si="959"/>
        <v>4.3848991794238477E-2</v>
      </c>
      <c r="AQ1189" s="7">
        <f t="shared" ca="1" si="959"/>
        <v>0.12172786878689358</v>
      </c>
      <c r="AR1189" s="7">
        <f t="shared" ca="1" si="959"/>
        <v>0.14200839494937018</v>
      </c>
      <c r="AS1189" s="7">
        <f t="shared" ca="1" si="959"/>
        <v>2.1826913122733726E-2</v>
      </c>
      <c r="AT1189" s="7">
        <f t="shared" ca="1" si="959"/>
        <v>3.148148061119193E-2</v>
      </c>
      <c r="AU1189" s="7">
        <f t="shared" ca="1" si="959"/>
        <v>7.2634741696374827E-3</v>
      </c>
      <c r="AV1189" s="7">
        <f t="shared" ca="1" si="959"/>
        <v>1.3311695341702241E-2</v>
      </c>
      <c r="AW1189" s="7">
        <f t="shared" ca="1" si="959"/>
        <v>1.5614599154096004E-3</v>
      </c>
      <c r="AX1189" s="7">
        <f t="shared" ca="1" si="959"/>
        <v>4.9851849291075844E-3</v>
      </c>
      <c r="AY1189" s="7">
        <f t="shared" ca="1" si="959"/>
        <v>-2.244028183389236E-4</v>
      </c>
      <c r="AZ1189" s="7">
        <f t="shared" ca="1" si="959"/>
        <v>6.9202030723300824E-4</v>
      </c>
      <c r="BA1189" s="7">
        <f t="shared" ca="1" si="959"/>
        <v>267355</v>
      </c>
      <c r="BB1189" s="7">
        <f t="shared" ca="1" si="959"/>
        <v>6449209</v>
      </c>
      <c r="BC1189" s="7">
        <f t="shared" ca="1" si="959"/>
        <v>163</v>
      </c>
      <c r="BD1189" s="7">
        <f t="shared" ca="1" si="959"/>
        <v>4114</v>
      </c>
      <c r="BE1189" s="7">
        <f t="shared" ca="1" si="959"/>
        <v>643223</v>
      </c>
      <c r="BF1189" s="7">
        <f t="shared" ca="1" si="959"/>
        <v>6073341</v>
      </c>
      <c r="BG1189" s="7">
        <f t="shared" ca="1" si="959"/>
        <v>564</v>
      </c>
      <c r="BH1189" s="7">
        <f t="shared" ca="1" si="959"/>
        <v>3713</v>
      </c>
      <c r="BI1189" s="7">
        <f t="shared" ca="1" si="959"/>
        <v>155408</v>
      </c>
      <c r="BJ1189" s="7">
        <f t="shared" ca="1" si="959"/>
        <v>6561156</v>
      </c>
      <c r="BK1189" s="7">
        <f t="shared" ca="1" si="959"/>
        <v>114</v>
      </c>
      <c r="BL1189" s="7">
        <f t="shared" ca="1" si="959"/>
        <v>4163</v>
      </c>
      <c r="BM1189" s="7">
        <f t="shared" ca="1" si="959"/>
        <v>80907</v>
      </c>
      <c r="BN1189" s="7">
        <f t="shared" ca="1" si="959"/>
        <v>6635657</v>
      </c>
      <c r="BO1189" s="7">
        <f t="shared" ca="1" si="959"/>
        <v>44</v>
      </c>
      <c r="BP1189" s="7">
        <f t="shared" ref="BP1189:CV1189" ca="1" si="960">INDIRECT("CORPUS_TOTALS!R"&amp;($B1184+$C1184)&amp;"C"&amp;(COLUMN()-1),FALSE)</f>
        <v>4233</v>
      </c>
      <c r="BQ1189" s="7">
        <f t="shared" ca="1" si="960"/>
        <v>33050</v>
      </c>
      <c r="BR1189" s="7">
        <f t="shared" ca="1" si="960"/>
        <v>6683514</v>
      </c>
      <c r="BS1189" s="7">
        <f t="shared" ca="1" si="960"/>
        <v>14</v>
      </c>
      <c r="BT1189" s="7">
        <f t="shared" ca="1" si="960"/>
        <v>4263</v>
      </c>
      <c r="BU1189" s="7">
        <f t="shared" ca="1" si="960"/>
        <v>16542</v>
      </c>
      <c r="BV1189" s="7">
        <f t="shared" ca="1" si="960"/>
        <v>6700022</v>
      </c>
      <c r="BW1189" s="7">
        <f t="shared" ca="1" si="960"/>
        <v>1</v>
      </c>
      <c r="BX1189" s="7">
        <f t="shared" ca="1" si="960"/>
        <v>4276</v>
      </c>
      <c r="BY1189" s="7">
        <f t="shared" ca="1" si="960"/>
        <v>267347.7572452614</v>
      </c>
      <c r="BZ1189" s="7">
        <f t="shared" ca="1" si="960"/>
        <v>6449216.2427547388</v>
      </c>
      <c r="CA1189" s="7">
        <f t="shared" ca="1" si="960"/>
        <v>170.24275473858108</v>
      </c>
      <c r="CB1189" s="7">
        <f t="shared" ca="1" si="960"/>
        <v>4109.3723622673733</v>
      </c>
      <c r="CC1189" s="7">
        <f t="shared" ca="1" si="960"/>
        <v>643377.30767146556</v>
      </c>
      <c r="CD1189" s="7">
        <f t="shared" ca="1" si="960"/>
        <v>6073186.6923285341</v>
      </c>
      <c r="CE1189" s="7">
        <f t="shared" ca="1" si="960"/>
        <v>409.69232853447954</v>
      </c>
      <c r="CF1189" s="7">
        <f t="shared" ca="1" si="960"/>
        <v>3869.77031083155</v>
      </c>
      <c r="CG1189" s="7">
        <f t="shared" ca="1" si="960"/>
        <v>155423.029113172</v>
      </c>
      <c r="CH1189" s="7">
        <f t="shared" ca="1" si="960"/>
        <v>6561140.9708868284</v>
      </c>
      <c r="CI1189" s="7">
        <f t="shared" ca="1" si="960"/>
        <v>98.970886828002619</v>
      </c>
      <c r="CJ1189" s="7">
        <f t="shared" ca="1" si="960"/>
        <v>4180.6896149578861</v>
      </c>
      <c r="CK1189" s="7">
        <f t="shared" ca="1" si="960"/>
        <v>80899.484508560752</v>
      </c>
      <c r="CL1189" s="7">
        <f t="shared" ca="1" si="960"/>
        <v>6635664.515491439</v>
      </c>
      <c r="CM1189" s="7">
        <f t="shared" ca="1" si="960"/>
        <v>51.515491439241011</v>
      </c>
      <c r="CN1189" s="7">
        <f t="shared" ca="1" si="960"/>
        <v>4228.175229179682</v>
      </c>
      <c r="CO1189" s="7">
        <f t="shared" ca="1" si="960"/>
        <v>33042.95877495093</v>
      </c>
      <c r="CP1189" s="7">
        <f t="shared" ca="1" si="960"/>
        <v>6683521.0412250487</v>
      </c>
      <c r="CQ1189" s="7">
        <f t="shared" ca="1" si="960"/>
        <v>21.041225049067521</v>
      </c>
      <c r="CR1189" s="7">
        <f t="shared" ca="1" si="960"/>
        <v>4258.6689010928803</v>
      </c>
      <c r="CS1189" s="7">
        <f t="shared" ca="1" si="960"/>
        <v>16532.472387309863</v>
      </c>
      <c r="CT1189" s="7">
        <f t="shared" ca="1" si="960"/>
        <v>6700031.5276126899</v>
      </c>
      <c r="CU1189" s="7">
        <f t="shared" ca="1" si="960"/>
        <v>10.527612690138035</v>
      </c>
      <c r="CV1189" s="7">
        <f t="shared" ca="1" si="960"/>
        <v>4269.1892083511748</v>
      </c>
    </row>
    <row r="1191" spans="1:100">
      <c r="A1191" s="18" t="s">
        <v>114</v>
      </c>
      <c r="B1191" t="s">
        <v>119</v>
      </c>
      <c r="C1191" t="s">
        <v>120</v>
      </c>
      <c r="D1191" t="s">
        <v>121</v>
      </c>
      <c r="E1191" t="s">
        <v>122</v>
      </c>
      <c r="F1191" t="s">
        <v>123</v>
      </c>
      <c r="G1191" t="s">
        <v>124</v>
      </c>
      <c r="H1191" t="s">
        <v>125</v>
      </c>
      <c r="I1191" t="s">
        <v>126</v>
      </c>
      <c r="J1191" t="s">
        <v>127</v>
      </c>
      <c r="K1191" t="s">
        <v>128</v>
      </c>
      <c r="L1191" t="s">
        <v>129</v>
      </c>
      <c r="M1191" t="s">
        <v>130</v>
      </c>
      <c r="N1191" t="s">
        <v>131</v>
      </c>
      <c r="O1191" t="s">
        <v>132</v>
      </c>
      <c r="P1191" t="s">
        <v>133</v>
      </c>
      <c r="Q1191" t="s">
        <v>134</v>
      </c>
      <c r="R1191" t="s">
        <v>135</v>
      </c>
      <c r="S1191" t="s">
        <v>136</v>
      </c>
      <c r="T1191" t="s">
        <v>138</v>
      </c>
      <c r="U1191" t="s">
        <v>139</v>
      </c>
      <c r="V1191" t="s">
        <v>140</v>
      </c>
      <c r="W1191" t="s">
        <v>141</v>
      </c>
      <c r="X1191" t="s">
        <v>142</v>
      </c>
      <c r="Y1191" t="s">
        <v>143</v>
      </c>
      <c r="Z1191" t="s">
        <v>144</v>
      </c>
      <c r="AA1191" t="s">
        <v>145</v>
      </c>
      <c r="AB1191" t="s">
        <v>146</v>
      </c>
      <c r="AC1191" t="s">
        <v>147</v>
      </c>
      <c r="AD1191" t="s">
        <v>148</v>
      </c>
      <c r="AE1191" t="s">
        <v>149</v>
      </c>
      <c r="AF1191" t="s">
        <v>137</v>
      </c>
    </row>
    <row r="1192" spans="1:100">
      <c r="A1192" s="18" t="s">
        <v>150</v>
      </c>
      <c r="B1192" s="10" t="e">
        <f ca="1">1-NORMSDIST(H1192)</f>
        <v>#REF!</v>
      </c>
      <c r="C1192" s="10">
        <f t="shared" ref="C1192" ca="1" si="961">1-NORMSDIST(I1192)</f>
        <v>1</v>
      </c>
      <c r="D1192" s="10">
        <f t="shared" ref="D1192" ca="1" si="962">1-NORMSDIST(J1192)</f>
        <v>0.99999973780903517</v>
      </c>
      <c r="E1192" s="10">
        <f t="shared" ref="E1192" ca="1" si="963">1-NORMSDIST(K1192)</f>
        <v>0.90489897145655518</v>
      </c>
      <c r="F1192" s="10">
        <f t="shared" ref="F1192" ca="1" si="964">1-NORMSDIST(L1192)</f>
        <v>0.30468655356911234</v>
      </c>
      <c r="G1192" s="10">
        <f t="shared" ref="G1192" ca="1" si="965">1-NORMSDIST(M1192)</f>
        <v>1.1995911728605035E-3</v>
      </c>
      <c r="H1192" t="e">
        <f ca="1">(E1188/T1192-E1189/Z1192)/(SQRT(N1192*(1-N1192)*(1/T1192+1/Z1192)))</f>
        <v>#REF!</v>
      </c>
      <c r="I1192">
        <f t="shared" ref="I1192" ca="1" si="966">(F1188/U1192-F1189/AA1192)/(SQRT(O1192*(1-O1192)*(1/U1192+1/AA1192)))</f>
        <v>-11.441623269385527</v>
      </c>
      <c r="J1192">
        <f t="shared" ref="J1192" ca="1" si="967">(G1188/V1192-G1189/AB1192)/(SQRT(P1192*(1-P1192)*(1/V1192+1/AB1192)))</f>
        <v>-5.0171698970531367</v>
      </c>
      <c r="K1192">
        <f t="shared" ref="K1192" ca="1" si="968">(H1188/W1192-H1189/AC1192)/(SQRT(Q1192*(1-Q1192)*(1/W1192+1/AC1192)))</f>
        <v>-1.3099816093981465</v>
      </c>
      <c r="L1192">
        <f t="shared" ref="L1192" ca="1" si="969">(I1188/X1192-I1189/AD1192)/(SQRT(R1192*(1-R1192)*(1/X1192+1/AD1192)))</f>
        <v>0.51096850990760778</v>
      </c>
      <c r="M1192">
        <f t="shared" ref="M1192" ca="1" si="970">(J1188/Y1192-J1189/AE1192)/(SQRT(S1192*(1-S1192)*(1/Y1192+1/AE1192)))</f>
        <v>3.0357751152027399</v>
      </c>
      <c r="N1192" t="e">
        <f ca="1">(E1188+E1189)/(T1192+Z1192)</f>
        <v>#REF!</v>
      </c>
      <c r="O1192">
        <f t="shared" ref="O1192" ca="1" si="971">(F1188+F1189)/(U1192+AA1192)</f>
        <v>1.2052793226529426E-3</v>
      </c>
      <c r="P1192">
        <f t="shared" ref="P1192" ca="1" si="972">(G1188+G1189)/(V1192+AB1192)</f>
        <v>1.1081597078110733E-3</v>
      </c>
      <c r="Q1192">
        <f t="shared" ref="Q1192" ca="1" si="973">(H1188+H1189)/(W1192+AC1192)</f>
        <v>1.0293019008881879E-3</v>
      </c>
      <c r="R1192">
        <f t="shared" ref="R1192" ca="1" si="974">(I1188+I1189)/(X1192+AD1192)</f>
        <v>9.1309039594919897E-4</v>
      </c>
      <c r="S1192">
        <f t="shared" ref="S1192" ca="1" si="975">(J1188+J1189)/(Y1192+AE1192)</f>
        <v>9.1309039594919897E-4</v>
      </c>
      <c r="T1192" t="e">
        <f ca="1">_xlfn.FLOOR.MATH(($F$1-1)*$D1188)</f>
        <v>#REF!</v>
      </c>
      <c r="U1192">
        <f ca="1">2*50*$D1188</f>
        <v>777000</v>
      </c>
      <c r="V1192">
        <f ca="1">2*10*$D1188</f>
        <v>155400</v>
      </c>
      <c r="W1192">
        <f ca="1">2*5*$D1188</f>
        <v>77700</v>
      </c>
      <c r="X1192">
        <f ca="1">2*2*$D1188</f>
        <v>31080</v>
      </c>
      <c r="Y1192">
        <f ca="1">2*1*$D1188</f>
        <v>15540</v>
      </c>
      <c r="Z1192" t="e">
        <f ca="1">_xlfn.FLOOR.MATH(($F$1-1)*$D1189)</f>
        <v>#REF!</v>
      </c>
      <c r="AA1192">
        <f ca="1">2*50*$D1189</f>
        <v>427700</v>
      </c>
      <c r="AB1192">
        <f ca="1">2*10*$D1189</f>
        <v>85540</v>
      </c>
      <c r="AC1192">
        <f ca="1">2*5*$D1189</f>
        <v>42770</v>
      </c>
      <c r="AD1192">
        <f ca="1">2*2*$D1189</f>
        <v>17108</v>
      </c>
      <c r="AE1192">
        <f ca="1">2*1*$D1189</f>
        <v>8554</v>
      </c>
    </row>
    <row r="1194" spans="1:100">
      <c r="A1194" s="18" t="s">
        <v>151</v>
      </c>
      <c r="B1194" t="s">
        <v>152</v>
      </c>
      <c r="C1194" t="s">
        <v>153</v>
      </c>
      <c r="D1194" t="s">
        <v>154</v>
      </c>
      <c r="E1194">
        <v>50</v>
      </c>
      <c r="F1194" t="s">
        <v>153</v>
      </c>
      <c r="G1194" t="s">
        <v>154</v>
      </c>
      <c r="H1194">
        <v>10</v>
      </c>
      <c r="I1194" t="s">
        <v>153</v>
      </c>
      <c r="J1194" t="s">
        <v>154</v>
      </c>
      <c r="K1194">
        <v>5</v>
      </c>
      <c r="L1194" t="s">
        <v>153</v>
      </c>
      <c r="M1194" t="s">
        <v>154</v>
      </c>
      <c r="N1194">
        <v>2</v>
      </c>
      <c r="O1194" t="s">
        <v>153</v>
      </c>
      <c r="P1194" t="s">
        <v>154</v>
      </c>
      <c r="Q1194">
        <v>1</v>
      </c>
      <c r="R1194" t="s">
        <v>153</v>
      </c>
      <c r="S1194" t="s">
        <v>154</v>
      </c>
    </row>
    <row r="1195" spans="1:100">
      <c r="A1195" s="18" t="s">
        <v>159</v>
      </c>
      <c r="B1195" t="s">
        <v>116</v>
      </c>
      <c r="C1195">
        <f ca="1">BC1188</f>
        <v>225</v>
      </c>
      <c r="D1195">
        <f ca="1">BD1188</f>
        <v>7545</v>
      </c>
      <c r="E1195" t="s">
        <v>116</v>
      </c>
      <c r="F1195">
        <f ca="1">BG1188</f>
        <v>549</v>
      </c>
      <c r="G1195">
        <f ca="1">BH1188</f>
        <v>7221</v>
      </c>
      <c r="H1195" t="s">
        <v>116</v>
      </c>
      <c r="I1195">
        <f ca="1">BK1188</f>
        <v>127</v>
      </c>
      <c r="J1195">
        <f ca="1">BL1188</f>
        <v>7643</v>
      </c>
      <c r="K1195" t="s">
        <v>116</v>
      </c>
      <c r="L1195">
        <f ca="1">BO1188</f>
        <v>73</v>
      </c>
      <c r="M1195">
        <f ca="1">BP1188</f>
        <v>7697</v>
      </c>
      <c r="N1195" t="s">
        <v>116</v>
      </c>
      <c r="O1195">
        <f ca="1">BS1188</f>
        <v>30</v>
      </c>
      <c r="P1195">
        <f ca="1">BT1188</f>
        <v>7740</v>
      </c>
      <c r="Q1195" t="s">
        <v>116</v>
      </c>
      <c r="R1195">
        <f ca="1">BW1188</f>
        <v>21</v>
      </c>
      <c r="S1195">
        <f ca="1">BX1188</f>
        <v>7749</v>
      </c>
    </row>
    <row r="1196" spans="1:100">
      <c r="A1196" s="18"/>
      <c r="B1196" t="s">
        <v>117</v>
      </c>
      <c r="C1196">
        <f ca="1">BC1189</f>
        <v>163</v>
      </c>
      <c r="D1196">
        <f ca="1">BD1189</f>
        <v>4114</v>
      </c>
      <c r="E1196" t="s">
        <v>117</v>
      </c>
      <c r="F1196">
        <f ca="1">BG1189</f>
        <v>564</v>
      </c>
      <c r="G1196">
        <f ca="1">BH1189</f>
        <v>3713</v>
      </c>
      <c r="H1196" t="s">
        <v>117</v>
      </c>
      <c r="I1196">
        <f ca="1">BK1189</f>
        <v>114</v>
      </c>
      <c r="J1196">
        <f ca="1">BL1189</f>
        <v>4163</v>
      </c>
      <c r="K1196" t="s">
        <v>117</v>
      </c>
      <c r="L1196">
        <f ca="1">BO1189</f>
        <v>44</v>
      </c>
      <c r="M1196">
        <f ca="1">BP1189</f>
        <v>4233</v>
      </c>
      <c r="N1196" t="s">
        <v>117</v>
      </c>
      <c r="O1196">
        <f ca="1">BS1189</f>
        <v>14</v>
      </c>
      <c r="P1196">
        <f ca="1">BT1189</f>
        <v>4263</v>
      </c>
      <c r="Q1196" t="s">
        <v>117</v>
      </c>
      <c r="R1196">
        <f ca="1">BW1189</f>
        <v>1</v>
      </c>
      <c r="S1196">
        <f ca="1">BX1189</f>
        <v>4276</v>
      </c>
    </row>
    <row r="1197" spans="1:100">
      <c r="A1197" s="18" t="s">
        <v>155</v>
      </c>
      <c r="C1197">
        <f ca="1">(C1195+C1196)*(C1195+D1195)/SUM(C1195:D1196)</f>
        <v>250.24985473561884</v>
      </c>
      <c r="D1197">
        <f ca="1">(C1195+D1195)*(D1195+D1196)/SUM(C1195:D1196)</f>
        <v>7519.750145264381</v>
      </c>
      <c r="F1197">
        <f ca="1">(F1195+F1196)*(F1195+G1195)/SUM(F1195:G1196)</f>
        <v>717.85589773387562</v>
      </c>
      <c r="G1197">
        <f ca="1">(F1195+G1195)*(G1195+G1196)/SUM(F1195:G1196)</f>
        <v>7052.1441022661247</v>
      </c>
      <c r="I1197">
        <f ca="1">(I1195+I1196)*(I1195+J1195)/SUM(I1195:J1196)</f>
        <v>155.43869843114467</v>
      </c>
      <c r="J1197">
        <f ca="1">(I1195+J1195)*(J1195+J1196)/SUM(I1195:J1196)</f>
        <v>7614.561301568855</v>
      </c>
      <c r="L1197">
        <f ca="1">(L1195+L1196)*(L1195+M1195)/SUM(L1195:M1196)</f>
        <v>75.461940732132476</v>
      </c>
      <c r="M1197">
        <f ca="1">(L1195+M1195)*(M1195+M1196)/SUM(L1195:M1196)</f>
        <v>7694.5380592678675</v>
      </c>
      <c r="O1197">
        <f ca="1">(O1195+O1196)*(O1195+P1195)/SUM(O1195:P1196)</f>
        <v>28.378849506101105</v>
      </c>
      <c r="P1197">
        <f ca="1">(O1195+P1195)*(P1195+P1196)/SUM(O1195:P1196)</f>
        <v>7741.6211504938992</v>
      </c>
      <c r="R1197">
        <f ca="1">(R1195+R1196)*(R1195+S1195)/SUM(R1195:S1196)</f>
        <v>14.189424753050552</v>
      </c>
      <c r="S1197">
        <f ca="1">(R1195+S1195)*(S1195+S1196)/SUM(R1195:S1196)</f>
        <v>7755.8105752469492</v>
      </c>
    </row>
    <row r="1198" spans="1:100">
      <c r="C1198">
        <f ca="1">(C1195+C1196)*(C1196+D1196)/SUM(C1195:D1196)</f>
        <v>137.75014526438116</v>
      </c>
      <c r="D1198">
        <f ca="1">(C1196+D1196)*(D1195+D1196)/SUM(C1195:D1196)</f>
        <v>4139.249854735619</v>
      </c>
      <c r="F1198">
        <f ca="1">(F1195+F1196)*(F1196+G1196)/SUM(F1195:G1196)</f>
        <v>395.14410226612432</v>
      </c>
      <c r="G1198">
        <f ca="1">(F1196+G1196)*(G1195+G1196)/SUM(F1195:G1196)</f>
        <v>3881.8558977338757</v>
      </c>
      <c r="I1198">
        <f ca="1">(I1195+I1196)*(I1196+J1196)/SUM(I1195:J1196)</f>
        <v>85.561301568855313</v>
      </c>
      <c r="J1198">
        <f ca="1">(I1196+J1196)*(J1195+J1196)/SUM(I1195:J1196)</f>
        <v>4191.438698431145</v>
      </c>
      <c r="L1198">
        <f ca="1">(L1195+L1196)*(L1196+M1196)/SUM(L1195:M1196)</f>
        <v>41.538059267867517</v>
      </c>
      <c r="M1198">
        <f ca="1">(L1196+M1196)*(M1195+M1196)/SUM(L1195:M1196)</f>
        <v>4235.4619407321325</v>
      </c>
      <c r="O1198">
        <f ca="1">(O1195+O1196)*(O1196+P1196)/SUM(O1195:P1196)</f>
        <v>15.621150493898895</v>
      </c>
      <c r="P1198">
        <f ca="1">(O1196+P1196)*(P1195+P1196)/SUM(O1195:P1196)</f>
        <v>4261.3788495061008</v>
      </c>
      <c r="R1198">
        <f ca="1">(R1195+R1196)*(R1196+S1196)/SUM(R1195:S1196)</f>
        <v>7.8105752469494476</v>
      </c>
      <c r="S1198">
        <f ca="1">(R1196+S1196)*(S1195+S1196)/SUM(R1195:S1196)</f>
        <v>4269.1894247530508</v>
      </c>
    </row>
    <row r="1200" spans="1:100">
      <c r="A1200" s="18" t="s">
        <v>151</v>
      </c>
      <c r="B1200" s="18" t="s">
        <v>0</v>
      </c>
      <c r="C1200" s="18">
        <v>50</v>
      </c>
      <c r="D1200" s="18">
        <v>10</v>
      </c>
      <c r="E1200" s="18">
        <v>5</v>
      </c>
      <c r="F1200" s="18">
        <v>2</v>
      </c>
      <c r="G1200" s="18">
        <v>1</v>
      </c>
    </row>
    <row r="1201" spans="1:100">
      <c r="A1201" s="18" t="s">
        <v>118</v>
      </c>
      <c r="B1201" s="10">
        <f ca="1">_xlfn.CHISQ.TEST(C1195:D1196,C1197:D1198)</f>
        <v>6.4688424221871722E-3</v>
      </c>
      <c r="C1201" s="10">
        <f ca="1">_xlfn.CHISQ.TEST(F1195:G1196,F1197:G1198)</f>
        <v>1.2210314029268488E-28</v>
      </c>
      <c r="D1201" s="10">
        <f ca="1">_xlfn.CHISQ.TEST(I1195:J1196,I1197:J1198)</f>
        <v>1.1012668717516675E-4</v>
      </c>
      <c r="E1201" s="10">
        <f ca="1">_xlfn.CHISQ.TEST(L1195:M1196,L1197:M1198)</f>
        <v>0.63266996493307992</v>
      </c>
      <c r="F1201" s="10">
        <f ca="1">_xlfn.CHISQ.TEST(O1195:P1196,O1197:P1198)</f>
        <v>0.60888168184200242</v>
      </c>
      <c r="G1201" s="10">
        <f ca="1">_xlfn.CHISQ.TEST(R1195:S1196,R1197:S1198)</f>
        <v>2.3881603773322955E-3</v>
      </c>
    </row>
    <row r="1202" spans="1:100">
      <c r="A1202" s="18" t="s">
        <v>156</v>
      </c>
      <c r="B1202">
        <f ca="1">(C1195*D1196)/(D1195*C1196)</f>
        <v>0.75266194245569529</v>
      </c>
      <c r="C1202">
        <f ca="1">(F1195*G1196)/(G1195*F1196)</f>
        <v>0.50051931865392607</v>
      </c>
      <c r="D1202">
        <f ca="1">(I1195*J1196)/(J1195*I1196)</f>
        <v>0.60679419994445094</v>
      </c>
      <c r="E1202">
        <f ca="1">(L1195*M1196)/(M1195*L1196)</f>
        <v>0.91242455738363237</v>
      </c>
      <c r="F1202">
        <f ca="1">(O1195*P1196)/(P1195*O1196)</f>
        <v>1.180232558139535</v>
      </c>
      <c r="G1202">
        <f ca="1">(R1195*S1196)/(S1195*R1196)</f>
        <v>11.588075880758808</v>
      </c>
    </row>
    <row r="1203" spans="1:100"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12"/>
      <c r="AL1203" s="12"/>
      <c r="AM1203" s="12"/>
      <c r="AN1203" s="12"/>
      <c r="AO1203" s="12"/>
      <c r="AP1203" s="12"/>
      <c r="AQ1203" s="12"/>
      <c r="AR1203" s="12"/>
      <c r="AS1203" s="12"/>
      <c r="AT1203" s="12"/>
      <c r="AU1203" s="12"/>
      <c r="AV1203" s="12"/>
      <c r="AW1203" s="12"/>
      <c r="AX1203" s="12"/>
      <c r="AY1203" s="12"/>
    </row>
    <row r="1204" spans="1:100">
      <c r="AB1204" s="12"/>
      <c r="AC1204" s="12"/>
      <c r="AD1204" s="12"/>
      <c r="AE1204" s="12"/>
      <c r="AF1204" s="12"/>
      <c r="AG1204" s="12"/>
      <c r="AH1204" s="12"/>
      <c r="AI1204" s="12"/>
      <c r="AJ1204" s="12"/>
      <c r="AK1204" s="12"/>
      <c r="AL1204" s="12"/>
      <c r="AM1204" s="12"/>
      <c r="AN1204" s="12"/>
      <c r="AO1204" s="12"/>
      <c r="AP1204" s="12"/>
      <c r="AQ1204" s="12"/>
      <c r="AR1204" s="12"/>
      <c r="AS1204" s="12"/>
      <c r="AT1204" s="12"/>
      <c r="AU1204" s="12"/>
      <c r="AV1204" s="12"/>
      <c r="AW1204" s="12"/>
      <c r="AX1204" s="12"/>
      <c r="AY1204" s="12"/>
    </row>
    <row r="1205" spans="1:100">
      <c r="A1205">
        <v>2</v>
      </c>
      <c r="B1205">
        <v>5</v>
      </c>
      <c r="C1205">
        <v>5</v>
      </c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  <c r="AL1205" s="12"/>
      <c r="AM1205" s="12"/>
      <c r="AN1205" s="12"/>
      <c r="AO1205" s="12"/>
      <c r="AP1205" s="12"/>
      <c r="AQ1205" s="12"/>
      <c r="AR1205" s="12"/>
      <c r="AS1205" s="12"/>
      <c r="AT1205" s="12"/>
      <c r="AU1205" s="12"/>
      <c r="AV1205" s="12"/>
      <c r="AW1205" s="12"/>
      <c r="AX1205" s="12"/>
      <c r="AY1205" s="12"/>
    </row>
    <row r="1206" spans="1:100" ht="18.75">
      <c r="A1206" s="19" t="str">
        <f ca="1">INDIRECT("R5C"&amp;A1205,FALSE)</f>
        <v>reduced_deities</v>
      </c>
      <c r="B1206" s="19" t="str">
        <f ca="1">INDIRECT("R5C"&amp;B1205,FALSE)</f>
        <v>emperor_names</v>
      </c>
      <c r="C1206" s="19" t="str">
        <f ca="1">INDIRECT("R3C"&amp;C1205,FALSE)</f>
        <v>ubc_morality</v>
      </c>
      <c r="D1206" s="20"/>
    </row>
    <row r="1207" spans="1:100" ht="18.75">
      <c r="A1207" s="19">
        <f ca="1">INDIRECT("R6C"&amp;A1205,FALSE)</f>
        <v>188</v>
      </c>
      <c r="B1207" s="19">
        <f ca="1">INDIRECT("R6C"&amp;B1205,FALSE)</f>
        <v>227</v>
      </c>
      <c r="C1207" s="19">
        <f ca="1">INDIRECT("R4C"&amp;C1205,FALSE)</f>
        <v>3</v>
      </c>
    </row>
    <row r="1208" spans="1:100">
      <c r="A1208" s="18"/>
    </row>
    <row r="1209" spans="1:100">
      <c r="A1209" s="18" t="s">
        <v>115</v>
      </c>
    </row>
    <row r="1210" spans="1:100" ht="15.75">
      <c r="C1210" t="s">
        <v>36</v>
      </c>
      <c r="D1210" t="s">
        <v>37</v>
      </c>
      <c r="E1210" s="2" t="s">
        <v>43</v>
      </c>
      <c r="F1210" s="2" t="s">
        <v>38</v>
      </c>
      <c r="G1210" s="2" t="s">
        <v>39</v>
      </c>
      <c r="H1210" s="2" t="s">
        <v>40</v>
      </c>
      <c r="I1210" s="2" t="s">
        <v>41</v>
      </c>
      <c r="J1210" s="2" t="s">
        <v>42</v>
      </c>
      <c r="K1210" s="3" t="s">
        <v>44</v>
      </c>
      <c r="L1210" s="3" t="s">
        <v>45</v>
      </c>
      <c r="M1210" s="3" t="s">
        <v>46</v>
      </c>
      <c r="N1210" s="3" t="s">
        <v>47</v>
      </c>
      <c r="O1210" s="3" t="s">
        <v>48</v>
      </c>
      <c r="P1210" s="3" t="s">
        <v>49</v>
      </c>
      <c r="Q1210" s="3" t="s">
        <v>108</v>
      </c>
      <c r="R1210" s="3" t="s">
        <v>109</v>
      </c>
      <c r="S1210" s="3" t="s">
        <v>110</v>
      </c>
      <c r="T1210" s="3" t="s">
        <v>111</v>
      </c>
      <c r="U1210" s="3" t="s">
        <v>112</v>
      </c>
      <c r="V1210" s="3" t="s">
        <v>113</v>
      </c>
      <c r="W1210" s="3" t="s">
        <v>81</v>
      </c>
      <c r="X1210" s="3" t="s">
        <v>82</v>
      </c>
      <c r="Y1210" s="3" t="s">
        <v>83</v>
      </c>
      <c r="Z1210" s="3" t="s">
        <v>84</v>
      </c>
      <c r="AA1210" s="3" t="s">
        <v>85</v>
      </c>
      <c r="AB1210" s="3" t="s">
        <v>86</v>
      </c>
      <c r="AC1210" s="13" t="s">
        <v>96</v>
      </c>
      <c r="AD1210" s="13" t="s">
        <v>97</v>
      </c>
      <c r="AE1210" s="13" t="s">
        <v>98</v>
      </c>
      <c r="AF1210" s="13" t="s">
        <v>99</v>
      </c>
      <c r="AG1210" s="13" t="s">
        <v>100</v>
      </c>
      <c r="AH1210" s="13" t="s">
        <v>101</v>
      </c>
      <c r="AI1210" s="13" t="s">
        <v>102</v>
      </c>
      <c r="AJ1210" s="13" t="s">
        <v>103</v>
      </c>
      <c r="AK1210" s="13" t="s">
        <v>104</v>
      </c>
      <c r="AL1210" s="13" t="s">
        <v>105</v>
      </c>
      <c r="AM1210" s="13" t="s">
        <v>106</v>
      </c>
      <c r="AN1210" s="13" t="s">
        <v>107</v>
      </c>
      <c r="AO1210" s="13" t="s">
        <v>96</v>
      </c>
      <c r="AP1210" s="13" t="s">
        <v>97</v>
      </c>
      <c r="AQ1210" s="13" t="s">
        <v>98</v>
      </c>
      <c r="AR1210" s="13" t="s">
        <v>99</v>
      </c>
      <c r="AS1210" s="13" t="s">
        <v>100</v>
      </c>
      <c r="AT1210" s="13" t="s">
        <v>101</v>
      </c>
      <c r="AU1210" s="13" t="s">
        <v>102</v>
      </c>
      <c r="AV1210" s="13" t="s">
        <v>103</v>
      </c>
      <c r="AW1210" s="13" t="s">
        <v>104</v>
      </c>
      <c r="AX1210" s="13" t="s">
        <v>105</v>
      </c>
      <c r="AY1210" s="13" t="s">
        <v>106</v>
      </c>
      <c r="AZ1210" s="13" t="s">
        <v>107</v>
      </c>
      <c r="BA1210" t="s">
        <v>1</v>
      </c>
      <c r="BB1210" t="s">
        <v>2</v>
      </c>
      <c r="BC1210" t="s">
        <v>3</v>
      </c>
      <c r="BD1210" t="s">
        <v>4</v>
      </c>
      <c r="BE1210" t="s">
        <v>5</v>
      </c>
      <c r="BF1210" t="s">
        <v>6</v>
      </c>
      <c r="BG1210" t="s">
        <v>7</v>
      </c>
      <c r="BH1210" t="s">
        <v>8</v>
      </c>
      <c r="BI1210" t="s">
        <v>9</v>
      </c>
      <c r="BJ1210" t="s">
        <v>10</v>
      </c>
      <c r="BK1210" t="s">
        <v>11</v>
      </c>
      <c r="BL1210" t="s">
        <v>12</v>
      </c>
      <c r="BM1210" t="s">
        <v>13</v>
      </c>
      <c r="BN1210" t="s">
        <v>14</v>
      </c>
      <c r="BO1210" t="s">
        <v>15</v>
      </c>
      <c r="BP1210" t="s">
        <v>16</v>
      </c>
      <c r="BQ1210" t="s">
        <v>17</v>
      </c>
      <c r="BR1210" t="s">
        <v>18</v>
      </c>
      <c r="BS1210" t="s">
        <v>19</v>
      </c>
      <c r="BT1210" t="s">
        <v>20</v>
      </c>
      <c r="BU1210" t="s">
        <v>21</v>
      </c>
      <c r="BV1210" t="s">
        <v>22</v>
      </c>
      <c r="BW1210" t="s">
        <v>23</v>
      </c>
      <c r="BX1210" t="s">
        <v>24</v>
      </c>
      <c r="BY1210" t="s">
        <v>1</v>
      </c>
      <c r="BZ1210" t="s">
        <v>2</v>
      </c>
      <c r="CA1210" t="s">
        <v>3</v>
      </c>
      <c r="CB1210" t="s">
        <v>4</v>
      </c>
      <c r="CC1210" t="s">
        <v>5</v>
      </c>
      <c r="CD1210" t="s">
        <v>6</v>
      </c>
      <c r="CE1210" t="s">
        <v>7</v>
      </c>
      <c r="CF1210" t="s">
        <v>8</v>
      </c>
      <c r="CG1210" t="s">
        <v>9</v>
      </c>
      <c r="CH1210" t="s">
        <v>10</v>
      </c>
      <c r="CI1210" t="s">
        <v>11</v>
      </c>
      <c r="CJ1210" t="s">
        <v>12</v>
      </c>
      <c r="CK1210" t="s">
        <v>13</v>
      </c>
      <c r="CL1210" t="s">
        <v>14</v>
      </c>
      <c r="CM1210" t="s">
        <v>15</v>
      </c>
      <c r="CN1210" t="s">
        <v>16</v>
      </c>
      <c r="CO1210" t="s">
        <v>17</v>
      </c>
      <c r="CP1210" t="s">
        <v>18</v>
      </c>
      <c r="CQ1210" t="s">
        <v>19</v>
      </c>
      <c r="CR1210" t="s">
        <v>20</v>
      </c>
      <c r="CS1210" t="s">
        <v>21</v>
      </c>
      <c r="CT1210" t="s">
        <v>22</v>
      </c>
      <c r="CU1210" t="s">
        <v>23</v>
      </c>
      <c r="CV1210" t="s">
        <v>24</v>
      </c>
    </row>
    <row r="1211" spans="1:100">
      <c r="A1211" s="18" t="str">
        <f ca="1">INDIRECT("CORPUS_TOTALS!R"&amp;$A1207&amp;"C"&amp;COLUMN(),FALSE)</f>
        <v>Reduced Deity</v>
      </c>
      <c r="B1211" s="7" t="str">
        <f ca="1">INDIRECT("CORPUS_TOTALS!R"&amp;($A1207+$C1207)&amp;"C"&amp;(COLUMN()-1),FALSE)</f>
        <v>Morality</v>
      </c>
      <c r="C1211" s="7">
        <f ca="1">INDIRECT("CORPUS_TOTALS!R"&amp;($A1207+$C1207)&amp;"C"&amp;(COLUMN()-1),FALSE)</f>
        <v>146234</v>
      </c>
      <c r="D1211" s="7">
        <f t="shared" ref="D1211:BO1211" ca="1" si="976">INDIRECT("CORPUS_TOTALS!R"&amp;($A1207+$C1207)&amp;"C"&amp;(COLUMN()-1),FALSE)</f>
        <v>7770</v>
      </c>
      <c r="E1211" s="7">
        <f t="shared" ca="1" si="976"/>
        <v>6785</v>
      </c>
      <c r="F1211" s="7">
        <f t="shared" ca="1" si="976"/>
        <v>15861</v>
      </c>
      <c r="G1211" s="7">
        <f t="shared" ca="1" si="976"/>
        <v>3124</v>
      </c>
      <c r="H1211" s="7">
        <f t="shared" ca="1" si="976"/>
        <v>1498</v>
      </c>
      <c r="I1211" s="7">
        <f t="shared" ca="1" si="976"/>
        <v>464</v>
      </c>
      <c r="J1211" s="7">
        <f t="shared" ca="1" si="976"/>
        <v>182</v>
      </c>
      <c r="K1211" s="7">
        <f t="shared" ca="1" si="976"/>
        <v>2.3268712597305705</v>
      </c>
      <c r="L1211" s="7">
        <f t="shared" ca="1" si="976"/>
        <v>-1.1488231501792601</v>
      </c>
      <c r="M1211" s="7">
        <f t="shared" ca="1" si="976"/>
        <v>-1.4303557975229835</v>
      </c>
      <c r="N1211" s="7">
        <f t="shared" ca="1" si="976"/>
        <v>-2.2000927402137691</v>
      </c>
      <c r="O1211" s="7">
        <f t="shared" ca="1" si="976"/>
        <v>-6.9383179913959347</v>
      </c>
      <c r="P1211" s="7">
        <f t="shared" ca="1" si="976"/>
        <v>-11.539866548283248</v>
      </c>
      <c r="Q1211" s="7">
        <f t="shared" ca="1" si="976"/>
        <v>1</v>
      </c>
      <c r="R1211" s="7">
        <f t="shared" ca="1" si="976"/>
        <v>1</v>
      </c>
      <c r="S1211" s="7">
        <f t="shared" ca="1" si="976"/>
        <v>1</v>
      </c>
      <c r="T1211" s="7">
        <f t="shared" ca="1" si="976"/>
        <v>0.90948964446906833</v>
      </c>
      <c r="U1211" s="7">
        <f t="shared" ca="1" si="976"/>
        <v>0.69923871884538413</v>
      </c>
      <c r="V1211" s="7">
        <f t="shared" ca="1" si="976"/>
        <v>0.55369236982146708</v>
      </c>
      <c r="W1211" s="7">
        <f t="shared" ca="1" si="976"/>
        <v>0.98923332430385669</v>
      </c>
      <c r="X1211" s="7">
        <f t="shared" ca="1" si="976"/>
        <v>0.55072046208200942</v>
      </c>
      <c r="Y1211" s="7">
        <f t="shared" ca="1" si="976"/>
        <v>0.72904668891189672</v>
      </c>
      <c r="Z1211" s="7">
        <f t="shared" ca="1" si="976"/>
        <v>2.4145404508695085E-2</v>
      </c>
      <c r="AA1211" s="7">
        <f t="shared" ca="1" si="976"/>
        <v>1.312590218779139E-11</v>
      </c>
      <c r="AB1211" s="7">
        <f t="shared" ca="1" si="976"/>
        <v>1.057345671810899E-13</v>
      </c>
      <c r="AC1211" s="7">
        <f t="shared" ca="1" si="976"/>
        <v>4.8177827380876455E-2</v>
      </c>
      <c r="AD1211" s="7">
        <f t="shared" ca="1" si="976"/>
        <v>5.0466425983031006E-2</v>
      </c>
      <c r="AE1211" s="7">
        <f t="shared" ca="1" si="976"/>
        <v>4.0203984671247361E-2</v>
      </c>
      <c r="AF1211" s="7">
        <f t="shared" ca="1" si="976"/>
        <v>4.1448524981262294E-2</v>
      </c>
      <c r="AG1211" s="7">
        <f t="shared" ca="1" si="976"/>
        <v>3.8824646964545483E-2</v>
      </c>
      <c r="AH1211" s="7">
        <f t="shared" ca="1" si="976"/>
        <v>4.1587193447294925E-2</v>
      </c>
      <c r="AI1211" s="7">
        <f t="shared" ca="1" si="976"/>
        <v>3.6643939517068569E-2</v>
      </c>
      <c r="AJ1211" s="7">
        <f t="shared" ca="1" si="976"/>
        <v>4.0473177600048552E-2</v>
      </c>
      <c r="AK1211" s="7">
        <f t="shared" ca="1" si="976"/>
        <v>2.7182457615409626E-2</v>
      </c>
      <c r="AL1211" s="7">
        <f t="shared" ca="1" si="976"/>
        <v>3.2534402101450088E-2</v>
      </c>
      <c r="AM1211" s="7">
        <f t="shared" ca="1" si="976"/>
        <v>2.0060446414528837E-2</v>
      </c>
      <c r="AN1211" s="7">
        <f t="shared" ca="1" si="976"/>
        <v>2.678640043231801E-2</v>
      </c>
      <c r="AO1211" s="7">
        <f t="shared" ca="1" si="976"/>
        <v>0.37745161187489323</v>
      </c>
      <c r="AP1211" s="7">
        <f t="shared" ca="1" si="976"/>
        <v>0.39912496470168329</v>
      </c>
      <c r="AQ1211" s="7">
        <f t="shared" ca="1" si="976"/>
        <v>0.74747767820178201</v>
      </c>
      <c r="AR1211" s="7">
        <f t="shared" ca="1" si="976"/>
        <v>0.76655063582653193</v>
      </c>
      <c r="AS1211" s="7">
        <f t="shared" ca="1" si="976"/>
        <v>0.29006534947119117</v>
      </c>
      <c r="AT1211" s="7">
        <f t="shared" ca="1" si="976"/>
        <v>0.31044945104360938</v>
      </c>
      <c r="AU1211" s="7">
        <f t="shared" ca="1" si="976"/>
        <v>0.15610977060917208</v>
      </c>
      <c r="AV1211" s="7">
        <f t="shared" ca="1" si="976"/>
        <v>0.17259035809095663</v>
      </c>
      <c r="AW1211" s="7">
        <f t="shared" ca="1" si="976"/>
        <v>5.1611983977667947E-2</v>
      </c>
      <c r="AX1211" s="7">
        <f t="shared" ca="1" si="976"/>
        <v>6.1901529535845573E-2</v>
      </c>
      <c r="AY1211" s="7">
        <f t="shared" ca="1" si="976"/>
        <v>1.9821134371235869E-2</v>
      </c>
      <c r="AZ1211" s="7">
        <f t="shared" ca="1" si="976"/>
        <v>2.6510911960810461E-2</v>
      </c>
      <c r="BA1211" s="7">
        <f t="shared" ca="1" si="976"/>
        <v>2542667</v>
      </c>
      <c r="BB1211" s="7">
        <f t="shared" ca="1" si="976"/>
        <v>4032977</v>
      </c>
      <c r="BC1211" s="7">
        <f t="shared" ca="1" si="976"/>
        <v>3017</v>
      </c>
      <c r="BD1211" s="7">
        <f t="shared" ca="1" si="976"/>
        <v>4753</v>
      </c>
      <c r="BE1211" s="7">
        <f t="shared" ca="1" si="976"/>
        <v>4932402</v>
      </c>
      <c r="BF1211" s="7">
        <f t="shared" ca="1" si="976"/>
        <v>1643242</v>
      </c>
      <c r="BG1211" s="7">
        <f t="shared" ca="1" si="976"/>
        <v>5882</v>
      </c>
      <c r="BH1211" s="7">
        <f t="shared" ca="1" si="976"/>
        <v>1888</v>
      </c>
      <c r="BI1211" s="7">
        <f t="shared" ca="1" si="976"/>
        <v>2015205</v>
      </c>
      <c r="BJ1211" s="7">
        <f t="shared" ca="1" si="976"/>
        <v>4560439</v>
      </c>
      <c r="BK1211" s="7">
        <f t="shared" ca="1" si="976"/>
        <v>2333</v>
      </c>
      <c r="BL1211" s="7">
        <f t="shared" ca="1" si="976"/>
        <v>5437</v>
      </c>
      <c r="BM1211" s="7">
        <f t="shared" ca="1" si="976"/>
        <v>1169437</v>
      </c>
      <c r="BN1211" s="7">
        <f t="shared" ca="1" si="976"/>
        <v>5406207</v>
      </c>
      <c r="BO1211" s="7">
        <f t="shared" ca="1" si="976"/>
        <v>1277</v>
      </c>
      <c r="BP1211" s="7">
        <f t="shared" ref="BP1211:CV1211" ca="1" si="977">INDIRECT("CORPUS_TOTALS!R"&amp;($A1207+$C1207)&amp;"C"&amp;(COLUMN()-1),FALSE)</f>
        <v>6493</v>
      </c>
      <c r="BQ1211" s="7">
        <f t="shared" ca="1" si="977"/>
        <v>521532</v>
      </c>
      <c r="BR1211" s="7">
        <f t="shared" ca="1" si="977"/>
        <v>6054112</v>
      </c>
      <c r="BS1211" s="7">
        <f t="shared" ca="1" si="977"/>
        <v>441</v>
      </c>
      <c r="BT1211" s="7">
        <f t="shared" ca="1" si="977"/>
        <v>7329</v>
      </c>
      <c r="BU1211" s="7">
        <f t="shared" ca="1" si="977"/>
        <v>270778</v>
      </c>
      <c r="BV1211" s="7">
        <f t="shared" ca="1" si="977"/>
        <v>6304866</v>
      </c>
      <c r="BW1211" s="7">
        <f t="shared" ca="1" si="977"/>
        <v>180</v>
      </c>
      <c r="BX1211" s="7">
        <f t="shared" ca="1" si="977"/>
        <v>7590</v>
      </c>
      <c r="BY1211" s="7">
        <f t="shared" ca="1" si="977"/>
        <v>2542679.4852178521</v>
      </c>
      <c r="BZ1211" s="7">
        <f t="shared" ca="1" si="977"/>
        <v>4032964.5147821479</v>
      </c>
      <c r="CA1211" s="7">
        <f t="shared" ca="1" si="977"/>
        <v>3004.5147821479859</v>
      </c>
      <c r="CB1211" s="7">
        <f t="shared" ca="1" si="977"/>
        <v>4771.1162739345382</v>
      </c>
      <c r="CC1211" s="7">
        <f t="shared" ca="1" si="977"/>
        <v>4932455.6460972987</v>
      </c>
      <c r="CD1211" s="7">
        <f t="shared" ca="1" si="977"/>
        <v>1643188.3539027015</v>
      </c>
      <c r="CE1211" s="7">
        <f t="shared" ca="1" si="977"/>
        <v>5828.3539027015468</v>
      </c>
      <c r="CF1211" s="7">
        <f t="shared" ca="1" si="977"/>
        <v>1943.9404110076518</v>
      </c>
      <c r="CG1211" s="7">
        <f t="shared" ca="1" si="977"/>
        <v>2015156.8235678328</v>
      </c>
      <c r="CH1211" s="7">
        <f t="shared" ca="1" si="977"/>
        <v>4560487.1764321672</v>
      </c>
      <c r="CI1211" s="7">
        <f t="shared" ca="1" si="977"/>
        <v>2381.1764321672617</v>
      </c>
      <c r="CJ1211" s="7">
        <f t="shared" ca="1" si="977"/>
        <v>5395.191181274412</v>
      </c>
      <c r="CK1211" s="7">
        <f t="shared" ca="1" si="977"/>
        <v>1169332.2780271755</v>
      </c>
      <c r="CL1211" s="7">
        <f t="shared" ca="1" si="977"/>
        <v>5406311.7219728241</v>
      </c>
      <c r="CM1211" s="7">
        <f t="shared" ca="1" si="977"/>
        <v>1381.7219728244343</v>
      </c>
      <c r="CN1211" s="7">
        <f t="shared" ca="1" si="977"/>
        <v>6395.8266293004917</v>
      </c>
      <c r="CO1211" s="7">
        <f t="shared" ca="1" si="977"/>
        <v>521356.94726353226</v>
      </c>
      <c r="CP1211" s="7">
        <f t="shared" ca="1" si="977"/>
        <v>6054287.0527364677</v>
      </c>
      <c r="CQ1211" s="7">
        <f t="shared" ca="1" si="977"/>
        <v>616.05273646773549</v>
      </c>
      <c r="CR1211" s="7">
        <f t="shared" ca="1" si="977"/>
        <v>7162.4006059330459</v>
      </c>
      <c r="CS1211" s="7">
        <f t="shared" ca="1" si="977"/>
        <v>270638.20488154021</v>
      </c>
      <c r="CT1211" s="7">
        <f t="shared" ca="1" si="977"/>
        <v>6305005.7951184595</v>
      </c>
      <c r="CU1211" s="7">
        <f t="shared" ca="1" si="977"/>
        <v>319.79511845981432</v>
      </c>
      <c r="CV1211" s="7">
        <f t="shared" ca="1" si="977"/>
        <v>7459.0082918114176</v>
      </c>
    </row>
    <row r="1212" spans="1:100">
      <c r="A1212" s="18" t="s">
        <v>117</v>
      </c>
      <c r="B1212" s="7" t="str">
        <f ca="1">INDIRECT("CORPUS_TOTALS!R"&amp;($B1207+$C1207)&amp;"C"&amp;(COLUMN()-1),FALSE)</f>
        <v>Morality</v>
      </c>
      <c r="C1212" s="7">
        <f ca="1">INDIRECT("CORPUS_TOTALS!R"&amp;($B1207+$C1207)&amp;"C"&amp;(COLUMN()-1),FALSE)</f>
        <v>146234</v>
      </c>
      <c r="D1212" s="7">
        <f t="shared" ref="D1212:BO1212" ca="1" si="978">INDIRECT("CORPUS_TOTALS!R"&amp;($B1207+$C1207)&amp;"C"&amp;(COLUMN()-1),FALSE)</f>
        <v>4277</v>
      </c>
      <c r="E1212" s="7">
        <f t="shared" ca="1" si="978"/>
        <v>3630</v>
      </c>
      <c r="F1212" s="7">
        <f t="shared" ca="1" si="978"/>
        <v>11287</v>
      </c>
      <c r="G1212" s="7">
        <f t="shared" ca="1" si="978"/>
        <v>2751</v>
      </c>
      <c r="H1212" s="7">
        <f t="shared" ca="1" si="978"/>
        <v>1575</v>
      </c>
      <c r="I1212" s="7">
        <f t="shared" ca="1" si="978"/>
        <v>889</v>
      </c>
      <c r="J1212" s="7">
        <f t="shared" ca="1" si="978"/>
        <v>746</v>
      </c>
      <c r="K1212" s="7">
        <f t="shared" ca="1" si="978"/>
        <v>1.3376859056285768</v>
      </c>
      <c r="L1212" s="7">
        <f t="shared" ca="1" si="978"/>
        <v>2.6531852448529203</v>
      </c>
      <c r="M1212" s="7">
        <f t="shared" ca="1" si="978"/>
        <v>5.3793816216047574</v>
      </c>
      <c r="N1212" s="7">
        <f t="shared" ca="1" si="978"/>
        <v>7.2752664444833561</v>
      </c>
      <c r="O1212" s="7">
        <f t="shared" ca="1" si="978"/>
        <v>12.266807450737209</v>
      </c>
      <c r="P1212" s="7">
        <f t="shared" ca="1" si="978"/>
        <v>20.50756630720408</v>
      </c>
      <c r="Q1212" s="7">
        <f t="shared" ca="1" si="978"/>
        <v>1.4000684528503733</v>
      </c>
      <c r="R1212" s="7">
        <f t="shared" ca="1" si="978"/>
        <v>1.9868207969419291</v>
      </c>
      <c r="S1212" s="7">
        <f t="shared" ca="1" si="978"/>
        <v>1.7573349709779202</v>
      </c>
      <c r="T1212" s="7">
        <f t="shared" ca="1" si="978"/>
        <v>1.9783464166652447</v>
      </c>
      <c r="U1212" s="7">
        <f t="shared" ca="1" si="978"/>
        <v>2.9442007025080037</v>
      </c>
      <c r="V1212" s="7">
        <f t="shared" ca="1" si="978"/>
        <v>4.8952973415931647</v>
      </c>
      <c r="W1212" s="7">
        <f t="shared" ca="1" si="978"/>
        <v>2.7511241831293859E-26</v>
      </c>
      <c r="X1212" s="7">
        <f t="shared" ca="1" si="978"/>
        <v>8.9602683791195014E-56</v>
      </c>
      <c r="Y1212" s="7">
        <f t="shared" ca="1" si="978"/>
        <v>3.3726346813516439E-74</v>
      </c>
      <c r="Z1212" s="7">
        <f t="shared" ca="1" si="978"/>
        <v>9.3342465338958723E-94</v>
      </c>
      <c r="AA1212" s="7">
        <f t="shared" ca="1" si="978"/>
        <v>3.1232830289849461E-191</v>
      </c>
      <c r="AB1212" s="7">
        <f t="shared" ca="1" si="978"/>
        <v>0</v>
      </c>
      <c r="AC1212" s="7">
        <f t="shared" ca="1" si="978"/>
        <v>4.6416393638673843E-2</v>
      </c>
      <c r="AD1212" s="7">
        <f t="shared" ca="1" si="978"/>
        <v>4.9459700151346812E-2</v>
      </c>
      <c r="AE1212" s="7">
        <f t="shared" ca="1" si="978"/>
        <v>5.1832306414704515E-2</v>
      </c>
      <c r="AF1212" s="7">
        <f t="shared" ca="1" si="978"/>
        <v>5.3727665528246149E-2</v>
      </c>
      <c r="AG1212" s="7">
        <f t="shared" ca="1" si="978"/>
        <v>6.1995771410244462E-2</v>
      </c>
      <c r="AH1212" s="7">
        <f t="shared" ca="1" si="978"/>
        <v>6.6645799784518234E-2</v>
      </c>
      <c r="AI1212" s="7">
        <f t="shared" ca="1" si="978"/>
        <v>7.014889480150388E-2</v>
      </c>
      <c r="AJ1212" s="7">
        <f t="shared" ca="1" si="978"/>
        <v>7.7150614200132778E-2</v>
      </c>
      <c r="AK1212" s="7">
        <f t="shared" ca="1" si="978"/>
        <v>9.7460893069925905E-2</v>
      </c>
      <c r="AL1212" s="7">
        <f t="shared" ca="1" si="978"/>
        <v>0.1103950807434947</v>
      </c>
      <c r="AM1212" s="7">
        <f t="shared" ca="1" si="978"/>
        <v>0.1630485739843994</v>
      </c>
      <c r="AN1212" s="7">
        <f t="shared" ca="1" si="978"/>
        <v>0.18579407273058776</v>
      </c>
      <c r="AO1212" s="7">
        <f t="shared" ca="1" si="978"/>
        <v>0.45383077052609744</v>
      </c>
      <c r="AP1212" s="7">
        <f t="shared" ca="1" si="978"/>
        <v>0.48374229470654229</v>
      </c>
      <c r="AQ1212" s="7">
        <f t="shared" ca="1" si="978"/>
        <v>0.84593271041930762</v>
      </c>
      <c r="AR1212" s="7">
        <f t="shared" ca="1" si="978"/>
        <v>0.86695015139972431</v>
      </c>
      <c r="AS1212" s="7">
        <f t="shared" ca="1" si="978"/>
        <v>0.42212302397375484</v>
      </c>
      <c r="AT1212" s="7">
        <f t="shared" ca="1" si="978"/>
        <v>0.45185406276928936</v>
      </c>
      <c r="AU1212" s="7">
        <f t="shared" ca="1" si="978"/>
        <v>0.28578146329597154</v>
      </c>
      <c r="AV1212" s="7">
        <f t="shared" ca="1" si="978"/>
        <v>0.3132365399773509</v>
      </c>
      <c r="AW1212" s="7">
        <f t="shared" ca="1" si="978"/>
        <v>0.18997780245233079</v>
      </c>
      <c r="AX1212" s="7">
        <f t="shared" ca="1" si="978"/>
        <v>0.21404370795215835</v>
      </c>
      <c r="AY1212" s="7">
        <f t="shared" ca="1" si="978"/>
        <v>0.16190968456366925</v>
      </c>
      <c r="AZ1212" s="7">
        <f t="shared" ca="1" si="978"/>
        <v>0.18459487470684746</v>
      </c>
      <c r="BA1212" s="7">
        <f t="shared" ca="1" si="978"/>
        <v>2543679</v>
      </c>
      <c r="BB1212" s="7">
        <f t="shared" ca="1" si="978"/>
        <v>4035458</v>
      </c>
      <c r="BC1212" s="7">
        <f t="shared" ca="1" si="978"/>
        <v>2005</v>
      </c>
      <c r="BD1212" s="7">
        <f t="shared" ca="1" si="978"/>
        <v>2272</v>
      </c>
      <c r="BE1212" s="7">
        <f t="shared" ca="1" si="978"/>
        <v>4934621</v>
      </c>
      <c r="BF1212" s="7">
        <f t="shared" ca="1" si="978"/>
        <v>1644516</v>
      </c>
      <c r="BG1212" s="7">
        <f t="shared" ca="1" si="978"/>
        <v>3663</v>
      </c>
      <c r="BH1212" s="7">
        <f t="shared" ca="1" si="978"/>
        <v>614</v>
      </c>
      <c r="BI1212" s="7">
        <f t="shared" ca="1" si="978"/>
        <v>2015669</v>
      </c>
      <c r="BJ1212" s="7">
        <f t="shared" ca="1" si="978"/>
        <v>4563468</v>
      </c>
      <c r="BK1212" s="7">
        <f t="shared" ca="1" si="978"/>
        <v>1869</v>
      </c>
      <c r="BL1212" s="7">
        <f t="shared" ca="1" si="978"/>
        <v>2408</v>
      </c>
      <c r="BM1212" s="7">
        <f t="shared" ca="1" si="978"/>
        <v>1169433</v>
      </c>
      <c r="BN1212" s="7">
        <f t="shared" ca="1" si="978"/>
        <v>5409704</v>
      </c>
      <c r="BO1212" s="7">
        <f t="shared" ca="1" si="978"/>
        <v>1281</v>
      </c>
      <c r="BP1212" s="7">
        <f t="shared" ref="BP1212:CV1212" ca="1" si="979">INDIRECT("CORPUS_TOTALS!R"&amp;($B1207+$C1207)&amp;"C"&amp;(COLUMN()-1),FALSE)</f>
        <v>2996</v>
      </c>
      <c r="BQ1212" s="7">
        <f t="shared" ca="1" si="979"/>
        <v>521109</v>
      </c>
      <c r="BR1212" s="7">
        <f t="shared" ca="1" si="979"/>
        <v>6058028</v>
      </c>
      <c r="BS1212" s="7">
        <f t="shared" ca="1" si="979"/>
        <v>864</v>
      </c>
      <c r="BT1212" s="7">
        <f t="shared" ca="1" si="979"/>
        <v>3413</v>
      </c>
      <c r="BU1212" s="7">
        <f t="shared" ca="1" si="979"/>
        <v>270217</v>
      </c>
      <c r="BV1212" s="7">
        <f t="shared" ca="1" si="979"/>
        <v>6308920</v>
      </c>
      <c r="BW1212" s="7">
        <f t="shared" ca="1" si="979"/>
        <v>741</v>
      </c>
      <c r="BX1212" s="7">
        <f t="shared" ca="1" si="979"/>
        <v>3536</v>
      </c>
      <c r="BY1212" s="7">
        <f t="shared" ca="1" si="979"/>
        <v>2544030.1634847815</v>
      </c>
      <c r="BZ1212" s="7">
        <f t="shared" ca="1" si="979"/>
        <v>4035106.8365152185</v>
      </c>
      <c r="CA1212" s="7">
        <f t="shared" ca="1" si="979"/>
        <v>1653.8365152183958</v>
      </c>
      <c r="CB1212" s="7">
        <f t="shared" ca="1" si="979"/>
        <v>2624.8687647027264</v>
      </c>
      <c r="CC1212" s="7">
        <f t="shared" ca="1" si="979"/>
        <v>4935075.7799688736</v>
      </c>
      <c r="CD1212" s="7">
        <f t="shared" ca="1" si="979"/>
        <v>1644061.2200311266</v>
      </c>
      <c r="CE1212" s="7">
        <f t="shared" ca="1" si="979"/>
        <v>3208.220031126707</v>
      </c>
      <c r="CF1212" s="7">
        <f t="shared" ca="1" si="979"/>
        <v>1069.4747669793167</v>
      </c>
      <c r="CG1212" s="7">
        <f t="shared" ca="1" si="979"/>
        <v>2016227.2803603115</v>
      </c>
      <c r="CH1212" s="7">
        <f t="shared" ca="1" si="979"/>
        <v>4562909.7196396887</v>
      </c>
      <c r="CI1212" s="7">
        <f t="shared" ca="1" si="979"/>
        <v>1310.7196396884656</v>
      </c>
      <c r="CJ1212" s="7">
        <f t="shared" ca="1" si="979"/>
        <v>2968.2086954565621</v>
      </c>
      <c r="CK1212" s="7">
        <f t="shared" ca="1" si="979"/>
        <v>1169953.4305176616</v>
      </c>
      <c r="CL1212" s="7">
        <f t="shared" ca="1" si="979"/>
        <v>5409183.5694823386</v>
      </c>
      <c r="CM1212" s="7">
        <f t="shared" ca="1" si="979"/>
        <v>760.56948233849494</v>
      </c>
      <c r="CN1212" s="7">
        <f t="shared" ca="1" si="979"/>
        <v>3518.7164973156814</v>
      </c>
      <c r="CO1212" s="7">
        <f t="shared" ca="1" si="979"/>
        <v>521633.89349371009</v>
      </c>
      <c r="CP1212" s="7">
        <f t="shared" ca="1" si="979"/>
        <v>6057503.1065062899</v>
      </c>
      <c r="CQ1212" s="7">
        <f t="shared" ca="1" si="979"/>
        <v>339.1065062898976</v>
      </c>
      <c r="CR1212" s="7">
        <f t="shared" ca="1" si="979"/>
        <v>3940.453460233462</v>
      </c>
      <c r="CS1212" s="7">
        <f t="shared" ca="1" si="979"/>
        <v>270781.96863299195</v>
      </c>
      <c r="CT1212" s="7">
        <f t="shared" ca="1" si="979"/>
        <v>6308355.0313670076</v>
      </c>
      <c r="CU1212" s="7">
        <f t="shared" ca="1" si="979"/>
        <v>176.03136700805996</v>
      </c>
      <c r="CV1212" s="7">
        <f t="shared" ca="1" si="979"/>
        <v>4103.6346122599361</v>
      </c>
    </row>
    <row r="1214" spans="1:100">
      <c r="A1214" s="18" t="s">
        <v>114</v>
      </c>
      <c r="B1214" t="s">
        <v>119</v>
      </c>
      <c r="C1214" t="s">
        <v>120</v>
      </c>
      <c r="D1214" t="s">
        <v>121</v>
      </c>
      <c r="E1214" t="s">
        <v>122</v>
      </c>
      <c r="F1214" t="s">
        <v>123</v>
      </c>
      <c r="G1214" t="s">
        <v>124</v>
      </c>
      <c r="H1214" t="s">
        <v>125</v>
      </c>
      <c r="I1214" t="s">
        <v>126</v>
      </c>
      <c r="J1214" t="s">
        <v>127</v>
      </c>
      <c r="K1214" t="s">
        <v>128</v>
      </c>
      <c r="L1214" t="s">
        <v>129</v>
      </c>
      <c r="M1214" t="s">
        <v>130</v>
      </c>
      <c r="N1214" t="s">
        <v>131</v>
      </c>
      <c r="O1214" t="s">
        <v>132</v>
      </c>
      <c r="P1214" t="s">
        <v>133</v>
      </c>
      <c r="Q1214" t="s">
        <v>134</v>
      </c>
      <c r="R1214" t="s">
        <v>135</v>
      </c>
      <c r="S1214" t="s">
        <v>136</v>
      </c>
      <c r="T1214" t="s">
        <v>138</v>
      </c>
      <c r="U1214" t="s">
        <v>139</v>
      </c>
      <c r="V1214" t="s">
        <v>140</v>
      </c>
      <c r="W1214" t="s">
        <v>141</v>
      </c>
      <c r="X1214" t="s">
        <v>142</v>
      </c>
      <c r="Y1214" t="s">
        <v>143</v>
      </c>
      <c r="Z1214" t="s">
        <v>144</v>
      </c>
      <c r="AA1214" t="s">
        <v>145</v>
      </c>
      <c r="AB1214" t="s">
        <v>146</v>
      </c>
      <c r="AC1214" t="s">
        <v>147</v>
      </c>
      <c r="AD1214" t="s">
        <v>148</v>
      </c>
      <c r="AE1214" t="s">
        <v>149</v>
      </c>
      <c r="AF1214" t="s">
        <v>137</v>
      </c>
    </row>
    <row r="1215" spans="1:100">
      <c r="A1215" s="18" t="s">
        <v>150</v>
      </c>
      <c r="B1215" s="10" t="e">
        <f ca="1">1-NORMSDIST(H1215)</f>
        <v>#REF!</v>
      </c>
      <c r="C1215" s="10">
        <f t="shared" ref="C1215" ca="1" si="980">1-NORMSDIST(I1215)</f>
        <v>1</v>
      </c>
      <c r="D1215" s="10">
        <f t="shared" ref="D1215" ca="1" si="981">1-NORMSDIST(J1215)</f>
        <v>1</v>
      </c>
      <c r="E1215" s="10">
        <f t="shared" ref="E1215" ca="1" si="982">1-NORMSDIST(K1215)</f>
        <v>1</v>
      </c>
      <c r="F1215" s="10">
        <f t="shared" ref="F1215" ca="1" si="983">1-NORMSDIST(L1215)</f>
        <v>1</v>
      </c>
      <c r="G1215" s="10">
        <f t="shared" ref="G1215" ca="1" si="984">1-NORMSDIST(M1215)</f>
        <v>1</v>
      </c>
      <c r="H1215" t="e">
        <f ca="1">(E1211/T1215-E1212/Z1215)/(SQRT(N1215*(1-N1215)*(1/T1215+1/Z1215)))</f>
        <v>#REF!</v>
      </c>
      <c r="I1215">
        <f t="shared" ref="I1215" ca="1" si="985">(F1211/U1215-F1212/AA1215)/(SQRT(O1215*(1-O1215)*(1/U1215+1/AA1215)))</f>
        <v>-21.151156094931235</v>
      </c>
      <c r="J1215">
        <f t="shared" ref="J1215" ca="1" si="986">(G1211/V1215-G1212/AB1215)/(SQRT(P1215*(1-P1215)*(1/V1215+1/AB1215)))</f>
        <v>-18.362064528574937</v>
      </c>
      <c r="K1215">
        <f t="shared" ref="K1215" ca="1" si="987">(H1211/W1215-H1212/AC1215)/(SQRT(Q1215*(1-Q1215)*(1/W1215+1/AC1215)))</f>
        <v>-18.483234949457533</v>
      </c>
      <c r="L1215">
        <f t="shared" ref="L1215" ca="1" si="988">(I1211/X1215-I1212/AD1215)/(SQRT(R1215*(1-R1215)*(1/X1215+1/AD1215)))</f>
        <v>-23.549688553927325</v>
      </c>
      <c r="M1215">
        <f t="shared" ref="M1215" ca="1" si="989">(J1211/Y1215-J1212/AE1215)/(SQRT(S1215*(1-S1215)*(1/Y1215+1/AE1215)))</f>
        <v>-29.141102643961798</v>
      </c>
      <c r="N1215" t="e">
        <f ca="1">(E1211+E1212)/(T1215+Z1215)</f>
        <v>#REF!</v>
      </c>
      <c r="O1215">
        <f t="shared" ref="O1215" ca="1" si="990">(F1211+F1212)/(U1215+AA1215)</f>
        <v>2.2535070972026231E-2</v>
      </c>
      <c r="P1215">
        <f t="shared" ref="P1215" ca="1" si="991">(G1211+G1212)/(V1215+AB1215)</f>
        <v>2.438366398273429E-2</v>
      </c>
      <c r="Q1215">
        <f t="shared" ref="Q1215" ca="1" si="992">(H1211+H1212)/(W1215+AC1215)</f>
        <v>2.5508425334108076E-2</v>
      </c>
      <c r="R1215">
        <f t="shared" ref="R1215" ca="1" si="993">(I1211+I1212)/(X1215+AD1215)</f>
        <v>2.8077529675437869E-2</v>
      </c>
      <c r="S1215">
        <f t="shared" ref="S1215" ca="1" si="994">(J1211+J1212)/(Y1215+AE1215)</f>
        <v>3.8515813065493482E-2</v>
      </c>
      <c r="T1215" t="e">
        <f ca="1">_xlfn.FLOOR.MATH(($F$1-1)*$D1211)</f>
        <v>#REF!</v>
      </c>
      <c r="U1215">
        <f ca="1">2*50*$D1211</f>
        <v>777000</v>
      </c>
      <c r="V1215">
        <f ca="1">2*10*$D1211</f>
        <v>155400</v>
      </c>
      <c r="W1215">
        <f ca="1">2*5*$D1211</f>
        <v>77700</v>
      </c>
      <c r="X1215">
        <f ca="1">2*2*$D1211</f>
        <v>31080</v>
      </c>
      <c r="Y1215">
        <f ca="1">2*1*$D1211</f>
        <v>15540</v>
      </c>
      <c r="Z1215" t="e">
        <f ca="1">_xlfn.FLOOR.MATH(($F$1-1)*$D1212)</f>
        <v>#REF!</v>
      </c>
      <c r="AA1215">
        <f ca="1">2*50*$D1212</f>
        <v>427700</v>
      </c>
      <c r="AB1215">
        <f ca="1">2*10*$D1212</f>
        <v>85540</v>
      </c>
      <c r="AC1215">
        <f ca="1">2*5*$D1212</f>
        <v>42770</v>
      </c>
      <c r="AD1215">
        <f ca="1">2*2*$D1212</f>
        <v>17108</v>
      </c>
      <c r="AE1215">
        <f ca="1">2*1*$D1212</f>
        <v>8554</v>
      </c>
    </row>
    <row r="1217" spans="1:51">
      <c r="A1217" s="18" t="s">
        <v>151</v>
      </c>
      <c r="B1217" t="s">
        <v>152</v>
      </c>
      <c r="C1217" t="s">
        <v>153</v>
      </c>
      <c r="D1217" t="s">
        <v>154</v>
      </c>
      <c r="E1217">
        <v>50</v>
      </c>
      <c r="F1217" t="s">
        <v>153</v>
      </c>
      <c r="G1217" t="s">
        <v>154</v>
      </c>
      <c r="H1217">
        <v>10</v>
      </c>
      <c r="I1217" t="s">
        <v>153</v>
      </c>
      <c r="J1217" t="s">
        <v>154</v>
      </c>
      <c r="K1217">
        <v>5</v>
      </c>
      <c r="L1217" t="s">
        <v>153</v>
      </c>
      <c r="M1217" t="s">
        <v>154</v>
      </c>
      <c r="N1217">
        <v>2</v>
      </c>
      <c r="O1217" t="s">
        <v>153</v>
      </c>
      <c r="P1217" t="s">
        <v>154</v>
      </c>
      <c r="Q1217">
        <v>1</v>
      </c>
      <c r="R1217" t="s">
        <v>153</v>
      </c>
      <c r="S1217" t="s">
        <v>154</v>
      </c>
    </row>
    <row r="1218" spans="1:51">
      <c r="A1218" s="18" t="s">
        <v>159</v>
      </c>
      <c r="B1218" t="s">
        <v>116</v>
      </c>
      <c r="C1218">
        <f ca="1">BC1211</f>
        <v>3017</v>
      </c>
      <c r="D1218">
        <f ca="1">BD1211</f>
        <v>4753</v>
      </c>
      <c r="E1218" t="s">
        <v>116</v>
      </c>
      <c r="F1218">
        <f ca="1">BG1211</f>
        <v>5882</v>
      </c>
      <c r="G1218">
        <f ca="1">BH1211</f>
        <v>1888</v>
      </c>
      <c r="H1218" t="s">
        <v>116</v>
      </c>
      <c r="I1218">
        <f ca="1">BK1211</f>
        <v>2333</v>
      </c>
      <c r="J1218">
        <f ca="1">BL1211</f>
        <v>5437</v>
      </c>
      <c r="K1218" t="s">
        <v>116</v>
      </c>
      <c r="L1218">
        <f ca="1">BO1211</f>
        <v>1277</v>
      </c>
      <c r="M1218">
        <f ca="1">BP1211</f>
        <v>6493</v>
      </c>
      <c r="N1218" t="s">
        <v>116</v>
      </c>
      <c r="O1218">
        <f ca="1">BS1211</f>
        <v>441</v>
      </c>
      <c r="P1218">
        <f ca="1">BT1211</f>
        <v>7329</v>
      </c>
      <c r="Q1218" t="s">
        <v>116</v>
      </c>
      <c r="R1218">
        <f ca="1">BW1211</f>
        <v>180</v>
      </c>
      <c r="S1218">
        <f ca="1">BX1211</f>
        <v>7590</v>
      </c>
    </row>
    <row r="1219" spans="1:51">
      <c r="A1219" s="18"/>
      <c r="B1219" t="s">
        <v>117</v>
      </c>
      <c r="C1219">
        <f ca="1">BC1212</f>
        <v>2005</v>
      </c>
      <c r="D1219">
        <f ca="1">BD1212</f>
        <v>2272</v>
      </c>
      <c r="E1219" t="s">
        <v>117</v>
      </c>
      <c r="F1219">
        <f ca="1">BG1212</f>
        <v>3663</v>
      </c>
      <c r="G1219">
        <f ca="1">BH1212</f>
        <v>614</v>
      </c>
      <c r="H1219" t="s">
        <v>117</v>
      </c>
      <c r="I1219">
        <f ca="1">BK1212</f>
        <v>1869</v>
      </c>
      <c r="J1219">
        <f ca="1">BL1212</f>
        <v>2408</v>
      </c>
      <c r="K1219" t="s">
        <v>117</v>
      </c>
      <c r="L1219">
        <f ca="1">BO1212</f>
        <v>1281</v>
      </c>
      <c r="M1219">
        <f ca="1">BP1212</f>
        <v>2996</v>
      </c>
      <c r="N1219" t="s">
        <v>117</v>
      </c>
      <c r="O1219">
        <f ca="1">BS1212</f>
        <v>864</v>
      </c>
      <c r="P1219">
        <f ca="1">BT1212</f>
        <v>3413</v>
      </c>
      <c r="Q1219" t="s">
        <v>117</v>
      </c>
      <c r="R1219">
        <f ca="1">BW1212</f>
        <v>741</v>
      </c>
      <c r="S1219">
        <f ca="1">BX1212</f>
        <v>3536</v>
      </c>
    </row>
    <row r="1220" spans="1:51">
      <c r="A1220" s="18" t="s">
        <v>155</v>
      </c>
      <c r="C1220">
        <f ca="1">(C1218+C1219)*(C1218+D1218)/SUM(C1218:D1219)</f>
        <v>3239.058686809994</v>
      </c>
      <c r="D1220">
        <f ca="1">(C1218+D1218)*(D1218+D1219)/SUM(C1218:D1219)</f>
        <v>4530.9413131900055</v>
      </c>
      <c r="F1220">
        <f ca="1">(F1218+F1219)*(F1218+G1218)/SUM(F1218:G1219)</f>
        <v>6156.2754212667051</v>
      </c>
      <c r="G1220">
        <f ca="1">(F1218+G1218)*(G1218+G1219)/SUM(F1218:G1219)</f>
        <v>1613.7245787332945</v>
      </c>
      <c r="I1220">
        <f ca="1">(I1218+I1219)*(I1218+J1218)/SUM(I1218:J1219)</f>
        <v>2710.1801278326552</v>
      </c>
      <c r="J1220">
        <f ca="1">(I1218+J1218)*(J1218+J1219)/SUM(I1218:J1219)</f>
        <v>5059.8198721673443</v>
      </c>
      <c r="L1220">
        <f ca="1">(L1218+L1219)*(L1218+M1218)/SUM(L1218:M1219)</f>
        <v>1649.8431144683323</v>
      </c>
      <c r="M1220">
        <f ca="1">(L1218+M1218)*(M1218+M1219)/SUM(L1218:M1219)</f>
        <v>6120.1568855316673</v>
      </c>
      <c r="O1220">
        <f ca="1">(O1218+O1219)*(O1218+P1218)/SUM(O1218:P1219)</f>
        <v>841.69087739686233</v>
      </c>
      <c r="P1220">
        <f ca="1">(O1218+P1218)*(P1218+P1219)/SUM(O1218:P1219)</f>
        <v>6928.3091226031374</v>
      </c>
      <c r="R1220">
        <f ca="1">(R1218+R1219)*(R1218+S1218)/SUM(R1218:S1219)</f>
        <v>594.02091807088902</v>
      </c>
      <c r="S1220">
        <f ca="1">(R1218+S1218)*(S1218+S1219)/SUM(R1218:S1219)</f>
        <v>7175.9790819291111</v>
      </c>
    </row>
    <row r="1221" spans="1:51">
      <c r="C1221">
        <f ca="1">(C1218+C1219)*(C1219+D1219)/SUM(C1218:D1219)</f>
        <v>1782.9413131900058</v>
      </c>
      <c r="D1221">
        <f ca="1">(C1219+D1219)*(D1218+D1219)/SUM(C1218:D1219)</f>
        <v>2494.058686809994</v>
      </c>
      <c r="F1221">
        <f ca="1">(F1218+F1219)*(F1219+G1219)/SUM(F1218:G1219)</f>
        <v>3388.7245787332945</v>
      </c>
      <c r="G1221">
        <f ca="1">(F1219+G1219)*(G1218+G1219)/SUM(F1218:G1219)</f>
        <v>888.27542126670539</v>
      </c>
      <c r="I1221">
        <f ca="1">(I1218+I1219)*(I1219+J1219)/SUM(I1218:J1219)</f>
        <v>1491.8198721673446</v>
      </c>
      <c r="J1221">
        <f ca="1">(I1219+J1219)*(J1218+J1219)/SUM(I1218:J1219)</f>
        <v>2785.1801278326552</v>
      </c>
      <c r="L1221">
        <f ca="1">(L1218+L1219)*(L1219+M1219)/SUM(L1218:M1219)</f>
        <v>908.15688553166763</v>
      </c>
      <c r="M1221">
        <f ca="1">(L1219+M1219)*(M1218+M1219)/SUM(L1218:M1219)</f>
        <v>3368.8431144683323</v>
      </c>
      <c r="O1221">
        <f ca="1">(O1218+O1219)*(O1219+P1219)/SUM(O1218:P1219)</f>
        <v>463.30912260313772</v>
      </c>
      <c r="P1221">
        <f ca="1">(O1219+P1219)*(P1218+P1219)/SUM(O1218:P1219)</f>
        <v>3813.6908773968621</v>
      </c>
      <c r="R1221">
        <f ca="1">(R1218+R1219)*(R1219+S1219)/SUM(R1218:S1219)</f>
        <v>326.97908192911098</v>
      </c>
      <c r="S1221">
        <f ca="1">(R1219+S1219)*(S1218+S1219)/SUM(R1218:S1219)</f>
        <v>3950.0209180708889</v>
      </c>
    </row>
    <row r="1223" spans="1:51">
      <c r="A1223" s="18" t="s">
        <v>151</v>
      </c>
      <c r="B1223" s="18" t="s">
        <v>0</v>
      </c>
      <c r="C1223" s="18">
        <v>50</v>
      </c>
      <c r="D1223" s="18">
        <v>10</v>
      </c>
      <c r="E1223" s="18">
        <v>5</v>
      </c>
      <c r="F1223" s="18">
        <v>2</v>
      </c>
      <c r="G1223" s="18">
        <v>1</v>
      </c>
    </row>
    <row r="1224" spans="1:51">
      <c r="A1224" s="18" t="s">
        <v>118</v>
      </c>
      <c r="B1224" s="10">
        <f ca="1">_xlfn.CHISQ.TEST(C1218:D1219,C1220:D1221)</f>
        <v>9.8910994238944831E-18</v>
      </c>
      <c r="C1224" s="10">
        <f ca="1">_xlfn.CHISQ.TEST(F1218:G1219,F1220:G1221)</f>
        <v>6.3536396973606058E-38</v>
      </c>
      <c r="D1224" s="10">
        <f ca="1">_xlfn.CHISQ.TEST(I1218:J1219,I1220:J1221)</f>
        <v>2.6199888587438689E-51</v>
      </c>
      <c r="E1224" s="10">
        <f ca="1">_xlfn.CHISQ.TEST(L1218:M1219,L1220:M1221)</f>
        <v>1.7109906309915977E-67</v>
      </c>
      <c r="F1224" s="10">
        <f ca="1">_xlfn.CHISQ.TEST(O1218:P1219,O1220:P1221)</f>
        <v>4.646838292073796E-133</v>
      </c>
      <c r="G1224" s="10">
        <f ca="1">_xlfn.CHISQ.TEST(R1218:S1219,R1220:S1221)</f>
        <v>2.0997048187799856E-193</v>
      </c>
    </row>
    <row r="1225" spans="1:51">
      <c r="A1225" s="18" t="s">
        <v>156</v>
      </c>
      <c r="B1225">
        <f ca="1">(C1218*D1219)/(D1218*C1219)</f>
        <v>0.71928573264923112</v>
      </c>
      <c r="C1225">
        <f ca="1">(F1218*G1219)/(G1218*F1219)</f>
        <v>0.52222118111948623</v>
      </c>
      <c r="D1225">
        <f ca="1">(I1218*J1219)/(J1218*I1219)</f>
        <v>0.55284398272620872</v>
      </c>
      <c r="E1225">
        <f ca="1">(L1218*M1219)/(M1218*L1219)</f>
        <v>0.45997917892240403</v>
      </c>
      <c r="F1225">
        <f ca="1">(O1218*P1219)/(P1218*O1219)</f>
        <v>0.23769301177968799</v>
      </c>
      <c r="G1225">
        <f ca="1">(R1218*S1219)/(S1218*R1219)</f>
        <v>0.11316829623465779</v>
      </c>
    </row>
    <row r="1228" spans="1:51">
      <c r="A1228">
        <v>2</v>
      </c>
      <c r="B1228">
        <v>5</v>
      </c>
      <c r="C1228">
        <v>6</v>
      </c>
      <c r="AB1228" s="12"/>
      <c r="AC1228" s="12"/>
      <c r="AD1228" s="12"/>
      <c r="AE1228" s="12"/>
      <c r="AF1228" s="12"/>
      <c r="AG1228" s="12"/>
      <c r="AH1228" s="12"/>
      <c r="AI1228" s="12"/>
      <c r="AJ1228" s="12"/>
      <c r="AK1228" s="12"/>
      <c r="AL1228" s="12"/>
      <c r="AM1228" s="12"/>
      <c r="AN1228" s="12"/>
      <c r="AO1228" s="12"/>
      <c r="AP1228" s="12"/>
      <c r="AQ1228" s="12"/>
      <c r="AR1228" s="12"/>
      <c r="AS1228" s="12"/>
      <c r="AT1228" s="12"/>
      <c r="AU1228" s="12"/>
      <c r="AV1228" s="12"/>
      <c r="AW1228" s="12"/>
      <c r="AX1228" s="12"/>
      <c r="AY1228" s="12"/>
    </row>
    <row r="1229" spans="1:51" ht="18.75">
      <c r="A1229" s="19" t="str">
        <f ca="1">INDIRECT("R5C"&amp;A1228,FALSE)</f>
        <v>reduced_deities</v>
      </c>
      <c r="B1229" s="19" t="str">
        <f ca="1">INDIRECT("R5C"&amp;B1228,FALSE)</f>
        <v>emperor_names</v>
      </c>
      <c r="C1229" s="19" t="str">
        <f ca="1">INDIRECT("R3C"&amp;C1228,FALSE)</f>
        <v>ubc_cognition</v>
      </c>
      <c r="D1229" s="20"/>
    </row>
    <row r="1230" spans="1:51" ht="18.75">
      <c r="A1230" s="19">
        <f ca="1">INDIRECT("R6C"&amp;A1228,FALSE)</f>
        <v>188</v>
      </c>
      <c r="B1230" s="19">
        <f ca="1">INDIRECT("R6C"&amp;B1228,FALSE)</f>
        <v>227</v>
      </c>
      <c r="C1230" s="19">
        <f ca="1">INDIRECT("R4C"&amp;C1228,FALSE)</f>
        <v>1</v>
      </c>
    </row>
    <row r="1231" spans="1:51">
      <c r="A1231" s="18"/>
    </row>
    <row r="1232" spans="1:51">
      <c r="A1232" s="18" t="s">
        <v>115</v>
      </c>
    </row>
    <row r="1233" spans="1:100" ht="15.75">
      <c r="C1233" t="s">
        <v>36</v>
      </c>
      <c r="D1233" t="s">
        <v>37</v>
      </c>
      <c r="E1233" s="2" t="s">
        <v>43</v>
      </c>
      <c r="F1233" s="2" t="s">
        <v>38</v>
      </c>
      <c r="G1233" s="2" t="s">
        <v>39</v>
      </c>
      <c r="H1233" s="2" t="s">
        <v>40</v>
      </c>
      <c r="I1233" s="2" t="s">
        <v>41</v>
      </c>
      <c r="J1233" s="2" t="s">
        <v>42</v>
      </c>
      <c r="K1233" s="3" t="s">
        <v>44</v>
      </c>
      <c r="L1233" s="3" t="s">
        <v>45</v>
      </c>
      <c r="M1233" s="3" t="s">
        <v>46</v>
      </c>
      <c r="N1233" s="3" t="s">
        <v>47</v>
      </c>
      <c r="O1233" s="3" t="s">
        <v>48</v>
      </c>
      <c r="P1233" s="3" t="s">
        <v>49</v>
      </c>
      <c r="Q1233" s="3" t="s">
        <v>108</v>
      </c>
      <c r="R1233" s="3" t="s">
        <v>109</v>
      </c>
      <c r="S1233" s="3" t="s">
        <v>110</v>
      </c>
      <c r="T1233" s="3" t="s">
        <v>111</v>
      </c>
      <c r="U1233" s="3" t="s">
        <v>112</v>
      </c>
      <c r="V1233" s="3" t="s">
        <v>113</v>
      </c>
      <c r="W1233" s="3" t="s">
        <v>81</v>
      </c>
      <c r="X1233" s="3" t="s">
        <v>82</v>
      </c>
      <c r="Y1233" s="3" t="s">
        <v>83</v>
      </c>
      <c r="Z1233" s="3" t="s">
        <v>84</v>
      </c>
      <c r="AA1233" s="3" t="s">
        <v>85</v>
      </c>
      <c r="AB1233" s="3" t="s">
        <v>86</v>
      </c>
      <c r="AC1233" s="13" t="s">
        <v>96</v>
      </c>
      <c r="AD1233" s="13" t="s">
        <v>97</v>
      </c>
      <c r="AE1233" s="13" t="s">
        <v>98</v>
      </c>
      <c r="AF1233" s="13" t="s">
        <v>99</v>
      </c>
      <c r="AG1233" s="13" t="s">
        <v>100</v>
      </c>
      <c r="AH1233" s="13" t="s">
        <v>101</v>
      </c>
      <c r="AI1233" s="13" t="s">
        <v>102</v>
      </c>
      <c r="AJ1233" s="13" t="s">
        <v>103</v>
      </c>
      <c r="AK1233" s="13" t="s">
        <v>104</v>
      </c>
      <c r="AL1233" s="13" t="s">
        <v>105</v>
      </c>
      <c r="AM1233" s="13" t="s">
        <v>106</v>
      </c>
      <c r="AN1233" s="13" t="s">
        <v>107</v>
      </c>
      <c r="AO1233" s="13" t="s">
        <v>96</v>
      </c>
      <c r="AP1233" s="13" t="s">
        <v>97</v>
      </c>
      <c r="AQ1233" s="13" t="s">
        <v>98</v>
      </c>
      <c r="AR1233" s="13" t="s">
        <v>99</v>
      </c>
      <c r="AS1233" s="13" t="s">
        <v>100</v>
      </c>
      <c r="AT1233" s="13" t="s">
        <v>101</v>
      </c>
      <c r="AU1233" s="13" t="s">
        <v>102</v>
      </c>
      <c r="AV1233" s="13" t="s">
        <v>103</v>
      </c>
      <c r="AW1233" s="13" t="s">
        <v>104</v>
      </c>
      <c r="AX1233" s="13" t="s">
        <v>105</v>
      </c>
      <c r="AY1233" s="13" t="s">
        <v>106</v>
      </c>
      <c r="AZ1233" s="13" t="s">
        <v>107</v>
      </c>
      <c r="BA1233" t="s">
        <v>1</v>
      </c>
      <c r="BB1233" t="s">
        <v>2</v>
      </c>
      <c r="BC1233" t="s">
        <v>3</v>
      </c>
      <c r="BD1233" t="s">
        <v>4</v>
      </c>
      <c r="BE1233" t="s">
        <v>5</v>
      </c>
      <c r="BF1233" t="s">
        <v>6</v>
      </c>
      <c r="BG1233" t="s">
        <v>7</v>
      </c>
      <c r="BH1233" t="s">
        <v>8</v>
      </c>
      <c r="BI1233" t="s">
        <v>9</v>
      </c>
      <c r="BJ1233" t="s">
        <v>10</v>
      </c>
      <c r="BK1233" t="s">
        <v>11</v>
      </c>
      <c r="BL1233" t="s">
        <v>12</v>
      </c>
      <c r="BM1233" t="s">
        <v>13</v>
      </c>
      <c r="BN1233" t="s">
        <v>14</v>
      </c>
      <c r="BO1233" t="s">
        <v>15</v>
      </c>
      <c r="BP1233" t="s">
        <v>16</v>
      </c>
      <c r="BQ1233" t="s">
        <v>17</v>
      </c>
      <c r="BR1233" t="s">
        <v>18</v>
      </c>
      <c r="BS1233" t="s">
        <v>19</v>
      </c>
      <c r="BT1233" t="s">
        <v>20</v>
      </c>
      <c r="BU1233" t="s">
        <v>21</v>
      </c>
      <c r="BV1233" t="s">
        <v>22</v>
      </c>
      <c r="BW1233" t="s">
        <v>23</v>
      </c>
      <c r="BX1233" t="s">
        <v>24</v>
      </c>
      <c r="BY1233" t="s">
        <v>1</v>
      </c>
      <c r="BZ1233" t="s">
        <v>2</v>
      </c>
      <c r="CA1233" t="s">
        <v>3</v>
      </c>
      <c r="CB1233" t="s">
        <v>4</v>
      </c>
      <c r="CC1233" t="s">
        <v>5</v>
      </c>
      <c r="CD1233" t="s">
        <v>6</v>
      </c>
      <c r="CE1233" t="s">
        <v>7</v>
      </c>
      <c r="CF1233" t="s">
        <v>8</v>
      </c>
      <c r="CG1233" t="s">
        <v>9</v>
      </c>
      <c r="CH1233" t="s">
        <v>10</v>
      </c>
      <c r="CI1233" t="s">
        <v>11</v>
      </c>
      <c r="CJ1233" t="s">
        <v>12</v>
      </c>
      <c r="CK1233" t="s">
        <v>13</v>
      </c>
      <c r="CL1233" t="s">
        <v>14</v>
      </c>
      <c r="CM1233" t="s">
        <v>15</v>
      </c>
      <c r="CN1233" t="s">
        <v>16</v>
      </c>
      <c r="CO1233" t="s">
        <v>17</v>
      </c>
      <c r="CP1233" t="s">
        <v>18</v>
      </c>
      <c r="CQ1233" t="s">
        <v>19</v>
      </c>
      <c r="CR1233" t="s">
        <v>20</v>
      </c>
      <c r="CS1233" t="s">
        <v>21</v>
      </c>
      <c r="CT1233" t="s">
        <v>22</v>
      </c>
      <c r="CU1233" t="s">
        <v>23</v>
      </c>
      <c r="CV1233" t="s">
        <v>24</v>
      </c>
    </row>
    <row r="1234" spans="1:100">
      <c r="A1234" s="18" t="str">
        <f ca="1">INDIRECT("CORPUS_TOTALS!R"&amp;$A1230&amp;"C"&amp;COLUMN(),FALSE)</f>
        <v>Reduced Deity</v>
      </c>
      <c r="B1234" s="7" t="str">
        <f ca="1">INDIRECT("CORPUS_TOTALS!R"&amp;($A1230+$C1230)&amp;"C"&amp;(COLUMN()-1),FALSE)</f>
        <v>Cognition</v>
      </c>
      <c r="C1234" s="7">
        <f ca="1">INDIRECT("CORPUS_TOTALS!R"&amp;($A1230+$C1230)&amp;"C"&amp;(COLUMN()-1),FALSE)</f>
        <v>67073</v>
      </c>
      <c r="D1234" s="7">
        <f t="shared" ref="D1234:BO1234" ca="1" si="995">INDIRECT("CORPUS_TOTALS!R"&amp;($A1230+$C1230)&amp;"C"&amp;(COLUMN()-1),FALSE)</f>
        <v>7770</v>
      </c>
      <c r="E1234" s="7">
        <f t="shared" ca="1" si="995"/>
        <v>3822</v>
      </c>
      <c r="F1234" s="7">
        <f t="shared" ca="1" si="995"/>
        <v>9644</v>
      </c>
      <c r="G1234" s="7">
        <f t="shared" ca="1" si="995"/>
        <v>2009</v>
      </c>
      <c r="H1234" s="7">
        <f t="shared" ca="1" si="995"/>
        <v>997</v>
      </c>
      <c r="I1234" s="7">
        <f t="shared" ca="1" si="995"/>
        <v>349</v>
      </c>
      <c r="J1234" s="7">
        <f t="shared" ca="1" si="995"/>
        <v>148</v>
      </c>
      <c r="K1234" s="7">
        <f t="shared" ca="1" si="995"/>
        <v>4.1511546439840323</v>
      </c>
      <c r="L1234" s="7">
        <f t="shared" ca="1" si="995"/>
        <v>2.7358666607383038</v>
      </c>
      <c r="M1234" s="7">
        <f t="shared" ca="1" si="995"/>
        <v>3.2465300725160295</v>
      </c>
      <c r="N1234" s="7">
        <f t="shared" ca="1" si="995"/>
        <v>3.1524928398041041</v>
      </c>
      <c r="O1234" s="7">
        <f t="shared" ca="1" si="995"/>
        <v>1.4849573834472158</v>
      </c>
      <c r="P1234" s="7">
        <f t="shared" ca="1" si="995"/>
        <v>-0.56585666262079581</v>
      </c>
      <c r="Q1234" s="7">
        <f t="shared" ca="1" si="995"/>
        <v>1.297413762532291</v>
      </c>
      <c r="R1234" s="7">
        <f t="shared" ca="1" si="995"/>
        <v>1.3362215287465598</v>
      </c>
      <c r="S1234" s="7">
        <f t="shared" ca="1" si="995"/>
        <v>1.3463158464694844</v>
      </c>
      <c r="T1234" s="7">
        <f t="shared" ca="1" si="995"/>
        <v>1.3106309335550308</v>
      </c>
      <c r="U1234" s="7">
        <f t="shared" ca="1" si="995"/>
        <v>1</v>
      </c>
      <c r="V1234" s="7">
        <f t="shared" ca="1" si="995"/>
        <v>1</v>
      </c>
      <c r="W1234" s="7">
        <f t="shared" ca="1" si="995"/>
        <v>3.7622297672722227E-23</v>
      </c>
      <c r="X1234" s="7">
        <f t="shared" ca="1" si="995"/>
        <v>1.3168773864649898E-34</v>
      </c>
      <c r="Y1234" s="7">
        <f t="shared" ca="1" si="995"/>
        <v>1.7178225194537528E-24</v>
      </c>
      <c r="Z1234" s="7">
        <f t="shared" ca="1" si="995"/>
        <v>1.8074479343661339E-12</v>
      </c>
      <c r="AA1234" s="7">
        <f t="shared" ca="1" si="995"/>
        <v>9.913280326373114E-2</v>
      </c>
      <c r="AB1234" s="7">
        <f t="shared" ca="1" si="995"/>
        <v>0.95893510342874855</v>
      </c>
      <c r="AC1234" s="7">
        <f t="shared" ca="1" si="995"/>
        <v>2.6914712843469479E-2</v>
      </c>
      <c r="AD1234" s="7">
        <f t="shared" ca="1" si="995"/>
        <v>2.8651733192912882E-2</v>
      </c>
      <c r="AE1234" s="7">
        <f t="shared" ca="1" si="995"/>
        <v>2.4334425880413447E-2</v>
      </c>
      <c r="AF1234" s="7">
        <f t="shared" ca="1" si="995"/>
        <v>2.5312935766948198E-2</v>
      </c>
      <c r="AG1234" s="7">
        <f t="shared" ca="1" si="995"/>
        <v>2.4739926678160603E-2</v>
      </c>
      <c r="AH1234" s="7">
        <f t="shared" ca="1" si="995"/>
        <v>2.6971785033551108E-2</v>
      </c>
      <c r="AI1234" s="7">
        <f t="shared" ca="1" si="995"/>
        <v>2.409039033666225E-2</v>
      </c>
      <c r="AJ1234" s="7">
        <f t="shared" ca="1" si="995"/>
        <v>2.7235220988949073E-2</v>
      </c>
      <c r="AK1234" s="7">
        <f t="shared" ca="1" si="995"/>
        <v>2.0128550532976169E-2</v>
      </c>
      <c r="AL1234" s="7">
        <f t="shared" ca="1" si="995"/>
        <v>2.4787794383368745E-2</v>
      </c>
      <c r="AM1234" s="7">
        <f t="shared" ca="1" si="995"/>
        <v>1.6008204953087336E-2</v>
      </c>
      <c r="AN1234" s="7">
        <f t="shared" ca="1" si="995"/>
        <v>2.2087033142150762E-2</v>
      </c>
      <c r="AO1234" s="7">
        <f t="shared" ca="1" si="995"/>
        <v>0.27044913493537692</v>
      </c>
      <c r="AP1234" s="7">
        <f t="shared" ca="1" si="995"/>
        <v>0.29042602593978395</v>
      </c>
      <c r="AQ1234" s="7">
        <f t="shared" ca="1" si="995"/>
        <v>0.57398597588878408</v>
      </c>
      <c r="AR1234" s="7">
        <f t="shared" ca="1" si="995"/>
        <v>0.59589819399538591</v>
      </c>
      <c r="AS1234" s="7">
        <f t="shared" ca="1" si="995"/>
        <v>0.19718205079823017</v>
      </c>
      <c r="AT1234" s="7">
        <f t="shared" ca="1" si="995"/>
        <v>0.21517316155698216</v>
      </c>
      <c r="AU1234" s="7">
        <f t="shared" ca="1" si="995"/>
        <v>0.10646000158810315</v>
      </c>
      <c r="AV1234" s="7">
        <f t="shared" ca="1" si="995"/>
        <v>0.12056702543892389</v>
      </c>
      <c r="AW1234" s="7">
        <f t="shared" ca="1" si="995"/>
        <v>3.9087334289766511E-2</v>
      </c>
      <c r="AX1234" s="7">
        <f t="shared" ca="1" si="995"/>
        <v>4.8171352968920743E-2</v>
      </c>
      <c r="AY1234" s="7">
        <f t="shared" ca="1" si="995"/>
        <v>1.5652475146604051E-2</v>
      </c>
      <c r="AZ1234" s="7">
        <f t="shared" ca="1" si="995"/>
        <v>2.1670562176433272E-2</v>
      </c>
      <c r="BA1234" s="7">
        <f t="shared" ca="1" si="995"/>
        <v>1537435</v>
      </c>
      <c r="BB1234" s="7">
        <f t="shared" ca="1" si="995"/>
        <v>5117370</v>
      </c>
      <c r="BC1234" s="7">
        <f t="shared" ca="1" si="995"/>
        <v>2179</v>
      </c>
      <c r="BD1234" s="7">
        <f t="shared" ca="1" si="995"/>
        <v>5591</v>
      </c>
      <c r="BE1234" s="7">
        <f t="shared" ca="1" si="995"/>
        <v>3415897</v>
      </c>
      <c r="BF1234" s="7">
        <f t="shared" ca="1" si="995"/>
        <v>3238908</v>
      </c>
      <c r="BG1234" s="7">
        <f t="shared" ca="1" si="995"/>
        <v>4545</v>
      </c>
      <c r="BH1234" s="7">
        <f t="shared" ca="1" si="995"/>
        <v>3225</v>
      </c>
      <c r="BI1234" s="7">
        <f t="shared" ca="1" si="995"/>
        <v>1076416</v>
      </c>
      <c r="BJ1234" s="7">
        <f t="shared" ca="1" si="995"/>
        <v>5578389</v>
      </c>
      <c r="BK1234" s="7">
        <f t="shared" ca="1" si="995"/>
        <v>1602</v>
      </c>
      <c r="BL1234" s="7">
        <f t="shared" ca="1" si="995"/>
        <v>6168</v>
      </c>
      <c r="BM1234" s="7">
        <f t="shared" ca="1" si="995"/>
        <v>592573</v>
      </c>
      <c r="BN1234" s="7">
        <f t="shared" ca="1" si="995"/>
        <v>6062232</v>
      </c>
      <c r="BO1234" s="7">
        <f t="shared" ca="1" si="995"/>
        <v>882</v>
      </c>
      <c r="BP1234" s="7">
        <f t="shared" ref="BP1234:CV1234" ca="1" si="996">INDIRECT("CORPUS_TOTALS!R"&amp;($A1230+$C1230)&amp;"C"&amp;(COLUMN()-1),FALSE)</f>
        <v>6888</v>
      </c>
      <c r="BQ1234" s="7">
        <f t="shared" ca="1" si="996"/>
        <v>254383</v>
      </c>
      <c r="BR1234" s="7">
        <f t="shared" ca="1" si="996"/>
        <v>6400422</v>
      </c>
      <c r="BS1234" s="7">
        <f t="shared" ca="1" si="996"/>
        <v>339</v>
      </c>
      <c r="BT1234" s="7">
        <f t="shared" ca="1" si="996"/>
        <v>7431</v>
      </c>
      <c r="BU1234" s="7">
        <f t="shared" ca="1" si="996"/>
        <v>130022</v>
      </c>
      <c r="BV1234" s="7">
        <f t="shared" ca="1" si="996"/>
        <v>6524783</v>
      </c>
      <c r="BW1234" s="7">
        <f t="shared" ca="1" si="996"/>
        <v>145</v>
      </c>
      <c r="BX1234" s="7">
        <f t="shared" ca="1" si="996"/>
        <v>7625</v>
      </c>
      <c r="BY1234" s="7">
        <f t="shared" ca="1" si="996"/>
        <v>1537818.4778812996</v>
      </c>
      <c r="BZ1234" s="7">
        <f t="shared" ca="1" si="996"/>
        <v>5116986.5221187007</v>
      </c>
      <c r="CA1234" s="7">
        <f t="shared" ca="1" si="996"/>
        <v>1795.5221187003524</v>
      </c>
      <c r="CB1234" s="7">
        <f t="shared" ca="1" si="996"/>
        <v>5981.4535467230071</v>
      </c>
      <c r="CC1234" s="7">
        <f t="shared" ca="1" si="996"/>
        <v>3416453.0266165859</v>
      </c>
      <c r="CD1234" s="7">
        <f t="shared" ca="1" si="996"/>
        <v>3238351.9733834141</v>
      </c>
      <c r="CE1234" s="7">
        <f t="shared" ca="1" si="996"/>
        <v>3988.9733834140702</v>
      </c>
      <c r="CF1234" s="7">
        <f t="shared" ca="1" si="996"/>
        <v>3785.4412578580441</v>
      </c>
      <c r="CG1234" s="7">
        <f t="shared" ca="1" si="996"/>
        <v>1076760.7984135263</v>
      </c>
      <c r="CH1234" s="7">
        <f t="shared" ca="1" si="996"/>
        <v>5578044.2015864737</v>
      </c>
      <c r="CI1234" s="7">
        <f t="shared" ca="1" si="996"/>
        <v>1257.2015864736982</v>
      </c>
      <c r="CJ1234" s="7">
        <f t="shared" ca="1" si="996"/>
        <v>6520.4026098435643</v>
      </c>
      <c r="CK1234" s="7">
        <f t="shared" ca="1" si="996"/>
        <v>592762.90342322597</v>
      </c>
      <c r="CL1234" s="7">
        <f t="shared" ca="1" si="996"/>
        <v>6062042.0965767736</v>
      </c>
      <c r="CM1234" s="7">
        <f t="shared" ca="1" si="996"/>
        <v>692.09657677399503</v>
      </c>
      <c r="CN1234" s="7">
        <f t="shared" ca="1" si="996"/>
        <v>7086.1674233880631</v>
      </c>
      <c r="CO1234" s="7">
        <f t="shared" ca="1" si="996"/>
        <v>254424.93918792659</v>
      </c>
      <c r="CP1234" s="7">
        <f t="shared" ca="1" si="996"/>
        <v>6400380.0608120738</v>
      </c>
      <c r="CQ1234" s="7">
        <f t="shared" ca="1" si="996"/>
        <v>297.06081207341003</v>
      </c>
      <c r="CR1234" s="7">
        <f t="shared" ca="1" si="996"/>
        <v>7481.6644229244885</v>
      </c>
      <c r="CS1234" s="7">
        <f t="shared" ca="1" si="996"/>
        <v>130015.19719252692</v>
      </c>
      <c r="CT1234" s="7">
        <f t="shared" ca="1" si="996"/>
        <v>6524789.8028074726</v>
      </c>
      <c r="CU1234" s="7">
        <f t="shared" ca="1" si="996"/>
        <v>151.8028074730866</v>
      </c>
      <c r="CV1234" s="7">
        <f t="shared" ca="1" si="996"/>
        <v>7627.0920274899117</v>
      </c>
    </row>
    <row r="1235" spans="1:100">
      <c r="A1235" s="18" t="s">
        <v>117</v>
      </c>
      <c r="B1235" s="7" t="str">
        <f ca="1">INDIRECT("CORPUS_TOTALS!R"&amp;($B1230+$C1230)&amp;"C"&amp;(COLUMN()-1),FALSE)</f>
        <v>Cognition</v>
      </c>
      <c r="C1235" s="7">
        <f ca="1">INDIRECT("CORPUS_TOTALS!R"&amp;($B1230+$C1230)&amp;"C"&amp;(COLUMN()-1),FALSE)</f>
        <v>67073</v>
      </c>
      <c r="D1235" s="7">
        <f t="shared" ref="D1235:BO1235" ca="1" si="997">INDIRECT("CORPUS_TOTALS!R"&amp;($B1230+$C1230)&amp;"C"&amp;(COLUMN()-1),FALSE)</f>
        <v>4277</v>
      </c>
      <c r="E1235" s="7">
        <f t="shared" ca="1" si="997"/>
        <v>901</v>
      </c>
      <c r="F1235" s="7">
        <f t="shared" ca="1" si="997"/>
        <v>3405</v>
      </c>
      <c r="G1235" s="7">
        <f t="shared" ca="1" si="997"/>
        <v>628</v>
      </c>
      <c r="H1235" s="7">
        <f t="shared" ca="1" si="997"/>
        <v>291</v>
      </c>
      <c r="I1235" s="7">
        <f t="shared" ca="1" si="997"/>
        <v>99</v>
      </c>
      <c r="J1235" s="7">
        <f t="shared" ca="1" si="997"/>
        <v>11</v>
      </c>
      <c r="K1235" s="7">
        <f t="shared" ca="1" si="997"/>
        <v>-4.8172751841297821</v>
      </c>
      <c r="L1235" s="7">
        <f t="shared" ca="1" si="997"/>
        <v>-2.0789348140913253</v>
      </c>
      <c r="M1235" s="7">
        <f t="shared" ca="1" si="997"/>
        <v>-2.8336835438215164</v>
      </c>
      <c r="N1235" s="7">
        <f t="shared" ca="1" si="997"/>
        <v>-3.5465090900126088</v>
      </c>
      <c r="O1235" s="7">
        <f t="shared" ca="1" si="997"/>
        <v>-5.0821275054478114</v>
      </c>
      <c r="P1235" s="7">
        <f t="shared" ca="1" si="997"/>
        <v>-22.389007232114359</v>
      </c>
      <c r="Q1235" s="7">
        <f t="shared" ca="1" si="997"/>
        <v>0.65137600267701556</v>
      </c>
      <c r="R1235" s="7">
        <f t="shared" ca="1" si="997"/>
        <v>0.91686942903970781</v>
      </c>
      <c r="S1235" s="7">
        <f t="shared" ca="1" si="997"/>
        <v>0.74428078679066267</v>
      </c>
      <c r="T1235" s="7">
        <f t="shared" ca="1" si="997"/>
        <v>0.67925932291514801</v>
      </c>
      <c r="U1235" s="7">
        <f t="shared" ca="1" si="997"/>
        <v>0.58039107400765955</v>
      </c>
      <c r="V1235" s="7">
        <f t="shared" ca="1" si="997"/>
        <v>0.13519164566173358</v>
      </c>
      <c r="W1235" s="7">
        <f t="shared" ca="1" si="997"/>
        <v>1.721795793809818E-23</v>
      </c>
      <c r="X1235" s="7">
        <f t="shared" ca="1" si="997"/>
        <v>4.7429412874997391E-2</v>
      </c>
      <c r="Y1235" s="7">
        <f t="shared" ca="1" si="997"/>
        <v>5.7658452922644241E-9</v>
      </c>
      <c r="Z1235" s="7">
        <f t="shared" ca="1" si="997"/>
        <v>2.8793534552023372E-8</v>
      </c>
      <c r="AA1235" s="7">
        <f t="shared" ca="1" si="997"/>
        <v>2.3284760586177123E-6</v>
      </c>
      <c r="AB1235" s="7">
        <f t="shared" ca="1" si="997"/>
        <v>7.3923767969089431E-14</v>
      </c>
      <c r="AC1235" s="7">
        <f t="shared" ca="1" si="997"/>
        <v>1.1126360003446205E-2</v>
      </c>
      <c r="AD1235" s="7">
        <f t="shared" ca="1" si="997"/>
        <v>1.2670984488236609E-2</v>
      </c>
      <c r="AE1235" s="7">
        <f t="shared" ca="1" si="997"/>
        <v>1.5391833150848423E-2</v>
      </c>
      <c r="AF1235" s="7">
        <f t="shared" ca="1" si="997"/>
        <v>1.6452917842838741E-2</v>
      </c>
      <c r="AG1235" s="7">
        <f t="shared" ca="1" si="997"/>
        <v>1.3543242337008061E-2</v>
      </c>
      <c r="AH1235" s="7">
        <f t="shared" ca="1" si="997"/>
        <v>1.5823135965540455E-2</v>
      </c>
      <c r="AI1235" s="7">
        <f t="shared" ca="1" si="997"/>
        <v>1.2054859514702679E-2</v>
      </c>
      <c r="AJ1235" s="7">
        <f t="shared" ca="1" si="997"/>
        <v>1.5160478338933048E-2</v>
      </c>
      <c r="AK1235" s="7">
        <f t="shared" ca="1" si="997"/>
        <v>9.3069238665296223E-3</v>
      </c>
      <c r="AL1235" s="7">
        <f t="shared" ca="1" si="997"/>
        <v>1.3840141833727568E-2</v>
      </c>
      <c r="AM1235" s="7">
        <f t="shared" ca="1" si="997"/>
        <v>1.0539584304601532E-3</v>
      </c>
      <c r="AN1235" s="7">
        <f t="shared" ca="1" si="997"/>
        <v>4.0898339473747778E-3</v>
      </c>
      <c r="AO1235" s="7">
        <f t="shared" ca="1" si="997"/>
        <v>0.15257805808204025</v>
      </c>
      <c r="AP1235" s="7">
        <f t="shared" ca="1" si="997"/>
        <v>0.17475418414381902</v>
      </c>
      <c r="AQ1235" s="7">
        <f t="shared" ca="1" si="997"/>
        <v>0.47671686468898566</v>
      </c>
      <c r="AR1235" s="7">
        <f t="shared" ca="1" si="997"/>
        <v>0.50668271445527435</v>
      </c>
      <c r="AS1235" s="7">
        <f t="shared" ca="1" si="997"/>
        <v>0.11562481808101405</v>
      </c>
      <c r="AT1235" s="7">
        <f t="shared" ca="1" si="997"/>
        <v>0.13548577345510943</v>
      </c>
      <c r="AU1235" s="7">
        <f t="shared" ca="1" si="997"/>
        <v>5.4955196578459285E-2</v>
      </c>
      <c r="AV1235" s="7">
        <f t="shared" ca="1" si="997"/>
        <v>6.9431055467367234E-2</v>
      </c>
      <c r="AW1235" s="7">
        <f t="shared" ca="1" si="997"/>
        <v>1.8006253588096814E-2</v>
      </c>
      <c r="AX1235" s="7">
        <f t="shared" ca="1" si="997"/>
        <v>2.6885025345735308E-2</v>
      </c>
      <c r="AY1235" s="7">
        <f t="shared" ca="1" si="997"/>
        <v>1.0539584304601532E-3</v>
      </c>
      <c r="AZ1235" s="7">
        <f t="shared" ca="1" si="997"/>
        <v>4.0898339473747778E-3</v>
      </c>
      <c r="BA1235" s="7">
        <f t="shared" ca="1" si="997"/>
        <v>1538914</v>
      </c>
      <c r="BB1235" s="7">
        <f t="shared" ca="1" si="997"/>
        <v>5119384</v>
      </c>
      <c r="BC1235" s="7">
        <f t="shared" ca="1" si="997"/>
        <v>700</v>
      </c>
      <c r="BD1235" s="7">
        <f t="shared" ca="1" si="997"/>
        <v>3577</v>
      </c>
      <c r="BE1235" s="7">
        <f t="shared" ca="1" si="997"/>
        <v>3418339</v>
      </c>
      <c r="BF1235" s="7">
        <f t="shared" ca="1" si="997"/>
        <v>3239959</v>
      </c>
      <c r="BG1235" s="7">
        <f t="shared" ca="1" si="997"/>
        <v>2103</v>
      </c>
      <c r="BH1235" s="7">
        <f t="shared" ca="1" si="997"/>
        <v>2174</v>
      </c>
      <c r="BI1235" s="7">
        <f t="shared" ca="1" si="997"/>
        <v>1077481</v>
      </c>
      <c r="BJ1235" s="7">
        <f t="shared" ca="1" si="997"/>
        <v>5580817</v>
      </c>
      <c r="BK1235" s="7">
        <f t="shared" ca="1" si="997"/>
        <v>537</v>
      </c>
      <c r="BL1235" s="7">
        <f t="shared" ca="1" si="997"/>
        <v>3740</v>
      </c>
      <c r="BM1235" s="7">
        <f t="shared" ca="1" si="997"/>
        <v>593189</v>
      </c>
      <c r="BN1235" s="7">
        <f t="shared" ca="1" si="997"/>
        <v>6065109</v>
      </c>
      <c r="BO1235" s="7">
        <f t="shared" ca="1" si="997"/>
        <v>266</v>
      </c>
      <c r="BP1235" s="7">
        <f t="shared" ref="BP1235:CV1235" ca="1" si="998">INDIRECT("CORPUS_TOTALS!R"&amp;($B1230+$C1230)&amp;"C"&amp;(COLUMN()-1),FALSE)</f>
        <v>4011</v>
      </c>
      <c r="BQ1235" s="7">
        <f t="shared" ca="1" si="998"/>
        <v>254626</v>
      </c>
      <c r="BR1235" s="7">
        <f t="shared" ca="1" si="998"/>
        <v>6403672</v>
      </c>
      <c r="BS1235" s="7">
        <f t="shared" ca="1" si="998"/>
        <v>96</v>
      </c>
      <c r="BT1235" s="7">
        <f t="shared" ca="1" si="998"/>
        <v>4181</v>
      </c>
      <c r="BU1235" s="7">
        <f t="shared" ca="1" si="998"/>
        <v>130156</v>
      </c>
      <c r="BV1235" s="7">
        <f t="shared" ca="1" si="998"/>
        <v>6528142</v>
      </c>
      <c r="BW1235" s="7">
        <f t="shared" ca="1" si="998"/>
        <v>11</v>
      </c>
      <c r="BX1235" s="7">
        <f t="shared" ca="1" si="998"/>
        <v>4266</v>
      </c>
      <c r="BY1235" s="7">
        <f t="shared" ca="1" si="998"/>
        <v>1538625.6540409676</v>
      </c>
      <c r="BZ1235" s="7">
        <f t="shared" ca="1" si="998"/>
        <v>5119672.345959032</v>
      </c>
      <c r="CA1235" s="7">
        <f t="shared" ca="1" si="998"/>
        <v>988.34595903235606</v>
      </c>
      <c r="CB1235" s="7">
        <f t="shared" ca="1" si="998"/>
        <v>3290.7665287735695</v>
      </c>
      <c r="CC1235" s="7">
        <f t="shared" ca="1" si="998"/>
        <v>3418246.267804265</v>
      </c>
      <c r="CD1235" s="7">
        <f t="shared" ca="1" si="998"/>
        <v>3240051.732195735</v>
      </c>
      <c r="CE1235" s="7">
        <f t="shared" ca="1" si="998"/>
        <v>2195.7321957351323</v>
      </c>
      <c r="CF1235" s="7">
        <f t="shared" ca="1" si="998"/>
        <v>2082.6047198548335</v>
      </c>
      <c r="CG1235" s="7">
        <f t="shared" ca="1" si="998"/>
        <v>1077325.9728204184</v>
      </c>
      <c r="CH1235" s="7">
        <f t="shared" ca="1" si="998"/>
        <v>5580972.0271795811</v>
      </c>
      <c r="CI1235" s="7">
        <f t="shared" ca="1" si="998"/>
        <v>692.02717958146809</v>
      </c>
      <c r="CJ1235" s="7">
        <f t="shared" ca="1" si="998"/>
        <v>3587.27565047404</v>
      </c>
      <c r="CK1235" s="7">
        <f t="shared" ca="1" si="998"/>
        <v>593074.03512755956</v>
      </c>
      <c r="CL1235" s="7">
        <f t="shared" ca="1" si="998"/>
        <v>6065223.9648724403</v>
      </c>
      <c r="CM1235" s="7">
        <f t="shared" ca="1" si="998"/>
        <v>380.96487244046034</v>
      </c>
      <c r="CN1235" s="7">
        <f t="shared" ca="1" si="998"/>
        <v>3898.5377704632624</v>
      </c>
      <c r="CO1235" s="7">
        <f t="shared" ca="1" si="998"/>
        <v>254558.48274218303</v>
      </c>
      <c r="CP1235" s="7">
        <f t="shared" ca="1" si="998"/>
        <v>6403739.5172578171</v>
      </c>
      <c r="CQ1235" s="7">
        <f t="shared" ca="1" si="998"/>
        <v>163.51725781698516</v>
      </c>
      <c r="CR1235" s="7">
        <f t="shared" ca="1" si="998"/>
        <v>4116.1250639427672</v>
      </c>
      <c r="CS1235" s="7">
        <f t="shared" ca="1" si="998"/>
        <v>130083.4400762468</v>
      </c>
      <c r="CT1235" s="7">
        <f t="shared" ca="1" si="998"/>
        <v>6528214.5599237531</v>
      </c>
      <c r="CU1235" s="7">
        <f t="shared" ca="1" si="998"/>
        <v>83.559923753203535</v>
      </c>
      <c r="CV1235" s="7">
        <f t="shared" ca="1" si="998"/>
        <v>4196.1337591078081</v>
      </c>
    </row>
    <row r="1237" spans="1:100">
      <c r="A1237" s="18" t="s">
        <v>114</v>
      </c>
      <c r="B1237" t="s">
        <v>119</v>
      </c>
      <c r="C1237" t="s">
        <v>120</v>
      </c>
      <c r="D1237" t="s">
        <v>121</v>
      </c>
      <c r="E1237" t="s">
        <v>122</v>
      </c>
      <c r="F1237" t="s">
        <v>123</v>
      </c>
      <c r="G1237" t="s">
        <v>124</v>
      </c>
      <c r="H1237" t="s">
        <v>125</v>
      </c>
      <c r="I1237" t="s">
        <v>126</v>
      </c>
      <c r="J1237" t="s">
        <v>127</v>
      </c>
      <c r="K1237" t="s">
        <v>128</v>
      </c>
      <c r="L1237" t="s">
        <v>129</v>
      </c>
      <c r="M1237" t="s">
        <v>130</v>
      </c>
      <c r="N1237" t="s">
        <v>131</v>
      </c>
      <c r="O1237" t="s">
        <v>132</v>
      </c>
      <c r="P1237" t="s">
        <v>133</v>
      </c>
      <c r="Q1237" t="s">
        <v>134</v>
      </c>
      <c r="R1237" t="s">
        <v>135</v>
      </c>
      <c r="S1237" t="s">
        <v>136</v>
      </c>
      <c r="T1237" t="s">
        <v>138</v>
      </c>
      <c r="U1237" t="s">
        <v>139</v>
      </c>
      <c r="V1237" t="s">
        <v>140</v>
      </c>
      <c r="W1237" t="s">
        <v>141</v>
      </c>
      <c r="X1237" t="s">
        <v>142</v>
      </c>
      <c r="Y1237" t="s">
        <v>143</v>
      </c>
      <c r="Z1237" t="s">
        <v>144</v>
      </c>
      <c r="AA1237" t="s">
        <v>145</v>
      </c>
      <c r="AB1237" t="s">
        <v>146</v>
      </c>
      <c r="AC1237" t="s">
        <v>147</v>
      </c>
      <c r="AD1237" t="s">
        <v>148</v>
      </c>
      <c r="AE1237" t="s">
        <v>149</v>
      </c>
      <c r="AF1237" t="s">
        <v>137</v>
      </c>
    </row>
    <row r="1238" spans="1:100">
      <c r="A1238" s="18" t="s">
        <v>150</v>
      </c>
      <c r="B1238" s="10" t="e">
        <f ca="1">1-NORMSDIST(H1238)</f>
        <v>#REF!</v>
      </c>
      <c r="C1238" s="10">
        <f t="shared" ref="C1238" ca="1" si="999">1-NORMSDIST(I1238)</f>
        <v>0</v>
      </c>
      <c r="D1238" s="10">
        <f t="shared" ref="D1238" ca="1" si="1000">1-NORMSDIST(J1238)</f>
        <v>0</v>
      </c>
      <c r="E1238" s="10">
        <f t="shared" ref="E1238" ca="1" si="1001">1-NORMSDIST(K1238)</f>
        <v>0</v>
      </c>
      <c r="F1238" s="10">
        <f t="shared" ref="F1238" ca="1" si="1002">1-NORMSDIST(L1238)</f>
        <v>1.2860802423020345E-9</v>
      </c>
      <c r="G1238" s="10">
        <f t="shared" ref="G1238" ca="1" si="1003">1-NORMSDIST(M1238)</f>
        <v>2.0539125955565396E-14</v>
      </c>
      <c r="H1238" t="e">
        <f ca="1">(E1234/T1238-E1235/Z1238)/(SQRT(N1238*(1-N1238)*(1/T1238+1/Z1238)))</f>
        <v>#REF!</v>
      </c>
      <c r="I1238">
        <f t="shared" ref="I1238" ca="1" si="1004">(F1234/U1238-F1235/AA1238)/(SQRT(O1238*(1-O1238)*(1/U1238+1/AA1238)))</f>
        <v>22.58292206553919</v>
      </c>
      <c r="J1238">
        <f t="shared" ref="J1238" ca="1" si="1005">(G1234/V1238-G1235/AB1238)/(SQRT(P1238*(1-P1238)*(1/V1238+1/AB1238)))</f>
        <v>12.611641331862534</v>
      </c>
      <c r="K1238">
        <f t="shared" ref="K1238" ca="1" si="1006">(H1234/W1238-H1235/AC1238)/(SQRT(Q1238*(1-Q1238)*(1/W1238+1/AC1238)))</f>
        <v>9.7341597375240969</v>
      </c>
      <c r="L1238">
        <f t="shared" ref="L1238" ca="1" si="1007">(I1234/X1238-I1235/AD1238)/(SQRT(R1238*(1-R1238)*(1/X1238+1/AD1238)))</f>
        <v>5.9568055122378452</v>
      </c>
      <c r="M1238">
        <f t="shared" ref="M1238" ca="1" si="1008">(J1234/Y1238-J1235/AE1238)/(SQRT(S1238*(1-S1238)*(1/Y1238+1/AE1238)))</f>
        <v>7.5572499684348697</v>
      </c>
      <c r="N1238" t="e">
        <f ca="1">(E1234+E1235)/(T1238+Z1238)</f>
        <v>#REF!</v>
      </c>
      <c r="O1238">
        <f t="shared" ref="O1238" ca="1" si="1009">(F1234+F1235)/(U1238+AA1238)</f>
        <v>1.0831742342491906E-2</v>
      </c>
      <c r="P1238">
        <f t="shared" ref="P1238" ca="1" si="1010">(G1234+G1235)/(V1238+AB1238)</f>
        <v>1.0944633518718353E-2</v>
      </c>
      <c r="Q1238">
        <f t="shared" ref="Q1238" ca="1" si="1011">(H1234+H1235)/(W1238+AC1238)</f>
        <v>1.0691458454386984E-2</v>
      </c>
      <c r="R1238">
        <f t="shared" ref="R1238" ca="1" si="1012">(I1234+I1235)/(X1238+AD1238)</f>
        <v>9.2969203951191164E-3</v>
      </c>
      <c r="S1238">
        <f t="shared" ref="S1238" ca="1" si="1013">(J1234+J1235)/(Y1238+AE1238)</f>
        <v>6.5991533161783014E-3</v>
      </c>
      <c r="T1238" t="e">
        <f ca="1">_xlfn.FLOOR.MATH(($F$1-1)*$D1234)</f>
        <v>#REF!</v>
      </c>
      <c r="U1238">
        <f ca="1">2*50*$D1234</f>
        <v>777000</v>
      </c>
      <c r="V1238">
        <f ca="1">2*10*$D1234</f>
        <v>155400</v>
      </c>
      <c r="W1238">
        <f ca="1">2*5*$D1234</f>
        <v>77700</v>
      </c>
      <c r="X1238">
        <f ca="1">2*2*$D1234</f>
        <v>31080</v>
      </c>
      <c r="Y1238">
        <f ca="1">2*1*$D1234</f>
        <v>15540</v>
      </c>
      <c r="Z1238" t="e">
        <f ca="1">_xlfn.FLOOR.MATH(($F$1-1)*$D1235)</f>
        <v>#REF!</v>
      </c>
      <c r="AA1238">
        <f ca="1">2*50*$D1235</f>
        <v>427700</v>
      </c>
      <c r="AB1238">
        <f ca="1">2*10*$D1235</f>
        <v>85540</v>
      </c>
      <c r="AC1238">
        <f ca="1">2*5*$D1235</f>
        <v>42770</v>
      </c>
      <c r="AD1238">
        <f ca="1">2*2*$D1235</f>
        <v>17108</v>
      </c>
      <c r="AE1238">
        <f ca="1">2*1*$D1235</f>
        <v>8554</v>
      </c>
    </row>
    <row r="1240" spans="1:100">
      <c r="A1240" s="18" t="s">
        <v>151</v>
      </c>
      <c r="B1240" t="s">
        <v>152</v>
      </c>
      <c r="C1240" t="s">
        <v>153</v>
      </c>
      <c r="D1240" t="s">
        <v>154</v>
      </c>
      <c r="E1240">
        <v>50</v>
      </c>
      <c r="F1240" t="s">
        <v>153</v>
      </c>
      <c r="G1240" t="s">
        <v>154</v>
      </c>
      <c r="H1240">
        <v>10</v>
      </c>
      <c r="I1240" t="s">
        <v>153</v>
      </c>
      <c r="J1240" t="s">
        <v>154</v>
      </c>
      <c r="K1240">
        <v>5</v>
      </c>
      <c r="L1240" t="s">
        <v>153</v>
      </c>
      <c r="M1240" t="s">
        <v>154</v>
      </c>
      <c r="N1240">
        <v>2</v>
      </c>
      <c r="O1240" t="s">
        <v>153</v>
      </c>
      <c r="P1240" t="s">
        <v>154</v>
      </c>
      <c r="Q1240">
        <v>1</v>
      </c>
      <c r="R1240" t="s">
        <v>153</v>
      </c>
      <c r="S1240" t="s">
        <v>154</v>
      </c>
    </row>
    <row r="1241" spans="1:100">
      <c r="A1241" s="18" t="s">
        <v>159</v>
      </c>
      <c r="B1241" t="s">
        <v>116</v>
      </c>
      <c r="C1241">
        <f ca="1">BC1234</f>
        <v>2179</v>
      </c>
      <c r="D1241">
        <f ca="1">BD1234</f>
        <v>5591</v>
      </c>
      <c r="E1241" t="s">
        <v>116</v>
      </c>
      <c r="F1241">
        <f ca="1">BG1234</f>
        <v>4545</v>
      </c>
      <c r="G1241">
        <f ca="1">BH1234</f>
        <v>3225</v>
      </c>
      <c r="H1241" t="s">
        <v>116</v>
      </c>
      <c r="I1241">
        <f ca="1">BK1234</f>
        <v>1602</v>
      </c>
      <c r="J1241">
        <f ca="1">BL1234</f>
        <v>6168</v>
      </c>
      <c r="K1241" t="s">
        <v>116</v>
      </c>
      <c r="L1241">
        <f ca="1">BO1234</f>
        <v>882</v>
      </c>
      <c r="M1241">
        <f ca="1">BP1234</f>
        <v>6888</v>
      </c>
      <c r="N1241" t="s">
        <v>116</v>
      </c>
      <c r="O1241">
        <f ca="1">BS1234</f>
        <v>339</v>
      </c>
      <c r="P1241">
        <f ca="1">BT1234</f>
        <v>7431</v>
      </c>
      <c r="Q1241" t="s">
        <v>116</v>
      </c>
      <c r="R1241">
        <f ca="1">BW1234</f>
        <v>145</v>
      </c>
      <c r="S1241">
        <f ca="1">BX1234</f>
        <v>7625</v>
      </c>
    </row>
    <row r="1242" spans="1:100">
      <c r="A1242" s="18"/>
      <c r="B1242" t="s">
        <v>117</v>
      </c>
      <c r="C1242">
        <f ca="1">BC1235</f>
        <v>700</v>
      </c>
      <c r="D1242">
        <f ca="1">BD1235</f>
        <v>3577</v>
      </c>
      <c r="E1242" t="s">
        <v>117</v>
      </c>
      <c r="F1242">
        <f ca="1">BG1235</f>
        <v>2103</v>
      </c>
      <c r="G1242">
        <f ca="1">BH1235</f>
        <v>2174</v>
      </c>
      <c r="H1242" t="s">
        <v>117</v>
      </c>
      <c r="I1242">
        <f ca="1">BK1235</f>
        <v>537</v>
      </c>
      <c r="J1242">
        <f ca="1">BL1235</f>
        <v>3740</v>
      </c>
      <c r="K1242" t="s">
        <v>117</v>
      </c>
      <c r="L1242">
        <f ca="1">BO1235</f>
        <v>266</v>
      </c>
      <c r="M1242">
        <f ca="1">BP1235</f>
        <v>4011</v>
      </c>
      <c r="N1242" t="s">
        <v>117</v>
      </c>
      <c r="O1242">
        <f ca="1">BS1235</f>
        <v>96</v>
      </c>
      <c r="P1242">
        <f ca="1">BT1235</f>
        <v>4181</v>
      </c>
      <c r="Q1242" t="s">
        <v>117</v>
      </c>
      <c r="R1242">
        <f ca="1">BW1235</f>
        <v>11</v>
      </c>
      <c r="S1242">
        <f ca="1">BX1235</f>
        <v>4266</v>
      </c>
    </row>
    <row r="1243" spans="1:100">
      <c r="A1243" s="18" t="s">
        <v>155</v>
      </c>
      <c r="C1243">
        <f ca="1">(C1241+C1242)*(C1241+D1241)/SUM(C1241:D1242)</f>
        <v>1856.8797210923881</v>
      </c>
      <c r="D1243">
        <f ca="1">(C1241+D1241)*(D1241+D1242)/SUM(C1241:D1242)</f>
        <v>5913.1202789076115</v>
      </c>
      <c r="F1243">
        <f ca="1">(F1241+F1242)*(F1241+G1241)/SUM(F1241:G1242)</f>
        <v>4287.7861708309119</v>
      </c>
      <c r="G1243">
        <f ca="1">(F1241+G1241)*(G1241+G1242)/SUM(F1241:G1242)</f>
        <v>3482.2138291690876</v>
      </c>
      <c r="I1243">
        <f ca="1">(I1241+I1242)*(I1241+J1241)/SUM(I1241:J1242)</f>
        <v>1379.5990703079606</v>
      </c>
      <c r="J1243">
        <f ca="1">(I1241+J1241)*(J1241+J1242)/SUM(I1241:J1242)</f>
        <v>6390.4009296920394</v>
      </c>
      <c r="L1243">
        <f ca="1">(L1241+L1242)*(L1241+M1241)/SUM(L1241:M1242)</f>
        <v>740.42998256827423</v>
      </c>
      <c r="M1243">
        <f ca="1">(L1241+M1241)*(M1241+M1242)/SUM(L1241:M1242)</f>
        <v>7029.5700174317253</v>
      </c>
      <c r="O1243">
        <f ca="1">(O1241+O1242)*(O1241+P1241)/SUM(O1241:P1242)</f>
        <v>280.56362579895409</v>
      </c>
      <c r="P1243">
        <f ca="1">(O1241+P1241)*(P1241+P1242)/SUM(O1241:P1242)</f>
        <v>7489.4363742010455</v>
      </c>
      <c r="R1243">
        <f ca="1">(R1241+R1242)*(R1241+S1241)/SUM(R1241:S1242)</f>
        <v>100.61592097617664</v>
      </c>
      <c r="S1243">
        <f ca="1">(R1241+S1241)*(S1241+S1242)/SUM(R1241:S1242)</f>
        <v>7669.3840790238237</v>
      </c>
    </row>
    <row r="1244" spans="1:100">
      <c r="C1244">
        <f ca="1">(C1241+C1242)*(C1242+D1242)/SUM(C1241:D1242)</f>
        <v>1022.1202789076118</v>
      </c>
      <c r="D1244">
        <f ca="1">(C1242+D1242)*(D1241+D1242)/SUM(C1241:D1242)</f>
        <v>3254.8797210923881</v>
      </c>
      <c r="F1244">
        <f ca="1">(F1241+F1242)*(F1242+G1242)/SUM(F1241:G1242)</f>
        <v>2360.2138291690876</v>
      </c>
      <c r="G1244">
        <f ca="1">(F1242+G1242)*(G1241+G1242)/SUM(F1241:G1242)</f>
        <v>1916.7861708309122</v>
      </c>
      <c r="I1244">
        <f ca="1">(I1241+I1242)*(I1242+J1242)/SUM(I1241:J1242)</f>
        <v>759.40092969203954</v>
      </c>
      <c r="J1244">
        <f ca="1">(I1242+J1242)*(J1241+J1242)/SUM(I1241:J1242)</f>
        <v>3517.5990703079606</v>
      </c>
      <c r="L1244">
        <f ca="1">(L1241+L1242)*(L1242+M1242)/SUM(L1241:M1242)</f>
        <v>407.57001743172572</v>
      </c>
      <c r="M1244">
        <f ca="1">(L1242+M1242)*(M1241+M1242)/SUM(L1241:M1242)</f>
        <v>3869.4299825682742</v>
      </c>
      <c r="O1244">
        <f ca="1">(O1241+O1242)*(O1242+P1242)/SUM(O1241:P1242)</f>
        <v>154.43637420104591</v>
      </c>
      <c r="P1244">
        <f ca="1">(O1242+P1242)*(P1241+P1242)/SUM(O1241:P1242)</f>
        <v>4122.5636257989545</v>
      </c>
      <c r="R1244">
        <f ca="1">(R1241+R1242)*(R1242+S1242)/SUM(R1241:S1242)</f>
        <v>55.384079023823361</v>
      </c>
      <c r="S1244">
        <f ca="1">(R1242+S1242)*(S1241+S1242)/SUM(R1241:S1242)</f>
        <v>4221.6159209761763</v>
      </c>
    </row>
    <row r="1246" spans="1:100">
      <c r="A1246" s="18" t="s">
        <v>151</v>
      </c>
      <c r="B1246" s="18" t="s">
        <v>0</v>
      </c>
      <c r="C1246" s="18">
        <v>50</v>
      </c>
      <c r="D1246" s="18">
        <v>10</v>
      </c>
      <c r="E1246" s="18">
        <v>5</v>
      </c>
      <c r="F1246" s="18">
        <v>2</v>
      </c>
      <c r="G1246" s="18">
        <v>1</v>
      </c>
    </row>
    <row r="1247" spans="1:100">
      <c r="A1247" s="18" t="s">
        <v>118</v>
      </c>
      <c r="B1247" s="10">
        <f ca="1">_xlfn.CHISQ.TEST(C1241:D1242,C1243:D1244)</f>
        <v>6.7808226266680588E-47</v>
      </c>
      <c r="C1247" s="10">
        <f ca="1">_xlfn.CHISQ.TEST(F1241:G1242,F1243:G1244)</f>
        <v>7.0200590530305129E-23</v>
      </c>
      <c r="D1247" s="10">
        <f ca="1">_xlfn.CHISQ.TEST(I1241:J1242,I1243:J1244)</f>
        <v>1.552414594083035E-28</v>
      </c>
      <c r="E1247" s="10">
        <f ca="1">_xlfn.CHISQ.TEST(L1241:M1242,L1243:M1244)</f>
        <v>4.3087442974889115E-20</v>
      </c>
      <c r="F1247" s="10">
        <f ca="1">_xlfn.CHISQ.TEST(O1241:P1242,O1243:P1244)</f>
        <v>2.4643255793653809E-9</v>
      </c>
      <c r="G1247" s="10">
        <f ca="1">_xlfn.CHISQ.TEST(R1241:S1242,R1243:S1244)</f>
        <v>7.7378272716957549E-14</v>
      </c>
    </row>
    <row r="1248" spans="1:100">
      <c r="A1248" s="18" t="s">
        <v>156</v>
      </c>
      <c r="B1248">
        <f ca="1">(C1241*D1242)/(D1241*C1242)</f>
        <v>1.9915381863709534</v>
      </c>
      <c r="C1248">
        <f ca="1">(F1241*G1242)/(G1241*F1242)</f>
        <v>1.4568821948711144</v>
      </c>
      <c r="D1248">
        <f ca="1">(I1241*J1242)/(J1241*I1242)</f>
        <v>1.808903767145621</v>
      </c>
      <c r="E1248">
        <f ca="1">(L1241*M1242)/(M1241*L1242)</f>
        <v>1.9308408215661104</v>
      </c>
      <c r="F1248">
        <f ca="1">(O1241*P1242)/(P1241*O1242)</f>
        <v>1.9868330305477055</v>
      </c>
      <c r="G1248">
        <f ca="1">(R1241*S1242)/(S1241*R1242)</f>
        <v>7.3749031296572278</v>
      </c>
    </row>
    <row r="1249" spans="1:100">
      <c r="AB1249" s="12"/>
      <c r="AC1249" s="12"/>
      <c r="AD1249" s="12"/>
      <c r="AE1249" s="12"/>
      <c r="AF1249" s="12"/>
      <c r="AG1249" s="12"/>
      <c r="AH1249" s="12"/>
      <c r="AI1249" s="12"/>
      <c r="AJ1249" s="12"/>
      <c r="AK1249" s="12"/>
      <c r="AL1249" s="12"/>
      <c r="AM1249" s="12"/>
      <c r="AN1249" s="12"/>
      <c r="AO1249" s="12"/>
      <c r="AP1249" s="12"/>
      <c r="AQ1249" s="12"/>
      <c r="AR1249" s="12"/>
      <c r="AS1249" s="12"/>
      <c r="AT1249" s="12"/>
      <c r="AU1249" s="12"/>
      <c r="AV1249" s="12"/>
      <c r="AW1249" s="12"/>
      <c r="AX1249" s="12"/>
      <c r="AY1249" s="12"/>
    </row>
    <row r="1250" spans="1:100"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  <c r="AM1250" s="12"/>
      <c r="AN1250" s="12"/>
      <c r="AO1250" s="12"/>
      <c r="AP1250" s="12"/>
      <c r="AQ1250" s="12"/>
      <c r="AR1250" s="12"/>
      <c r="AS1250" s="12"/>
      <c r="AT1250" s="12"/>
      <c r="AU1250" s="12"/>
      <c r="AV1250" s="12"/>
      <c r="AW1250" s="12"/>
      <c r="AX1250" s="12"/>
      <c r="AY1250" s="12"/>
    </row>
    <row r="1251" spans="1:100">
      <c r="A1251">
        <v>2</v>
      </c>
      <c r="B1251">
        <v>5</v>
      </c>
      <c r="C1251">
        <v>7</v>
      </c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  <c r="AL1251" s="12"/>
      <c r="AM1251" s="12"/>
      <c r="AN1251" s="12"/>
      <c r="AO1251" s="12"/>
      <c r="AP1251" s="12"/>
      <c r="AQ1251" s="12"/>
      <c r="AR1251" s="12"/>
      <c r="AS1251" s="12"/>
      <c r="AT1251" s="12"/>
      <c r="AU1251" s="12"/>
      <c r="AV1251" s="12"/>
      <c r="AW1251" s="12"/>
      <c r="AX1251" s="12"/>
      <c r="AY1251" s="12"/>
    </row>
    <row r="1252" spans="1:100" ht="18.75">
      <c r="A1252" s="19" t="str">
        <f ca="1">INDIRECT("R5C"&amp;A1251,FALSE)</f>
        <v>reduced_deities</v>
      </c>
      <c r="B1252" s="19" t="str">
        <f ca="1">INDIRECT("R5C"&amp;B1251,FALSE)</f>
        <v>emperor_names</v>
      </c>
      <c r="C1252" s="19" t="str">
        <f ca="1">INDIRECT("R3C"&amp;C1251,FALSE)</f>
        <v>ubc_emotion</v>
      </c>
      <c r="D1252" s="20"/>
    </row>
    <row r="1253" spans="1:100" ht="18.75">
      <c r="A1253" s="19">
        <f ca="1">INDIRECT("R6C"&amp;A1251,FALSE)</f>
        <v>188</v>
      </c>
      <c r="B1253" s="19">
        <f ca="1">INDIRECT("R6C"&amp;B1251,FALSE)</f>
        <v>227</v>
      </c>
      <c r="C1253" s="19">
        <f ca="1">INDIRECT("R4C"&amp;C1251,FALSE)</f>
        <v>2</v>
      </c>
    </row>
    <row r="1254" spans="1:100">
      <c r="A1254" s="18"/>
    </row>
    <row r="1255" spans="1:100">
      <c r="A1255" s="18" t="s">
        <v>115</v>
      </c>
    </row>
    <row r="1256" spans="1:100" ht="15.75">
      <c r="C1256" t="s">
        <v>36</v>
      </c>
      <c r="D1256" t="s">
        <v>37</v>
      </c>
      <c r="E1256" s="2" t="s">
        <v>43</v>
      </c>
      <c r="F1256" s="2" t="s">
        <v>38</v>
      </c>
      <c r="G1256" s="2" t="s">
        <v>39</v>
      </c>
      <c r="H1256" s="2" t="s">
        <v>40</v>
      </c>
      <c r="I1256" s="2" t="s">
        <v>41</v>
      </c>
      <c r="J1256" s="2" t="s">
        <v>42</v>
      </c>
      <c r="K1256" s="3" t="s">
        <v>44</v>
      </c>
      <c r="L1256" s="3" t="s">
        <v>45</v>
      </c>
      <c r="M1256" s="3" t="s">
        <v>46</v>
      </c>
      <c r="N1256" s="3" t="s">
        <v>47</v>
      </c>
      <c r="O1256" s="3" t="s">
        <v>48</v>
      </c>
      <c r="P1256" s="3" t="s">
        <v>49</v>
      </c>
      <c r="Q1256" s="3" t="s">
        <v>108</v>
      </c>
      <c r="R1256" s="3" t="s">
        <v>109</v>
      </c>
      <c r="S1256" s="3" t="s">
        <v>110</v>
      </c>
      <c r="T1256" s="3" t="s">
        <v>111</v>
      </c>
      <c r="U1256" s="3" t="s">
        <v>112</v>
      </c>
      <c r="V1256" s="3" t="s">
        <v>113</v>
      </c>
      <c r="W1256" s="3" t="s">
        <v>81</v>
      </c>
      <c r="X1256" s="3" t="s">
        <v>82</v>
      </c>
      <c r="Y1256" s="3" t="s">
        <v>83</v>
      </c>
      <c r="Z1256" s="3" t="s">
        <v>84</v>
      </c>
      <c r="AA1256" s="3" t="s">
        <v>85</v>
      </c>
      <c r="AB1256" s="3" t="s">
        <v>86</v>
      </c>
      <c r="AC1256" s="13" t="s">
        <v>96</v>
      </c>
      <c r="AD1256" s="13" t="s">
        <v>97</v>
      </c>
      <c r="AE1256" s="13" t="s">
        <v>98</v>
      </c>
      <c r="AF1256" s="13" t="s">
        <v>99</v>
      </c>
      <c r="AG1256" s="13" t="s">
        <v>100</v>
      </c>
      <c r="AH1256" s="13" t="s">
        <v>101</v>
      </c>
      <c r="AI1256" s="13" t="s">
        <v>102</v>
      </c>
      <c r="AJ1256" s="13" t="s">
        <v>103</v>
      </c>
      <c r="AK1256" s="13" t="s">
        <v>104</v>
      </c>
      <c r="AL1256" s="13" t="s">
        <v>105</v>
      </c>
      <c r="AM1256" s="13" t="s">
        <v>106</v>
      </c>
      <c r="AN1256" s="13" t="s">
        <v>107</v>
      </c>
      <c r="AO1256" s="13" t="s">
        <v>96</v>
      </c>
      <c r="AP1256" s="13" t="s">
        <v>97</v>
      </c>
      <c r="AQ1256" s="13" t="s">
        <v>98</v>
      </c>
      <c r="AR1256" s="13" t="s">
        <v>99</v>
      </c>
      <c r="AS1256" s="13" t="s">
        <v>100</v>
      </c>
      <c r="AT1256" s="13" t="s">
        <v>101</v>
      </c>
      <c r="AU1256" s="13" t="s">
        <v>102</v>
      </c>
      <c r="AV1256" s="13" t="s">
        <v>103</v>
      </c>
      <c r="AW1256" s="13" t="s">
        <v>104</v>
      </c>
      <c r="AX1256" s="13" t="s">
        <v>105</v>
      </c>
      <c r="AY1256" s="13" t="s">
        <v>106</v>
      </c>
      <c r="AZ1256" s="13" t="s">
        <v>107</v>
      </c>
      <c r="BA1256" t="s">
        <v>1</v>
      </c>
      <c r="BB1256" t="s">
        <v>2</v>
      </c>
      <c r="BC1256" t="s">
        <v>3</v>
      </c>
      <c r="BD1256" t="s">
        <v>4</v>
      </c>
      <c r="BE1256" t="s">
        <v>5</v>
      </c>
      <c r="BF1256" t="s">
        <v>6</v>
      </c>
      <c r="BG1256" t="s">
        <v>7</v>
      </c>
      <c r="BH1256" t="s">
        <v>8</v>
      </c>
      <c r="BI1256" t="s">
        <v>9</v>
      </c>
      <c r="BJ1256" t="s">
        <v>10</v>
      </c>
      <c r="BK1256" t="s">
        <v>11</v>
      </c>
      <c r="BL1256" t="s">
        <v>12</v>
      </c>
      <c r="BM1256" t="s">
        <v>13</v>
      </c>
      <c r="BN1256" t="s">
        <v>14</v>
      </c>
      <c r="BO1256" t="s">
        <v>15</v>
      </c>
      <c r="BP1256" t="s">
        <v>16</v>
      </c>
      <c r="BQ1256" t="s">
        <v>17</v>
      </c>
      <c r="BR1256" t="s">
        <v>18</v>
      </c>
      <c r="BS1256" t="s">
        <v>19</v>
      </c>
      <c r="BT1256" t="s">
        <v>20</v>
      </c>
      <c r="BU1256" t="s">
        <v>21</v>
      </c>
      <c r="BV1256" t="s">
        <v>22</v>
      </c>
      <c r="BW1256" t="s">
        <v>23</v>
      </c>
      <c r="BX1256" t="s">
        <v>24</v>
      </c>
      <c r="BY1256" t="s">
        <v>1</v>
      </c>
      <c r="BZ1256" t="s">
        <v>2</v>
      </c>
      <c r="CA1256" t="s">
        <v>3</v>
      </c>
      <c r="CB1256" t="s">
        <v>4</v>
      </c>
      <c r="CC1256" t="s">
        <v>5</v>
      </c>
      <c r="CD1256" t="s">
        <v>6</v>
      </c>
      <c r="CE1256" t="s">
        <v>7</v>
      </c>
      <c r="CF1256" t="s">
        <v>8</v>
      </c>
      <c r="CG1256" t="s">
        <v>9</v>
      </c>
      <c r="CH1256" t="s">
        <v>10</v>
      </c>
      <c r="CI1256" t="s">
        <v>11</v>
      </c>
      <c r="CJ1256" t="s">
        <v>12</v>
      </c>
      <c r="CK1256" t="s">
        <v>13</v>
      </c>
      <c r="CL1256" t="s">
        <v>14</v>
      </c>
      <c r="CM1256" t="s">
        <v>15</v>
      </c>
      <c r="CN1256" t="s">
        <v>16</v>
      </c>
      <c r="CO1256" t="s">
        <v>17</v>
      </c>
      <c r="CP1256" t="s">
        <v>18</v>
      </c>
      <c r="CQ1256" t="s">
        <v>19</v>
      </c>
      <c r="CR1256" t="s">
        <v>20</v>
      </c>
      <c r="CS1256" t="s">
        <v>21</v>
      </c>
      <c r="CT1256" t="s">
        <v>22</v>
      </c>
      <c r="CU1256" t="s">
        <v>23</v>
      </c>
      <c r="CV1256" t="s">
        <v>24</v>
      </c>
    </row>
    <row r="1257" spans="1:100">
      <c r="A1257" s="18" t="str">
        <f ca="1">INDIRECT("CORPUS_TOTALS!R"&amp;$A1253&amp;"C"&amp;COLUMN(),FALSE)</f>
        <v>Reduced Deity</v>
      </c>
      <c r="B1257" s="7" t="str">
        <f ca="1">INDIRECT("CORPUS_TOTALS!R"&amp;($A1253+$C1253)&amp;"C"&amp;(COLUMN()-1),FALSE)</f>
        <v>Emotion</v>
      </c>
      <c r="C1257" s="7">
        <f ca="1">INDIRECT("CORPUS_TOTALS!R"&amp;($A1253+$C1253)&amp;"C"&amp;(COLUMN()-1),FALSE)</f>
        <v>88243</v>
      </c>
      <c r="D1257" s="7">
        <f t="shared" ref="D1257:BO1257" ca="1" si="1014">INDIRECT("CORPUS_TOTALS!R"&amp;($A1253+$C1253)&amp;"C"&amp;(COLUMN()-1),FALSE)</f>
        <v>7770</v>
      </c>
      <c r="E1257" s="7">
        <f t="shared" ca="1" si="1014"/>
        <v>4001</v>
      </c>
      <c r="F1257" s="7">
        <f t="shared" ca="1" si="1014"/>
        <v>9773</v>
      </c>
      <c r="G1257" s="7">
        <f t="shared" ca="1" si="1014"/>
        <v>1981</v>
      </c>
      <c r="H1257" s="7">
        <f t="shared" ca="1" si="1014"/>
        <v>1022</v>
      </c>
      <c r="I1257" s="7">
        <f t="shared" ca="1" si="1014"/>
        <v>338</v>
      </c>
      <c r="J1257" s="7">
        <f t="shared" ca="1" si="1014"/>
        <v>141</v>
      </c>
      <c r="K1257" s="7">
        <f t="shared" ca="1" si="1014"/>
        <v>1.477872419232181</v>
      </c>
      <c r="L1257" s="7">
        <f t="shared" ca="1" si="1014"/>
        <v>-0.59434665655136665</v>
      </c>
      <c r="M1257" s="7">
        <f t="shared" ca="1" si="1014"/>
        <v>-0.40280379224037216</v>
      </c>
      <c r="N1257" s="7">
        <f t="shared" ca="1" si="1014"/>
        <v>4.4108806518401815E-2</v>
      </c>
      <c r="O1257" s="7">
        <f t="shared" ca="1" si="1014"/>
        <v>-2.6745679143076453</v>
      </c>
      <c r="P1257" s="7">
        <f t="shared" ca="1" si="1014"/>
        <v>-5.2861356381604265</v>
      </c>
      <c r="Q1257" s="7">
        <f t="shared" ca="1" si="1014"/>
        <v>1</v>
      </c>
      <c r="R1257" s="7">
        <f t="shared" ca="1" si="1014"/>
        <v>0.90996258946461239</v>
      </c>
      <c r="S1257" s="7">
        <f t="shared" ca="1" si="1014"/>
        <v>1</v>
      </c>
      <c r="T1257" s="7">
        <f t="shared" ca="1" si="1014"/>
        <v>1</v>
      </c>
      <c r="U1257" s="7">
        <f t="shared" ca="1" si="1014"/>
        <v>0.842804274094202</v>
      </c>
      <c r="V1257" s="7">
        <f t="shared" ca="1" si="1014"/>
        <v>0.70356331745622536</v>
      </c>
      <c r="W1257" s="7">
        <f t="shared" ca="1" si="1014"/>
        <v>0.49580767124145009</v>
      </c>
      <c r="X1257" s="7">
        <f t="shared" ca="1" si="1014"/>
        <v>8.9916926724941727E-4</v>
      </c>
      <c r="Y1257" s="7">
        <f t="shared" ca="1" si="1014"/>
        <v>0.61001767021717235</v>
      </c>
      <c r="Z1257" s="7">
        <f t="shared" ca="1" si="1014"/>
        <v>0.9984552440535559</v>
      </c>
      <c r="AA1257" s="7">
        <f t="shared" ca="1" si="1014"/>
        <v>2.9021144988420053E-2</v>
      </c>
      <c r="AB1257" s="7">
        <f t="shared" ca="1" si="1014"/>
        <v>7.0038467267476362E-4</v>
      </c>
      <c r="AC1257" s="7">
        <f t="shared" ca="1" si="1014"/>
        <v>2.8196405206224122E-2</v>
      </c>
      <c r="AD1257" s="7">
        <f t="shared" ca="1" si="1014"/>
        <v>2.9972446335263532E-2</v>
      </c>
      <c r="AE1257" s="7">
        <f t="shared" ca="1" si="1014"/>
        <v>2.4663294755811888E-2</v>
      </c>
      <c r="AF1257" s="7">
        <f t="shared" ca="1" si="1014"/>
        <v>2.5648159555642425E-2</v>
      </c>
      <c r="AG1257" s="7">
        <f t="shared" ca="1" si="1014"/>
        <v>2.4387165171345891E-2</v>
      </c>
      <c r="AH1257" s="7">
        <f t="shared" ca="1" si="1014"/>
        <v>2.6603825819645099E-2</v>
      </c>
      <c r="AI1257" s="7">
        <f t="shared" ca="1" si="1014"/>
        <v>2.471482451257959E-2</v>
      </c>
      <c r="AJ1257" s="7">
        <f t="shared" ca="1" si="1014"/>
        <v>2.789778810003302E-2</v>
      </c>
      <c r="AK1257" s="7">
        <f t="shared" ca="1" si="1014"/>
        <v>1.9456877097332771E-2</v>
      </c>
      <c r="AL1257" s="7">
        <f t="shared" ca="1" si="1014"/>
        <v>2.4043766403310726E-2</v>
      </c>
      <c r="AM1257" s="7">
        <f t="shared" ca="1" si="1014"/>
        <v>1.5178690739749898E-2</v>
      </c>
      <c r="AN1257" s="7">
        <f t="shared" ca="1" si="1014"/>
        <v>2.1114745553686396E-2</v>
      </c>
      <c r="AO1257" s="7">
        <f t="shared" ca="1" si="1014"/>
        <v>0.25874176087985068</v>
      </c>
      <c r="AP1257" s="7">
        <f t="shared" ca="1" si="1014"/>
        <v>0.2784525763144865</v>
      </c>
      <c r="AQ1257" s="7">
        <f t="shared" ca="1" si="1014"/>
        <v>0.56081222950111109</v>
      </c>
      <c r="AR1257" s="7">
        <f t="shared" ca="1" si="1014"/>
        <v>0.58281711412823256</v>
      </c>
      <c r="AS1257" s="7">
        <f t="shared" ca="1" si="1014"/>
        <v>0.18579184763154311</v>
      </c>
      <c r="AT1257" s="7">
        <f t="shared" ca="1" si="1014"/>
        <v>0.20339734155764611</v>
      </c>
      <c r="AU1257" s="7">
        <f t="shared" ca="1" si="1014"/>
        <v>0.10433179152420013</v>
      </c>
      <c r="AV1257" s="7">
        <f t="shared" ca="1" si="1014"/>
        <v>0.11831943112702251</v>
      </c>
      <c r="AW1257" s="7">
        <f t="shared" ca="1" si="1014"/>
        <v>3.6765512601601047E-2</v>
      </c>
      <c r="AX1257" s="7">
        <f t="shared" ca="1" si="1014"/>
        <v>4.5602569766481318E-2</v>
      </c>
      <c r="AY1257" s="7">
        <f t="shared" ca="1" si="1014"/>
        <v>1.470552592139961E-2</v>
      </c>
      <c r="AZ1257" s="7">
        <f t="shared" ca="1" si="1014"/>
        <v>2.0558309342435657E-2</v>
      </c>
      <c r="BA1257" s="7">
        <f t="shared" ca="1" si="1014"/>
        <v>1835335</v>
      </c>
      <c r="BB1257" s="7">
        <f t="shared" ca="1" si="1014"/>
        <v>4798300</v>
      </c>
      <c r="BC1257" s="7">
        <f t="shared" ca="1" si="1014"/>
        <v>2087</v>
      </c>
      <c r="BD1257" s="7">
        <f t="shared" ca="1" si="1014"/>
        <v>5683</v>
      </c>
      <c r="BE1257" s="7">
        <f t="shared" ca="1" si="1014"/>
        <v>3945252</v>
      </c>
      <c r="BF1257" s="7">
        <f t="shared" ca="1" si="1014"/>
        <v>2688383</v>
      </c>
      <c r="BG1257" s="7">
        <f t="shared" ca="1" si="1014"/>
        <v>4443</v>
      </c>
      <c r="BH1257" s="7">
        <f t="shared" ca="1" si="1014"/>
        <v>3327</v>
      </c>
      <c r="BI1257" s="7">
        <f t="shared" ca="1" si="1014"/>
        <v>1332777</v>
      </c>
      <c r="BJ1257" s="7">
        <f t="shared" ca="1" si="1014"/>
        <v>5300858</v>
      </c>
      <c r="BK1257" s="7">
        <f t="shared" ca="1" si="1014"/>
        <v>1512</v>
      </c>
      <c r="BL1257" s="7">
        <f t="shared" ca="1" si="1014"/>
        <v>6258</v>
      </c>
      <c r="BM1257" s="7">
        <f t="shared" ca="1" si="1014"/>
        <v>742954</v>
      </c>
      <c r="BN1257" s="7">
        <f t="shared" ca="1" si="1014"/>
        <v>5890681</v>
      </c>
      <c r="BO1257" s="7">
        <f t="shared" ca="1" si="1014"/>
        <v>865</v>
      </c>
      <c r="BP1257" s="7">
        <f t="shared" ref="BP1257:CV1257" ca="1" si="1015">INDIRECT("CORPUS_TOTALS!R"&amp;($A1253+$C1253)&amp;"C"&amp;(COLUMN()-1),FALSE)</f>
        <v>6905</v>
      </c>
      <c r="BQ1257" s="7">
        <f t="shared" ca="1" si="1015"/>
        <v>322142</v>
      </c>
      <c r="BR1257" s="7">
        <f t="shared" ca="1" si="1015"/>
        <v>6311493</v>
      </c>
      <c r="BS1257" s="7">
        <f t="shared" ca="1" si="1015"/>
        <v>320</v>
      </c>
      <c r="BT1257" s="7">
        <f t="shared" ca="1" si="1015"/>
        <v>7450</v>
      </c>
      <c r="BU1257" s="7">
        <f t="shared" ca="1" si="1015"/>
        <v>165595</v>
      </c>
      <c r="BV1257" s="7">
        <f t="shared" ca="1" si="1015"/>
        <v>6468040</v>
      </c>
      <c r="BW1257" s="7">
        <f t="shared" ca="1" si="1015"/>
        <v>137</v>
      </c>
      <c r="BX1257" s="7">
        <f t="shared" ca="1" si="1015"/>
        <v>7633</v>
      </c>
      <c r="BY1257" s="7">
        <f t="shared" ca="1" si="1015"/>
        <v>1835272.339056269</v>
      </c>
      <c r="BZ1257" s="7">
        <f t="shared" ca="1" si="1015"/>
        <v>4798362.6609437307</v>
      </c>
      <c r="CA1257" s="7">
        <f t="shared" ca="1" si="1015"/>
        <v>2149.6609437310326</v>
      </c>
      <c r="CB1257" s="7">
        <f t="shared" ca="1" si="1015"/>
        <v>5626.9221791672289</v>
      </c>
      <c r="CC1257" s="7">
        <f t="shared" ca="1" si="1015"/>
        <v>3945074.1208110331</v>
      </c>
      <c r="CD1257" s="7">
        <f t="shared" ca="1" si="1015"/>
        <v>2688560.8791889669</v>
      </c>
      <c r="CE1257" s="7">
        <f t="shared" ca="1" si="1015"/>
        <v>4620.8791889667928</v>
      </c>
      <c r="CF1257" s="7">
        <f t="shared" ca="1" si="1015"/>
        <v>3152.8093873117832</v>
      </c>
      <c r="CG1257" s="7">
        <f t="shared" ca="1" si="1015"/>
        <v>1332727.971041519</v>
      </c>
      <c r="CH1257" s="7">
        <f t="shared" ca="1" si="1015"/>
        <v>5300907.0289584808</v>
      </c>
      <c r="CI1257" s="7">
        <f t="shared" ca="1" si="1015"/>
        <v>1561.0289584809238</v>
      </c>
      <c r="CJ1257" s="7">
        <f t="shared" ca="1" si="1015"/>
        <v>6216.2436311313477</v>
      </c>
      <c r="CK1257" s="7">
        <f t="shared" ca="1" si="1015"/>
        <v>742948.781479973</v>
      </c>
      <c r="CL1257" s="7">
        <f t="shared" ca="1" si="1015"/>
        <v>5890686.2185200267</v>
      </c>
      <c r="CM1257" s="7">
        <f t="shared" ca="1" si="1015"/>
        <v>870.21852002701235</v>
      </c>
      <c r="CN1257" s="7">
        <f t="shared" ca="1" si="1015"/>
        <v>6907.8632182807769</v>
      </c>
      <c r="CO1257" s="7">
        <f t="shared" ca="1" si="1015"/>
        <v>322084.74101037357</v>
      </c>
      <c r="CP1257" s="7">
        <f t="shared" ca="1" si="1015"/>
        <v>6311550.2589896265</v>
      </c>
      <c r="CQ1257" s="7">
        <f t="shared" ca="1" si="1015"/>
        <v>377.25898962644197</v>
      </c>
      <c r="CR1257" s="7">
        <f t="shared" ca="1" si="1015"/>
        <v>7401.4001539125984</v>
      </c>
      <c r="CS1257" s="7">
        <f t="shared" ca="1" si="1015"/>
        <v>165538.10463599194</v>
      </c>
      <c r="CT1257" s="7">
        <f t="shared" ca="1" si="1015"/>
        <v>6468096.8953640079</v>
      </c>
      <c r="CU1257" s="7">
        <f t="shared" ca="1" si="1015"/>
        <v>193.89536400806756</v>
      </c>
      <c r="CV1257" s="7">
        <f t="shared" ca="1" si="1015"/>
        <v>7584.9785539903842</v>
      </c>
    </row>
    <row r="1258" spans="1:100">
      <c r="A1258" s="18" t="s">
        <v>117</v>
      </c>
      <c r="B1258" s="7" t="str">
        <f ca="1">INDIRECT("CORPUS_TOTALS!R"&amp;($B1253+$C1253)&amp;"C"&amp;(COLUMN()-1),FALSE)</f>
        <v>Emotion</v>
      </c>
      <c r="C1258" s="7">
        <f ca="1">INDIRECT("CORPUS_TOTALS!R"&amp;($B1253+$C1253)&amp;"C"&amp;(COLUMN()-1),FALSE)</f>
        <v>88243</v>
      </c>
      <c r="D1258" s="7">
        <f t="shared" ref="D1258:BO1258" ca="1" si="1016">INDIRECT("CORPUS_TOTALS!R"&amp;($B1253+$C1253)&amp;"C"&amp;(COLUMN()-1),FALSE)</f>
        <v>4277</v>
      </c>
      <c r="E1258" s="7">
        <f t="shared" ca="1" si="1016"/>
        <v>1429</v>
      </c>
      <c r="F1258" s="7">
        <f t="shared" ca="1" si="1016"/>
        <v>5429</v>
      </c>
      <c r="G1258" s="7">
        <f t="shared" ca="1" si="1016"/>
        <v>938</v>
      </c>
      <c r="H1258" s="7">
        <f t="shared" ca="1" si="1016"/>
        <v>463</v>
      </c>
      <c r="I1258" s="7">
        <f t="shared" ca="1" si="1016"/>
        <v>139</v>
      </c>
      <c r="J1258" s="7">
        <f t="shared" ca="1" si="1016"/>
        <v>33</v>
      </c>
      <c r="K1258" s="7">
        <f t="shared" ca="1" si="1016"/>
        <v>-3.5008265926146143</v>
      </c>
      <c r="L1258" s="7">
        <f t="shared" ca="1" si="1016"/>
        <v>-0.34403926747924979</v>
      </c>
      <c r="M1258" s="7">
        <f t="shared" ca="1" si="1016"/>
        <v>-1.8962181444977479</v>
      </c>
      <c r="N1258" s="7">
        <f t="shared" ca="1" si="1016"/>
        <v>-2.0331677760273288</v>
      </c>
      <c r="O1258" s="7">
        <f t="shared" ca="1" si="1016"/>
        <v>-5.1177471421122815</v>
      </c>
      <c r="P1258" s="7">
        <f t="shared" ca="1" si="1016"/>
        <v>-13.780848685725026</v>
      </c>
      <c r="Q1258" s="7">
        <f t="shared" ca="1" si="1016"/>
        <v>0.77832962679009987</v>
      </c>
      <c r="R1258" s="7">
        <f t="shared" ca="1" si="1016"/>
        <v>1.2462441323361626</v>
      </c>
      <c r="S1258" s="7">
        <f t="shared" ca="1" si="1016"/>
        <v>1</v>
      </c>
      <c r="T1258" s="7">
        <f t="shared" ca="1" si="1016"/>
        <v>1</v>
      </c>
      <c r="U1258" s="7">
        <f t="shared" ca="1" si="1016"/>
        <v>0.63593959901513142</v>
      </c>
      <c r="V1258" s="7">
        <f t="shared" ca="1" si="1016"/>
        <v>0.30824589061344304</v>
      </c>
      <c r="W1258" s="7">
        <f t="shared" ca="1" si="1016"/>
        <v>2.6298790052129154E-10</v>
      </c>
      <c r="X1258" s="7">
        <f t="shared" ca="1" si="1016"/>
        <v>2.2776972513987332E-10</v>
      </c>
      <c r="Y1258" s="7">
        <f t="shared" ca="1" si="1016"/>
        <v>0.13444627398053904</v>
      </c>
      <c r="Z1258" s="7">
        <f t="shared" ca="1" si="1016"/>
        <v>5.5688650229325953E-2</v>
      </c>
      <c r="AA1258" s="7">
        <f t="shared" ca="1" si="1016"/>
        <v>4.884565600927792E-6</v>
      </c>
      <c r="AB1258" s="7">
        <f t="shared" ca="1" si="1016"/>
        <v>2.7469093833648179E-11</v>
      </c>
      <c r="AC1258" s="7">
        <f t="shared" ca="1" si="1016"/>
        <v>1.7902289239976485E-2</v>
      </c>
      <c r="AD1258" s="7">
        <f t="shared" ca="1" si="1016"/>
        <v>1.9840668893891154E-2</v>
      </c>
      <c r="AE1258" s="7">
        <f t="shared" ca="1" si="1016"/>
        <v>2.4720265149993249E-2</v>
      </c>
      <c r="AF1258" s="7">
        <f t="shared" ca="1" si="1016"/>
        <v>2.6053641794126458E-2</v>
      </c>
      <c r="AG1258" s="7">
        <f t="shared" ca="1" si="1016"/>
        <v>2.0543217199430683E-2</v>
      </c>
      <c r="AH1258" s="7">
        <f t="shared" ca="1" si="1016"/>
        <v>2.3319303258834453E-2</v>
      </c>
      <c r="AI1258" s="7">
        <f t="shared" ca="1" si="1016"/>
        <v>1.970001758435766E-2</v>
      </c>
      <c r="AJ1258" s="7">
        <f t="shared" ca="1" si="1016"/>
        <v>2.3601361887234579E-2</v>
      </c>
      <c r="AK1258" s="7">
        <f t="shared" ca="1" si="1016"/>
        <v>1.3570313231669476E-2</v>
      </c>
      <c r="AL1258" s="7">
        <f t="shared" ca="1" si="1016"/>
        <v>1.8929102246469404E-2</v>
      </c>
      <c r="AM1258" s="7">
        <f t="shared" ca="1" si="1016"/>
        <v>5.0933313338745109E-3</v>
      </c>
      <c r="AN1258" s="7">
        <f t="shared" ca="1" si="1016"/>
        <v>1.0338045799630283E-2</v>
      </c>
      <c r="AO1258" s="7">
        <f t="shared" ca="1" si="1016"/>
        <v>0.21676624031636893</v>
      </c>
      <c r="AP1258" s="7">
        <f t="shared" ca="1" si="1016"/>
        <v>0.24196651628872812</v>
      </c>
      <c r="AQ1258" s="7">
        <f t="shared" ca="1" si="1016"/>
        <v>0.63215367040435644</v>
      </c>
      <c r="AR1258" s="7">
        <f t="shared" ca="1" si="1016"/>
        <v>0.66080868638778756</v>
      </c>
      <c r="AS1258" s="7">
        <f t="shared" ca="1" si="1016"/>
        <v>0.17467570038506602</v>
      </c>
      <c r="AT1258" s="7">
        <f t="shared" ca="1" si="1016"/>
        <v>0.19801543826351942</v>
      </c>
      <c r="AU1258" s="7">
        <f t="shared" ca="1" si="1016"/>
        <v>8.9729799256087622E-2</v>
      </c>
      <c r="AV1258" s="7">
        <f t="shared" ca="1" si="1016"/>
        <v>0.1076047810572161</v>
      </c>
      <c r="AW1258" s="7">
        <f t="shared" ca="1" si="1016"/>
        <v>2.610933125921705E-2</v>
      </c>
      <c r="AX1258" s="7">
        <f t="shared" ca="1" si="1016"/>
        <v>3.6551412252590287E-2</v>
      </c>
      <c r="AY1258" s="7">
        <f t="shared" ca="1" si="1016"/>
        <v>5.0933313338745109E-3</v>
      </c>
      <c r="AZ1258" s="7">
        <f t="shared" ca="1" si="1016"/>
        <v>1.0338045799630283E-2</v>
      </c>
      <c r="BA1258" s="7">
        <f t="shared" ca="1" si="1016"/>
        <v>1836441</v>
      </c>
      <c r="BB1258" s="7">
        <f t="shared" ca="1" si="1016"/>
        <v>4800687</v>
      </c>
      <c r="BC1258" s="7">
        <f t="shared" ca="1" si="1016"/>
        <v>981</v>
      </c>
      <c r="BD1258" s="7">
        <f t="shared" ca="1" si="1016"/>
        <v>3296</v>
      </c>
      <c r="BE1258" s="7">
        <f t="shared" ca="1" si="1016"/>
        <v>3946930</v>
      </c>
      <c r="BF1258" s="7">
        <f t="shared" ca="1" si="1016"/>
        <v>2690198</v>
      </c>
      <c r="BG1258" s="7">
        <f t="shared" ca="1" si="1016"/>
        <v>2765</v>
      </c>
      <c r="BH1258" s="7">
        <f t="shared" ca="1" si="1016"/>
        <v>1512</v>
      </c>
      <c r="BI1258" s="7">
        <f t="shared" ca="1" si="1016"/>
        <v>1333492</v>
      </c>
      <c r="BJ1258" s="7">
        <f t="shared" ca="1" si="1016"/>
        <v>5303636</v>
      </c>
      <c r="BK1258" s="7">
        <f t="shared" ca="1" si="1016"/>
        <v>797</v>
      </c>
      <c r="BL1258" s="7">
        <f t="shared" ca="1" si="1016"/>
        <v>3480</v>
      </c>
      <c r="BM1258" s="7">
        <f t="shared" ca="1" si="1016"/>
        <v>743397</v>
      </c>
      <c r="BN1258" s="7">
        <f t="shared" ca="1" si="1016"/>
        <v>5893731</v>
      </c>
      <c r="BO1258" s="7">
        <f t="shared" ca="1" si="1016"/>
        <v>422</v>
      </c>
      <c r="BP1258" s="7">
        <f t="shared" ref="BP1258:CV1258" ca="1" si="1017">INDIRECT("CORPUS_TOTALS!R"&amp;($B1253+$C1253)&amp;"C"&amp;(COLUMN()-1),FALSE)</f>
        <v>3855</v>
      </c>
      <c r="BQ1258" s="7">
        <f t="shared" ca="1" si="1017"/>
        <v>322328</v>
      </c>
      <c r="BR1258" s="7">
        <f t="shared" ca="1" si="1017"/>
        <v>6314800</v>
      </c>
      <c r="BS1258" s="7">
        <f t="shared" ca="1" si="1017"/>
        <v>134</v>
      </c>
      <c r="BT1258" s="7">
        <f t="shared" ca="1" si="1017"/>
        <v>4143</v>
      </c>
      <c r="BU1258" s="7">
        <f t="shared" ca="1" si="1017"/>
        <v>165699</v>
      </c>
      <c r="BV1258" s="7">
        <f t="shared" ca="1" si="1017"/>
        <v>6471429</v>
      </c>
      <c r="BW1258" s="7">
        <f t="shared" ca="1" si="1017"/>
        <v>33</v>
      </c>
      <c r="BX1258" s="7">
        <f t="shared" ca="1" si="1017"/>
        <v>4244</v>
      </c>
      <c r="BY1258" s="7">
        <f t="shared" ca="1" si="1017"/>
        <v>1836238.7181652074</v>
      </c>
      <c r="BZ1258" s="7">
        <f t="shared" ca="1" si="1017"/>
        <v>4800889.2818347923</v>
      </c>
      <c r="CA1258" s="7">
        <f t="shared" ca="1" si="1017"/>
        <v>1183.2818347924874</v>
      </c>
      <c r="CB1258" s="7">
        <f t="shared" ca="1" si="1017"/>
        <v>3095.7117733754721</v>
      </c>
      <c r="CC1258" s="7">
        <f t="shared" ca="1" si="1017"/>
        <v>3947151.4349689563</v>
      </c>
      <c r="CD1258" s="7">
        <f t="shared" ca="1" si="1017"/>
        <v>2689976.5650310437</v>
      </c>
      <c r="CE1258" s="7">
        <f t="shared" ca="1" si="1017"/>
        <v>2543.5650310438832</v>
      </c>
      <c r="CF1258" s="7">
        <f t="shared" ca="1" si="1017"/>
        <v>1734.5520035171839</v>
      </c>
      <c r="CG1258" s="7">
        <f t="shared" ca="1" si="1017"/>
        <v>1333429.7309066381</v>
      </c>
      <c r="CH1258" s="7">
        <f t="shared" ca="1" si="1017"/>
        <v>5303698.2690933617</v>
      </c>
      <c r="CI1258" s="7">
        <f t="shared" ca="1" si="1017"/>
        <v>859.26909336202209</v>
      </c>
      <c r="CJ1258" s="7">
        <f t="shared" ca="1" si="1017"/>
        <v>3419.9333103113272</v>
      </c>
      <c r="CK1258" s="7">
        <f t="shared" ca="1" si="1017"/>
        <v>743339.98782366083</v>
      </c>
      <c r="CL1258" s="7">
        <f t="shared" ca="1" si="1017"/>
        <v>5893788.0121763395</v>
      </c>
      <c r="CM1258" s="7">
        <f t="shared" ca="1" si="1017"/>
        <v>479.01217633919327</v>
      </c>
      <c r="CN1258" s="7">
        <f t="shared" ca="1" si="1017"/>
        <v>3800.4352668804941</v>
      </c>
      <c r="CO1258" s="7">
        <f t="shared" ca="1" si="1017"/>
        <v>322254.33761922363</v>
      </c>
      <c r="CP1258" s="7">
        <f t="shared" ca="1" si="1017"/>
        <v>6314873.6623807764</v>
      </c>
      <c r="CQ1258" s="7">
        <f t="shared" ca="1" si="1017"/>
        <v>207.6623807763568</v>
      </c>
      <c r="CR1258" s="7">
        <f t="shared" ca="1" si="1017"/>
        <v>4071.9599216709398</v>
      </c>
      <c r="CS1258" s="7">
        <f t="shared" ca="1" si="1017"/>
        <v>165625.27020954152</v>
      </c>
      <c r="CT1258" s="7">
        <f t="shared" ca="1" si="1017"/>
        <v>6471502.7297904585</v>
      </c>
      <c r="CU1258" s="7">
        <f t="shared" ca="1" si="1017"/>
        <v>106.72979045849485</v>
      </c>
      <c r="CV1258" s="7">
        <f t="shared" ca="1" si="1017"/>
        <v>4172.9575534779497</v>
      </c>
    </row>
    <row r="1260" spans="1:100">
      <c r="A1260" s="18" t="s">
        <v>114</v>
      </c>
      <c r="B1260" t="s">
        <v>119</v>
      </c>
      <c r="C1260" t="s">
        <v>120</v>
      </c>
      <c r="D1260" t="s">
        <v>121</v>
      </c>
      <c r="E1260" t="s">
        <v>122</v>
      </c>
      <c r="F1260" t="s">
        <v>123</v>
      </c>
      <c r="G1260" t="s">
        <v>124</v>
      </c>
      <c r="H1260" t="s">
        <v>125</v>
      </c>
      <c r="I1260" t="s">
        <v>126</v>
      </c>
      <c r="J1260" t="s">
        <v>127</v>
      </c>
      <c r="K1260" t="s">
        <v>128</v>
      </c>
      <c r="L1260" t="s">
        <v>129</v>
      </c>
      <c r="M1260" t="s">
        <v>130</v>
      </c>
      <c r="N1260" t="s">
        <v>131</v>
      </c>
      <c r="O1260" t="s">
        <v>132</v>
      </c>
      <c r="P1260" t="s">
        <v>133</v>
      </c>
      <c r="Q1260" t="s">
        <v>134</v>
      </c>
      <c r="R1260" t="s">
        <v>135</v>
      </c>
      <c r="S1260" t="s">
        <v>136</v>
      </c>
      <c r="T1260" t="s">
        <v>138</v>
      </c>
      <c r="U1260" t="s">
        <v>139</v>
      </c>
      <c r="V1260" t="s">
        <v>140</v>
      </c>
      <c r="W1260" t="s">
        <v>141</v>
      </c>
      <c r="X1260" t="s">
        <v>142</v>
      </c>
      <c r="Y1260" t="s">
        <v>143</v>
      </c>
      <c r="Z1260" t="s">
        <v>144</v>
      </c>
      <c r="AA1260" t="s">
        <v>145</v>
      </c>
      <c r="AB1260" t="s">
        <v>146</v>
      </c>
      <c r="AC1260" t="s">
        <v>147</v>
      </c>
      <c r="AD1260" t="s">
        <v>148</v>
      </c>
      <c r="AE1260" t="s">
        <v>149</v>
      </c>
      <c r="AF1260" t="s">
        <v>137</v>
      </c>
    </row>
    <row r="1261" spans="1:100">
      <c r="A1261" s="18" t="s">
        <v>150</v>
      </c>
      <c r="B1261" s="10" t="e">
        <f ca="1">1-NORMSDIST(H1261)</f>
        <v>#REF!</v>
      </c>
      <c r="C1261" s="10">
        <f t="shared" ref="C1261" ca="1" si="1018">1-NORMSDIST(I1261)</f>
        <v>0.70677742441557501</v>
      </c>
      <c r="D1261" s="10">
        <f t="shared" ref="D1261" ca="1" si="1019">1-NORMSDIST(J1261)</f>
        <v>6.5048276818302497E-5</v>
      </c>
      <c r="E1261" s="10">
        <f t="shared" ref="E1261" ca="1" si="1020">1-NORMSDIST(K1261)</f>
        <v>2.2920873275622533E-4</v>
      </c>
      <c r="F1261" s="10">
        <f t="shared" ref="F1261" ca="1" si="1021">1-NORMSDIST(L1261)</f>
        <v>1.7600173150565945E-3</v>
      </c>
      <c r="G1261" s="10">
        <f t="shared" ref="G1261" ca="1" si="1022">1-NORMSDIST(M1261)</f>
        <v>2.3792490262408705E-6</v>
      </c>
      <c r="H1261" t="e">
        <f ca="1">(E1257/T1261-E1258/Z1261)/(SQRT(N1261*(1-N1261)*(1/T1261+1/Z1261)))</f>
        <v>#REF!</v>
      </c>
      <c r="I1261">
        <f t="shared" ref="I1261" ca="1" si="1023">(F1257/U1261-F1258/AA1261)/(SQRT(O1261*(1-O1261)*(1/U1261+1/AA1261)))</f>
        <v>-0.54399465471784392</v>
      </c>
      <c r="J1261">
        <f t="shared" ref="J1261" ca="1" si="1024">(G1257/V1261-G1258/AB1261)/(SQRT(P1261*(1-P1261)*(1/V1261+1/AB1261)))</f>
        <v>3.8262757499865505</v>
      </c>
      <c r="K1261">
        <f t="shared" ref="K1261" ca="1" si="1025">(H1257/W1261-H1258/AC1261)/(SQRT(Q1261*(1-Q1261)*(1/W1261+1/AC1261)))</f>
        <v>3.5039464878932809</v>
      </c>
      <c r="L1261">
        <f t="shared" ref="L1261" ca="1" si="1026">(I1257/X1261-I1258/AD1261)/(SQRT(R1261*(1-R1261)*(1/X1261+1/AD1261)))</f>
        <v>2.9182487126406405</v>
      </c>
      <c r="M1261">
        <f t="shared" ref="M1261" ca="1" si="1027">(J1257/Y1261-J1258/AE1261)/(SQRT(S1261*(1-S1261)*(1/Y1261+1/AE1261)))</f>
        <v>4.5751628034620069</v>
      </c>
      <c r="N1261" t="e">
        <f ca="1">(E1257+E1258)/(T1261+Z1261)</f>
        <v>#REF!</v>
      </c>
      <c r="O1261">
        <f t="shared" ref="O1261" ca="1" si="1028">(F1257+F1258)/(U1261+AA1261)</f>
        <v>1.261890927201793E-2</v>
      </c>
      <c r="P1261">
        <f t="shared" ref="P1261" ca="1" si="1029">(G1257+G1258)/(V1261+AB1261)</f>
        <v>1.2115049389889599E-2</v>
      </c>
      <c r="Q1261">
        <f t="shared" ref="Q1261" ca="1" si="1030">(H1257+H1258)/(W1261+AC1261)</f>
        <v>1.2326720345314186E-2</v>
      </c>
      <c r="R1261">
        <f t="shared" ref="R1261" ca="1" si="1031">(I1257+I1258)/(X1261+AD1261)</f>
        <v>9.8987299742674516E-3</v>
      </c>
      <c r="S1261">
        <f t="shared" ref="S1261" ca="1" si="1032">(J1257+J1258)/(Y1261+AE1261)</f>
        <v>7.2217149497800278E-3</v>
      </c>
      <c r="T1261" t="e">
        <f ca="1">_xlfn.FLOOR.MATH(($F$1-1)*$D1257)</f>
        <v>#REF!</v>
      </c>
      <c r="U1261">
        <f ca="1">2*50*$D1257</f>
        <v>777000</v>
      </c>
      <c r="V1261">
        <f ca="1">2*10*$D1257</f>
        <v>155400</v>
      </c>
      <c r="W1261">
        <f ca="1">2*5*$D1257</f>
        <v>77700</v>
      </c>
      <c r="X1261">
        <f ca="1">2*2*$D1257</f>
        <v>31080</v>
      </c>
      <c r="Y1261">
        <f ca="1">2*1*$D1257</f>
        <v>15540</v>
      </c>
      <c r="Z1261" t="e">
        <f ca="1">_xlfn.FLOOR.MATH(($F$1-1)*$D1258)</f>
        <v>#REF!</v>
      </c>
      <c r="AA1261">
        <f ca="1">2*50*$D1258</f>
        <v>427700</v>
      </c>
      <c r="AB1261">
        <f ca="1">2*10*$D1258</f>
        <v>85540</v>
      </c>
      <c r="AC1261">
        <f ca="1">2*5*$D1258</f>
        <v>42770</v>
      </c>
      <c r="AD1261">
        <f ca="1">2*2*$D1258</f>
        <v>17108</v>
      </c>
      <c r="AE1261">
        <f ca="1">2*1*$D1258</f>
        <v>8554</v>
      </c>
    </row>
    <row r="1263" spans="1:100">
      <c r="A1263" s="18" t="s">
        <v>151</v>
      </c>
      <c r="B1263" t="s">
        <v>152</v>
      </c>
      <c r="C1263" t="s">
        <v>153</v>
      </c>
      <c r="D1263" t="s">
        <v>154</v>
      </c>
      <c r="E1263">
        <v>50</v>
      </c>
      <c r="F1263" t="s">
        <v>153</v>
      </c>
      <c r="G1263" t="s">
        <v>154</v>
      </c>
      <c r="H1263">
        <v>10</v>
      </c>
      <c r="I1263" t="s">
        <v>153</v>
      </c>
      <c r="J1263" t="s">
        <v>154</v>
      </c>
      <c r="K1263">
        <v>5</v>
      </c>
      <c r="L1263" t="s">
        <v>153</v>
      </c>
      <c r="M1263" t="s">
        <v>154</v>
      </c>
      <c r="N1263">
        <v>2</v>
      </c>
      <c r="O1263" t="s">
        <v>153</v>
      </c>
      <c r="P1263" t="s">
        <v>154</v>
      </c>
      <c r="Q1263">
        <v>1</v>
      </c>
      <c r="R1263" t="s">
        <v>153</v>
      </c>
      <c r="S1263" t="s">
        <v>154</v>
      </c>
    </row>
    <row r="1264" spans="1:100">
      <c r="A1264" s="18" t="s">
        <v>159</v>
      </c>
      <c r="B1264" t="s">
        <v>116</v>
      </c>
      <c r="C1264">
        <f ca="1">BC1257</f>
        <v>2087</v>
      </c>
      <c r="D1264">
        <f ca="1">BD1257</f>
        <v>5683</v>
      </c>
      <c r="E1264" t="s">
        <v>116</v>
      </c>
      <c r="F1264">
        <f ca="1">BG1257</f>
        <v>4443</v>
      </c>
      <c r="G1264">
        <f ca="1">BH1257</f>
        <v>3327</v>
      </c>
      <c r="H1264" t="s">
        <v>116</v>
      </c>
      <c r="I1264">
        <f ca="1">BK1257</f>
        <v>1512</v>
      </c>
      <c r="J1264">
        <f ca="1">BL1257</f>
        <v>6258</v>
      </c>
      <c r="K1264" t="s">
        <v>116</v>
      </c>
      <c r="L1264">
        <f ca="1">BO1257</f>
        <v>865</v>
      </c>
      <c r="M1264">
        <f ca="1">BP1257</f>
        <v>6905</v>
      </c>
      <c r="N1264" t="s">
        <v>116</v>
      </c>
      <c r="O1264">
        <f ca="1">BS1257</f>
        <v>320</v>
      </c>
      <c r="P1264">
        <f ca="1">BT1257</f>
        <v>7450</v>
      </c>
      <c r="Q1264" t="s">
        <v>116</v>
      </c>
      <c r="R1264">
        <f ca="1">BW1257</f>
        <v>137</v>
      </c>
      <c r="S1264">
        <f ca="1">BX1257</f>
        <v>7633</v>
      </c>
    </row>
    <row r="1265" spans="1:100">
      <c r="A1265" s="18"/>
      <c r="B1265" t="s">
        <v>117</v>
      </c>
      <c r="C1265">
        <f ca="1">BC1258</f>
        <v>981</v>
      </c>
      <c r="D1265">
        <f ca="1">BD1258</f>
        <v>3296</v>
      </c>
      <c r="E1265" t="s">
        <v>117</v>
      </c>
      <c r="F1265">
        <f ca="1">BG1258</f>
        <v>2765</v>
      </c>
      <c r="G1265">
        <f ca="1">BH1258</f>
        <v>1512</v>
      </c>
      <c r="H1265" t="s">
        <v>117</v>
      </c>
      <c r="I1265">
        <f ca="1">BK1258</f>
        <v>797</v>
      </c>
      <c r="J1265">
        <f ca="1">BL1258</f>
        <v>3480</v>
      </c>
      <c r="K1265" t="s">
        <v>117</v>
      </c>
      <c r="L1265">
        <f ca="1">BO1258</f>
        <v>422</v>
      </c>
      <c r="M1265">
        <f ca="1">BP1258</f>
        <v>3855</v>
      </c>
      <c r="N1265" t="s">
        <v>117</v>
      </c>
      <c r="O1265">
        <f ca="1">BS1258</f>
        <v>134</v>
      </c>
      <c r="P1265">
        <f ca="1">BT1258</f>
        <v>4143</v>
      </c>
      <c r="Q1265" t="s">
        <v>117</v>
      </c>
      <c r="R1265">
        <f ca="1">BW1258</f>
        <v>33</v>
      </c>
      <c r="S1265">
        <f ca="1">BX1258</f>
        <v>4244</v>
      </c>
    </row>
    <row r="1266" spans="1:100">
      <c r="A1266" s="18" t="s">
        <v>155</v>
      </c>
      <c r="C1266">
        <f ca="1">(C1264+C1265)*(C1264+D1264)/SUM(C1264:D1265)</f>
        <v>1978.7797791981407</v>
      </c>
      <c r="D1266">
        <f ca="1">(C1264+D1264)*(D1264+D1265)/SUM(C1264:D1265)</f>
        <v>5791.2202208018598</v>
      </c>
      <c r="F1266">
        <f ca="1">(F1264+F1265)*(F1264+G1264)/SUM(F1264:G1265)</f>
        <v>4648.9715281812896</v>
      </c>
      <c r="G1266">
        <f ca="1">(F1264+G1264)*(G1264+G1265)/SUM(F1264:G1265)</f>
        <v>3121.0284718187099</v>
      </c>
      <c r="I1266">
        <f ca="1">(I1264+I1265)*(I1264+J1264)/SUM(I1264:J1265)</f>
        <v>1489.2446252178966</v>
      </c>
      <c r="J1266">
        <f ca="1">(I1264+J1264)*(J1264+J1265)/SUM(I1264:J1265)</f>
        <v>6280.755374782103</v>
      </c>
      <c r="L1266">
        <f ca="1">(L1264+L1265)*(L1264+M1264)/SUM(L1264:M1265)</f>
        <v>830.0813480534573</v>
      </c>
      <c r="M1266">
        <f ca="1">(L1264+M1264)*(M1264+M1265)/SUM(L1264:M1265)</f>
        <v>6939.9186519465429</v>
      </c>
      <c r="O1266">
        <f ca="1">(O1264+O1265)*(O1264+P1264)/SUM(O1264:P1265)</f>
        <v>292.81812899477046</v>
      </c>
      <c r="P1266">
        <f ca="1">(O1264+P1264)*(P1264+P1265)/SUM(O1264:P1265)</f>
        <v>7477.1818710052294</v>
      </c>
      <c r="R1266">
        <f ca="1">(R1264+R1265)*(R1264+S1264)/SUM(R1264:S1265)</f>
        <v>109.64555490993608</v>
      </c>
      <c r="S1266">
        <f ca="1">(R1264+S1264)*(S1264+S1265)/SUM(R1264:S1265)</f>
        <v>7660.3544450900636</v>
      </c>
    </row>
    <row r="1267" spans="1:100">
      <c r="C1267">
        <f ca="1">(C1264+C1265)*(C1265+D1265)/SUM(C1264:D1265)</f>
        <v>1089.2202208018593</v>
      </c>
      <c r="D1267">
        <f ca="1">(C1265+D1265)*(D1264+D1265)/SUM(C1264:D1265)</f>
        <v>3187.7797791981407</v>
      </c>
      <c r="F1267">
        <f ca="1">(F1264+F1265)*(F1265+G1265)/SUM(F1264:G1265)</f>
        <v>2559.0284718187099</v>
      </c>
      <c r="G1267">
        <f ca="1">(F1265+G1265)*(G1264+G1265)/SUM(F1264:G1265)</f>
        <v>1717.9715281812898</v>
      </c>
      <c r="I1267">
        <f ca="1">(I1264+I1265)*(I1265+J1265)/SUM(I1264:J1265)</f>
        <v>819.75537478210344</v>
      </c>
      <c r="J1267">
        <f ca="1">(I1265+J1265)*(J1264+J1265)/SUM(I1264:J1265)</f>
        <v>3457.2446252178966</v>
      </c>
      <c r="L1267">
        <f ca="1">(L1264+L1265)*(L1265+M1265)/SUM(L1264:M1265)</f>
        <v>456.9186519465427</v>
      </c>
      <c r="M1267">
        <f ca="1">(L1265+M1265)*(M1264+M1265)/SUM(L1264:M1265)</f>
        <v>3820.0813480534571</v>
      </c>
      <c r="O1267">
        <f ca="1">(O1264+O1265)*(O1265+P1265)/SUM(O1264:P1265)</f>
        <v>161.18187100522951</v>
      </c>
      <c r="P1267">
        <f ca="1">(O1265+P1265)*(P1264+P1265)/SUM(O1264:P1265)</f>
        <v>4115.8181289947706</v>
      </c>
      <c r="R1267">
        <f ca="1">(R1264+R1265)*(R1265+S1265)/SUM(R1264:S1265)</f>
        <v>60.354445090063919</v>
      </c>
      <c r="S1267">
        <f ca="1">(R1265+S1265)*(S1264+S1265)/SUM(R1264:S1265)</f>
        <v>4216.6455549099364</v>
      </c>
    </row>
    <row r="1269" spans="1:100">
      <c r="A1269" s="18" t="s">
        <v>151</v>
      </c>
      <c r="B1269" s="18" t="s">
        <v>0</v>
      </c>
      <c r="C1269" s="18">
        <v>50</v>
      </c>
      <c r="D1269" s="18">
        <v>10</v>
      </c>
      <c r="E1269" s="18">
        <v>5</v>
      </c>
      <c r="F1269" s="18">
        <v>2</v>
      </c>
      <c r="G1269" s="18">
        <v>1</v>
      </c>
    </row>
    <row r="1270" spans="1:100">
      <c r="A1270" s="18" t="s">
        <v>118</v>
      </c>
      <c r="B1270" s="10">
        <f ca="1">_xlfn.CHISQ.TEST(C1264:D1265,C1266:D1267)</f>
        <v>2.2519718411344292E-6</v>
      </c>
      <c r="C1270" s="10">
        <f ca="1">_xlfn.CHISQ.TEST(F1264:G1265,F1266:G1267)</f>
        <v>1.2497442986568762E-15</v>
      </c>
      <c r="D1270" s="10">
        <f ca="1">_xlfn.CHISQ.TEST(I1264:J1265,I1266:J1267)</f>
        <v>0.27102017807970835</v>
      </c>
      <c r="E1270" s="10">
        <f ca="1">_xlfn.CHISQ.TEST(L1264:M1265,L1266:M1267)</f>
        <v>3.137471473615875E-2</v>
      </c>
      <c r="F1270" s="10">
        <f ca="1">_xlfn.CHISQ.TEST(O1264:P1265,O1266:P1267)</f>
        <v>6.5749572142309509E-3</v>
      </c>
      <c r="G1270" s="10">
        <f ca="1">_xlfn.CHISQ.TEST(R1264:S1265,R1266:S1267)</f>
        <v>1.0073693978191758E-5</v>
      </c>
    </row>
    <row r="1271" spans="1:100">
      <c r="A1271" s="18" t="s">
        <v>156</v>
      </c>
      <c r="B1271">
        <f ca="1">(C1264*D1265)/(D1264*C1265)</f>
        <v>1.2338517706563721</v>
      </c>
      <c r="C1271">
        <f ca="1">(F1264*G1265)/(G1264*F1265)</f>
        <v>0.73026446450788141</v>
      </c>
      <c r="D1271">
        <f ca="1">(I1264*J1265)/(J1264*I1265)</f>
        <v>1.0549628219918654</v>
      </c>
      <c r="E1271">
        <f ca="1">(L1264*M1265)/(M1264*L1265)</f>
        <v>1.1443644450240398</v>
      </c>
      <c r="F1271">
        <f ca="1">(O1264*P1265)/(P1264*O1265)</f>
        <v>1.3280176299709505</v>
      </c>
      <c r="G1271">
        <f ca="1">(R1264*S1265)/(S1264*R1265)</f>
        <v>2.3082707065413732</v>
      </c>
    </row>
    <row r="1274" spans="1:100">
      <c r="A1274">
        <v>2</v>
      </c>
      <c r="B1274">
        <v>5</v>
      </c>
      <c r="C1274">
        <v>8</v>
      </c>
      <c r="AB1274" s="12"/>
      <c r="AC1274" s="12"/>
      <c r="AD1274" s="12"/>
      <c r="AE1274" s="12"/>
      <c r="AF1274" s="12"/>
      <c r="AG1274" s="12"/>
      <c r="AH1274" s="12"/>
      <c r="AI1274" s="12"/>
      <c r="AJ1274" s="12"/>
      <c r="AK1274" s="12"/>
      <c r="AL1274" s="12"/>
      <c r="AM1274" s="12"/>
      <c r="AN1274" s="12"/>
      <c r="AO1274" s="12"/>
      <c r="AP1274" s="12"/>
      <c r="AQ1274" s="12"/>
      <c r="AR1274" s="12"/>
      <c r="AS1274" s="12"/>
      <c r="AT1274" s="12"/>
      <c r="AU1274" s="12"/>
      <c r="AV1274" s="12"/>
      <c r="AW1274" s="12"/>
      <c r="AX1274" s="12"/>
      <c r="AY1274" s="12"/>
    </row>
    <row r="1275" spans="1:100" ht="18.75">
      <c r="A1275" s="19" t="str">
        <f ca="1">INDIRECT("R5C"&amp;A1274,FALSE)</f>
        <v>reduced_deities</v>
      </c>
      <c r="B1275" s="19" t="str">
        <f ca="1">INDIRECT("R5C"&amp;B1274,FALSE)</f>
        <v>emperor_names</v>
      </c>
      <c r="C1275" s="19" t="str">
        <f ca="1">INDIRECT("R3C"&amp;C1274,FALSE)</f>
        <v>reduced_ubc_religion</v>
      </c>
      <c r="D1275" s="20"/>
    </row>
    <row r="1276" spans="1:100" ht="18.75">
      <c r="A1276" s="19">
        <f ca="1">INDIRECT("R6C"&amp;A1274,FALSE)</f>
        <v>188</v>
      </c>
      <c r="B1276" s="19">
        <f ca="1">INDIRECT("R6C"&amp;B1274,FALSE)</f>
        <v>227</v>
      </c>
      <c r="C1276" s="19">
        <f ca="1">INDIRECT("R4C"&amp;C1274,FALSE)</f>
        <v>9</v>
      </c>
    </row>
    <row r="1277" spans="1:100">
      <c r="A1277" s="18"/>
    </row>
    <row r="1278" spans="1:100">
      <c r="A1278" s="18" t="s">
        <v>115</v>
      </c>
    </row>
    <row r="1279" spans="1:100" ht="15.75">
      <c r="C1279" t="s">
        <v>36</v>
      </c>
      <c r="D1279" t="s">
        <v>37</v>
      </c>
      <c r="E1279" s="2" t="s">
        <v>43</v>
      </c>
      <c r="F1279" s="2" t="s">
        <v>38</v>
      </c>
      <c r="G1279" s="2" t="s">
        <v>39</v>
      </c>
      <c r="H1279" s="2" t="s">
        <v>40</v>
      </c>
      <c r="I1279" s="2" t="s">
        <v>41</v>
      </c>
      <c r="J1279" s="2" t="s">
        <v>42</v>
      </c>
      <c r="K1279" s="3" t="s">
        <v>44</v>
      </c>
      <c r="L1279" s="3" t="s">
        <v>45</v>
      </c>
      <c r="M1279" s="3" t="s">
        <v>46</v>
      </c>
      <c r="N1279" s="3" t="s">
        <v>47</v>
      </c>
      <c r="O1279" s="3" t="s">
        <v>48</v>
      </c>
      <c r="P1279" s="3" t="s">
        <v>49</v>
      </c>
      <c r="Q1279" s="3" t="s">
        <v>108</v>
      </c>
      <c r="R1279" s="3" t="s">
        <v>109</v>
      </c>
      <c r="S1279" s="3" t="s">
        <v>110</v>
      </c>
      <c r="T1279" s="3" t="s">
        <v>111</v>
      </c>
      <c r="U1279" s="3" t="s">
        <v>112</v>
      </c>
      <c r="V1279" s="3" t="s">
        <v>113</v>
      </c>
      <c r="W1279" s="3" t="s">
        <v>81</v>
      </c>
      <c r="X1279" s="3" t="s">
        <v>82</v>
      </c>
      <c r="Y1279" s="3" t="s">
        <v>83</v>
      </c>
      <c r="Z1279" s="3" t="s">
        <v>84</v>
      </c>
      <c r="AA1279" s="3" t="s">
        <v>85</v>
      </c>
      <c r="AB1279" s="3" t="s">
        <v>86</v>
      </c>
      <c r="AC1279" s="13" t="s">
        <v>96</v>
      </c>
      <c r="AD1279" s="13" t="s">
        <v>97</v>
      </c>
      <c r="AE1279" s="13" t="s">
        <v>98</v>
      </c>
      <c r="AF1279" s="13" t="s">
        <v>99</v>
      </c>
      <c r="AG1279" s="13" t="s">
        <v>100</v>
      </c>
      <c r="AH1279" s="13" t="s">
        <v>101</v>
      </c>
      <c r="AI1279" s="13" t="s">
        <v>102</v>
      </c>
      <c r="AJ1279" s="13" t="s">
        <v>103</v>
      </c>
      <c r="AK1279" s="13" t="s">
        <v>104</v>
      </c>
      <c r="AL1279" s="13" t="s">
        <v>105</v>
      </c>
      <c r="AM1279" s="13" t="s">
        <v>106</v>
      </c>
      <c r="AN1279" s="13" t="s">
        <v>107</v>
      </c>
      <c r="AO1279" s="13" t="s">
        <v>96</v>
      </c>
      <c r="AP1279" s="13" t="s">
        <v>97</v>
      </c>
      <c r="AQ1279" s="13" t="s">
        <v>98</v>
      </c>
      <c r="AR1279" s="13" t="s">
        <v>99</v>
      </c>
      <c r="AS1279" s="13" t="s">
        <v>100</v>
      </c>
      <c r="AT1279" s="13" t="s">
        <v>101</v>
      </c>
      <c r="AU1279" s="13" t="s">
        <v>102</v>
      </c>
      <c r="AV1279" s="13" t="s">
        <v>103</v>
      </c>
      <c r="AW1279" s="13" t="s">
        <v>104</v>
      </c>
      <c r="AX1279" s="13" t="s">
        <v>105</v>
      </c>
      <c r="AY1279" s="13" t="s">
        <v>106</v>
      </c>
      <c r="AZ1279" s="13" t="s">
        <v>107</v>
      </c>
      <c r="BA1279" t="s">
        <v>1</v>
      </c>
      <c r="BB1279" t="s">
        <v>2</v>
      </c>
      <c r="BC1279" t="s">
        <v>3</v>
      </c>
      <c r="BD1279" t="s">
        <v>4</v>
      </c>
      <c r="BE1279" t="s">
        <v>5</v>
      </c>
      <c r="BF1279" t="s">
        <v>6</v>
      </c>
      <c r="BG1279" t="s">
        <v>7</v>
      </c>
      <c r="BH1279" t="s">
        <v>8</v>
      </c>
      <c r="BI1279" t="s">
        <v>9</v>
      </c>
      <c r="BJ1279" t="s">
        <v>10</v>
      </c>
      <c r="BK1279" t="s">
        <v>11</v>
      </c>
      <c r="BL1279" t="s">
        <v>12</v>
      </c>
      <c r="BM1279" t="s">
        <v>13</v>
      </c>
      <c r="BN1279" t="s">
        <v>14</v>
      </c>
      <c r="BO1279" t="s">
        <v>15</v>
      </c>
      <c r="BP1279" t="s">
        <v>16</v>
      </c>
      <c r="BQ1279" t="s">
        <v>17</v>
      </c>
      <c r="BR1279" t="s">
        <v>18</v>
      </c>
      <c r="BS1279" t="s">
        <v>19</v>
      </c>
      <c r="BT1279" t="s">
        <v>20</v>
      </c>
      <c r="BU1279" t="s">
        <v>21</v>
      </c>
      <c r="BV1279" t="s">
        <v>22</v>
      </c>
      <c r="BW1279" t="s">
        <v>23</v>
      </c>
      <c r="BX1279" t="s">
        <v>24</v>
      </c>
      <c r="BY1279" t="s">
        <v>1</v>
      </c>
      <c r="BZ1279" t="s">
        <v>2</v>
      </c>
      <c r="CA1279" t="s">
        <v>3</v>
      </c>
      <c r="CB1279" t="s">
        <v>4</v>
      </c>
      <c r="CC1279" t="s">
        <v>5</v>
      </c>
      <c r="CD1279" t="s">
        <v>6</v>
      </c>
      <c r="CE1279" t="s">
        <v>7</v>
      </c>
      <c r="CF1279" t="s">
        <v>8</v>
      </c>
      <c r="CG1279" t="s">
        <v>9</v>
      </c>
      <c r="CH1279" t="s">
        <v>10</v>
      </c>
      <c r="CI1279" t="s">
        <v>11</v>
      </c>
      <c r="CJ1279" t="s">
        <v>12</v>
      </c>
      <c r="CK1279" t="s">
        <v>13</v>
      </c>
      <c r="CL1279" t="s">
        <v>14</v>
      </c>
      <c r="CM1279" t="s">
        <v>15</v>
      </c>
      <c r="CN1279" t="s">
        <v>16</v>
      </c>
      <c r="CO1279" t="s">
        <v>17</v>
      </c>
      <c r="CP1279" t="s">
        <v>18</v>
      </c>
      <c r="CQ1279" t="s">
        <v>19</v>
      </c>
      <c r="CR1279" t="s">
        <v>20</v>
      </c>
      <c r="CS1279" t="s">
        <v>21</v>
      </c>
      <c r="CT1279" t="s">
        <v>22</v>
      </c>
      <c r="CU1279" t="s">
        <v>23</v>
      </c>
      <c r="CV1279" t="s">
        <v>24</v>
      </c>
    </row>
    <row r="1280" spans="1:100">
      <c r="A1280" s="18" t="str">
        <f ca="1">INDIRECT("CORPUS_TOTALS!R"&amp;$A1276&amp;"C"&amp;COLUMN(),FALSE)</f>
        <v>Reduced Deity</v>
      </c>
      <c r="B1280" s="7" t="str">
        <f ca="1">INDIRECT("CORPUS_TOTALS!R"&amp;($A1276+$C1276)&amp;"C"&amp;(COLUMN()-1),FALSE)</f>
        <v>Reduced Religion</v>
      </c>
      <c r="C1280" s="7">
        <f ca="1">INDIRECT("CORPUS_TOTALS!R"&amp;($A1276+$C1276)&amp;"C"&amp;(COLUMN()-1),FALSE)</f>
        <v>64928</v>
      </c>
      <c r="D1280" s="7">
        <f t="shared" ref="D1280:BO1280" ca="1" si="1033">INDIRECT("CORPUS_TOTALS!R"&amp;($A1276+$C1276)&amp;"C"&amp;(COLUMN()-1),FALSE)</f>
        <v>7770</v>
      </c>
      <c r="E1280" s="7">
        <f t="shared" ca="1" si="1033"/>
        <v>5441</v>
      </c>
      <c r="F1280" s="7">
        <f t="shared" ca="1" si="1033"/>
        <v>13865</v>
      </c>
      <c r="G1280" s="7">
        <f t="shared" ca="1" si="1033"/>
        <v>3460</v>
      </c>
      <c r="H1280" s="7">
        <f t="shared" ca="1" si="1033"/>
        <v>1857</v>
      </c>
      <c r="I1280" s="7">
        <f t="shared" ca="1" si="1033"/>
        <v>756</v>
      </c>
      <c r="J1280" s="7">
        <f t="shared" ca="1" si="1033"/>
        <v>362</v>
      </c>
      <c r="K1280" s="7">
        <f t="shared" ca="1" si="1033"/>
        <v>8.9780274266755455</v>
      </c>
      <c r="L1280" s="7">
        <f t="shared" ca="1" si="1033"/>
        <v>7.6487362065899802</v>
      </c>
      <c r="M1280" s="7">
        <f t="shared" ca="1" si="1033"/>
        <v>10.540748596661007</v>
      </c>
      <c r="N1280" s="7">
        <f t="shared" ca="1" si="1033"/>
        <v>11.4919175209826</v>
      </c>
      <c r="O1280" s="7">
        <f t="shared" ca="1" si="1033"/>
        <v>11.730616829266953</v>
      </c>
      <c r="P1280" s="7">
        <f t="shared" ca="1" si="1033"/>
        <v>11.146112726373387</v>
      </c>
      <c r="Q1280" s="7">
        <f t="shared" ca="1" si="1033"/>
        <v>2.1450406631229062</v>
      </c>
      <c r="R1280" s="7">
        <f t="shared" ca="1" si="1033"/>
        <v>2.2966105117344946</v>
      </c>
      <c r="S1280" s="7">
        <f t="shared" ca="1" si="1033"/>
        <v>2.5050199936840718</v>
      </c>
      <c r="T1280" s="7">
        <f t="shared" ca="1" si="1033"/>
        <v>2.6429949828260324</v>
      </c>
      <c r="U1280" s="7">
        <f t="shared" ca="1" si="1033"/>
        <v>2.71736315282463</v>
      </c>
      <c r="V1280" s="7">
        <f t="shared" ca="1" si="1033"/>
        <v>2.5440384052984815</v>
      </c>
      <c r="W1280" s="7">
        <f t="shared" ca="1" si="1033"/>
        <v>2.1515562459718203E-239</v>
      </c>
      <c r="X1280" s="7">
        <f t="shared" ca="1" si="1033"/>
        <v>8.3272158275850147E-272</v>
      </c>
      <c r="Y1280" s="7">
        <f t="shared" ca="1" si="1033"/>
        <v>0</v>
      </c>
      <c r="Z1280" s="7">
        <f t="shared" ca="1" si="1033"/>
        <v>1.7167023805577407E-271</v>
      </c>
      <c r="AA1280" s="7">
        <f t="shared" ca="1" si="1033"/>
        <v>4.4372217403262357E-154</v>
      </c>
      <c r="AB1280" s="7">
        <f t="shared" ca="1" si="1033"/>
        <v>5.9827451946326201E-69</v>
      </c>
      <c r="AC1280" s="7">
        <f t="shared" ca="1" si="1033"/>
        <v>3.8522232853448246E-2</v>
      </c>
      <c r="AD1280" s="7">
        <f t="shared" ca="1" si="1033"/>
        <v>4.058217135480828E-2</v>
      </c>
      <c r="AE1280" s="7">
        <f t="shared" ca="1" si="1033"/>
        <v>3.5105189717001294E-2</v>
      </c>
      <c r="AF1280" s="7">
        <f t="shared" ca="1" si="1033"/>
        <v>3.6271901660090082E-2</v>
      </c>
      <c r="AG1280" s="7">
        <f t="shared" ca="1" si="1033"/>
        <v>4.3079865292588782E-2</v>
      </c>
      <c r="AH1280" s="7">
        <f t="shared" ca="1" si="1033"/>
        <v>4.5980623767900283E-2</v>
      </c>
      <c r="AI1280" s="7">
        <f t="shared" ca="1" si="1033"/>
        <v>4.5677765761398863E-2</v>
      </c>
      <c r="AJ1280" s="7">
        <f t="shared" ca="1" si="1033"/>
        <v>4.9920689837056741E-2</v>
      </c>
      <c r="AK1280" s="7">
        <f t="shared" ca="1" si="1033"/>
        <v>4.5266159403933658E-2</v>
      </c>
      <c r="AL1280" s="7">
        <f t="shared" ca="1" si="1033"/>
        <v>5.2031137893363645E-2</v>
      </c>
      <c r="AM1280" s="7">
        <f t="shared" ca="1" si="1033"/>
        <v>4.1903154918236249E-2</v>
      </c>
      <c r="AN1280" s="7">
        <f t="shared" ca="1" si="1033"/>
        <v>5.1275738260656928E-2</v>
      </c>
      <c r="AO1280" s="7">
        <f t="shared" ca="1" si="1033"/>
        <v>0.35787025402648248</v>
      </c>
      <c r="AP1280" s="7">
        <f t="shared" ca="1" si="1033"/>
        <v>0.37932408316785476</v>
      </c>
      <c r="AQ1280" s="7">
        <f t="shared" ca="1" si="1033"/>
        <v>0.66176321115465253</v>
      </c>
      <c r="AR1280" s="7">
        <f t="shared" ca="1" si="1033"/>
        <v>0.68263833324689194</v>
      </c>
      <c r="AS1280" s="7">
        <f t="shared" ca="1" si="1033"/>
        <v>0.30102981475867363</v>
      </c>
      <c r="AT1280" s="7">
        <f t="shared" ca="1" si="1033"/>
        <v>0.321621407892549</v>
      </c>
      <c r="AU1280" s="7">
        <f t="shared" ca="1" si="1033"/>
        <v>0.18819547147343796</v>
      </c>
      <c r="AV1280" s="7">
        <f t="shared" ca="1" si="1033"/>
        <v>0.20588432260635614</v>
      </c>
      <c r="AW1280" s="7">
        <f t="shared" ca="1" si="1033"/>
        <v>8.6964829621570844E-2</v>
      </c>
      <c r="AX1280" s="7">
        <f t="shared" ca="1" si="1033"/>
        <v>9.9907757251016027E-2</v>
      </c>
      <c r="AY1280" s="7">
        <f t="shared" ca="1" si="1033"/>
        <v>4.153556840429843E-2</v>
      </c>
      <c r="AZ1280" s="7">
        <f t="shared" ca="1" si="1033"/>
        <v>5.0871124002393971E-2</v>
      </c>
      <c r="BA1280" s="7">
        <f t="shared" ca="1" si="1033"/>
        <v>1424201</v>
      </c>
      <c r="BB1280" s="7">
        <f t="shared" ca="1" si="1033"/>
        <v>5232749</v>
      </c>
      <c r="BC1280" s="7">
        <f t="shared" ca="1" si="1033"/>
        <v>2864</v>
      </c>
      <c r="BD1280" s="7">
        <f t="shared" ca="1" si="1033"/>
        <v>4906</v>
      </c>
      <c r="BE1280" s="7">
        <f t="shared" ca="1" si="1033"/>
        <v>3139987</v>
      </c>
      <c r="BF1280" s="7">
        <f t="shared" ca="1" si="1033"/>
        <v>3516963</v>
      </c>
      <c r="BG1280" s="7">
        <f t="shared" ca="1" si="1033"/>
        <v>5223</v>
      </c>
      <c r="BH1280" s="7">
        <f t="shared" ca="1" si="1033"/>
        <v>2547</v>
      </c>
      <c r="BI1280" s="7">
        <f t="shared" ca="1" si="1033"/>
        <v>1017780</v>
      </c>
      <c r="BJ1280" s="7">
        <f t="shared" ca="1" si="1033"/>
        <v>5639170</v>
      </c>
      <c r="BK1280" s="7">
        <f t="shared" ca="1" si="1033"/>
        <v>2419</v>
      </c>
      <c r="BL1280" s="7">
        <f t="shared" ca="1" si="1033"/>
        <v>5351</v>
      </c>
      <c r="BM1280" s="7">
        <f t="shared" ca="1" si="1033"/>
        <v>565689</v>
      </c>
      <c r="BN1280" s="7">
        <f t="shared" ca="1" si="1033"/>
        <v>6091261</v>
      </c>
      <c r="BO1280" s="7">
        <f t="shared" ca="1" si="1033"/>
        <v>1531</v>
      </c>
      <c r="BP1280" s="7">
        <f t="shared" ref="BP1280:CV1280" ca="1" si="1034">INDIRECT("CORPUS_TOTALS!R"&amp;($A1276+$C1276)&amp;"C"&amp;(COLUMN()-1),FALSE)</f>
        <v>6239</v>
      </c>
      <c r="BQ1280" s="7">
        <f t="shared" ca="1" si="1034"/>
        <v>243408</v>
      </c>
      <c r="BR1280" s="7">
        <f t="shared" ca="1" si="1034"/>
        <v>6413542</v>
      </c>
      <c r="BS1280" s="7">
        <f t="shared" ca="1" si="1034"/>
        <v>726</v>
      </c>
      <c r="BT1280" s="7">
        <f t="shared" ca="1" si="1034"/>
        <v>7044</v>
      </c>
      <c r="BU1280" s="7">
        <f t="shared" ca="1" si="1034"/>
        <v>124549</v>
      </c>
      <c r="BV1280" s="7">
        <f t="shared" ca="1" si="1034"/>
        <v>6532401</v>
      </c>
      <c r="BW1280" s="7">
        <f t="shared" ca="1" si="1034"/>
        <v>359</v>
      </c>
      <c r="BX1280" s="7">
        <f t="shared" ca="1" si="1034"/>
        <v>7411</v>
      </c>
      <c r="BY1280" s="7">
        <f t="shared" ca="1" si="1034"/>
        <v>1425401.2699333206</v>
      </c>
      <c r="BZ1280" s="7">
        <f t="shared" ca="1" si="1034"/>
        <v>5231548.7300666794</v>
      </c>
      <c r="CA1280" s="7">
        <f t="shared" ca="1" si="1034"/>
        <v>1663.7300666794704</v>
      </c>
      <c r="CB1280" s="7">
        <f t="shared" ca="1" si="1034"/>
        <v>6113.39717888823</v>
      </c>
      <c r="CC1280" s="7">
        <f t="shared" ca="1" si="1034"/>
        <v>3141543.1870356146</v>
      </c>
      <c r="CD1280" s="7">
        <f t="shared" ca="1" si="1034"/>
        <v>3515406.8129643854</v>
      </c>
      <c r="CE1280" s="7">
        <f t="shared" ca="1" si="1034"/>
        <v>3666.8129643856005</v>
      </c>
      <c r="CF1280" s="7">
        <f t="shared" ca="1" si="1034"/>
        <v>4107.9762804287247</v>
      </c>
      <c r="CG1280" s="7">
        <f t="shared" ca="1" si="1034"/>
        <v>1019009.6107638431</v>
      </c>
      <c r="CH1280" s="7">
        <f t="shared" ca="1" si="1034"/>
        <v>5637940.3892361568</v>
      </c>
      <c r="CI1280" s="7">
        <f t="shared" ca="1" si="1034"/>
        <v>1189.3892361569578</v>
      </c>
      <c r="CJ1280" s="7">
        <f t="shared" ca="1" si="1034"/>
        <v>6588.2916605953178</v>
      </c>
      <c r="CK1280" s="7">
        <f t="shared" ca="1" si="1034"/>
        <v>566558.71199390222</v>
      </c>
      <c r="CL1280" s="7">
        <f t="shared" ca="1" si="1034"/>
        <v>6090391.288006098</v>
      </c>
      <c r="CM1280" s="7">
        <f t="shared" ca="1" si="1034"/>
        <v>661.28800609778057</v>
      </c>
      <c r="CN1280" s="7">
        <f t="shared" ca="1" si="1034"/>
        <v>7117.0092910416934</v>
      </c>
      <c r="CO1280" s="7">
        <f t="shared" ca="1" si="1034"/>
        <v>243849.37871358436</v>
      </c>
      <c r="CP1280" s="7">
        <f t="shared" ca="1" si="1034"/>
        <v>6413100.6212864155</v>
      </c>
      <c r="CQ1280" s="7">
        <f t="shared" ca="1" si="1034"/>
        <v>284.62128641563339</v>
      </c>
      <c r="CR1280" s="7">
        <f t="shared" ca="1" si="1034"/>
        <v>7494.11565656945</v>
      </c>
      <c r="CS1280" s="7">
        <f t="shared" ca="1" si="1034"/>
        <v>124762.37720414362</v>
      </c>
      <c r="CT1280" s="7">
        <f t="shared" ca="1" si="1034"/>
        <v>6532187.6227958566</v>
      </c>
      <c r="CU1280" s="7">
        <f t="shared" ca="1" si="1034"/>
        <v>145.62279585639007</v>
      </c>
      <c r="CV1280" s="7">
        <f t="shared" ca="1" si="1034"/>
        <v>7633.2763863330802</v>
      </c>
    </row>
    <row r="1281" spans="1:100">
      <c r="A1281" s="18" t="s">
        <v>117</v>
      </c>
      <c r="B1281" s="7" t="str">
        <f ca="1">INDIRECT("CORPUS_TOTALS!R"&amp;($B1276+$C1276)&amp;"C"&amp;(COLUMN()-1),FALSE)</f>
        <v>Reduced Religion</v>
      </c>
      <c r="C1281" s="7">
        <f ca="1">INDIRECT("CORPUS_TOTALS!R"&amp;($B1276+$C1276)&amp;"C"&amp;(COLUMN()-1),FALSE)</f>
        <v>64928</v>
      </c>
      <c r="D1281" s="7">
        <f t="shared" ref="D1281:BO1281" ca="1" si="1035">INDIRECT("CORPUS_TOTALS!R"&amp;($B1276+$C1276)&amp;"C"&amp;(COLUMN()-1),FALSE)</f>
        <v>4277</v>
      </c>
      <c r="E1281" s="7">
        <f t="shared" ca="1" si="1035"/>
        <v>1035</v>
      </c>
      <c r="F1281" s="7">
        <f t="shared" ca="1" si="1035"/>
        <v>3932</v>
      </c>
      <c r="G1281" s="7">
        <f t="shared" ca="1" si="1035"/>
        <v>710</v>
      </c>
      <c r="H1281" s="7">
        <f t="shared" ca="1" si="1035"/>
        <v>335</v>
      </c>
      <c r="I1281" s="7">
        <f t="shared" ca="1" si="1035"/>
        <v>101</v>
      </c>
      <c r="J1281" s="7">
        <f t="shared" ca="1" si="1035"/>
        <v>35</v>
      </c>
      <c r="K1281" s="7">
        <f t="shared" ca="1" si="1035"/>
        <v>-3.1481308305711355</v>
      </c>
      <c r="L1281" s="7">
        <f t="shared" ca="1" si="1035"/>
        <v>-0.43859718597573444</v>
      </c>
      <c r="M1281" s="7">
        <f t="shared" ca="1" si="1035"/>
        <v>-1.3682933416858554</v>
      </c>
      <c r="N1281" s="7">
        <f t="shared" ca="1" si="1035"/>
        <v>-1.8972236216927929</v>
      </c>
      <c r="O1281" s="7">
        <f t="shared" ca="1" si="1035"/>
        <v>-4.5071677202449578</v>
      </c>
      <c r="P1281" s="7">
        <f t="shared" ca="1" si="1035"/>
        <v>-8.0339424709013727</v>
      </c>
      <c r="Q1281" s="7">
        <f t="shared" ca="1" si="1035"/>
        <v>0.72712575027145132</v>
      </c>
      <c r="R1281" s="7">
        <f t="shared" ca="1" si="1035"/>
        <v>1</v>
      </c>
      <c r="S1281" s="7">
        <f t="shared" ca="1" si="1035"/>
        <v>0.86509495845102058</v>
      </c>
      <c r="T1281" s="7">
        <f t="shared" ca="1" si="1035"/>
        <v>0.78882867100991716</v>
      </c>
      <c r="U1281" s="7">
        <f t="shared" ca="1" si="1035"/>
        <v>0.59391158402444955</v>
      </c>
      <c r="V1281" s="7">
        <f t="shared" ca="1" si="1035"/>
        <v>0.43794515028584297</v>
      </c>
      <c r="W1281" s="7">
        <f t="shared" ca="1" si="1035"/>
        <v>4.9700732236795026E-13</v>
      </c>
      <c r="X1281" s="7">
        <f t="shared" ca="1" si="1035"/>
        <v>0.99983072049809874</v>
      </c>
      <c r="Y1281" s="7">
        <f t="shared" ca="1" si="1035"/>
        <v>1.4636045054527064E-2</v>
      </c>
      <c r="Z1281" s="7">
        <f t="shared" ca="1" si="1035"/>
        <v>1.4441443878394366E-3</v>
      </c>
      <c r="AA1281" s="7">
        <f t="shared" ca="1" si="1035"/>
        <v>9.7263339560851347E-6</v>
      </c>
      <c r="AB1281" s="7">
        <f t="shared" ca="1" si="1035"/>
        <v>1.0074094292812511E-5</v>
      </c>
      <c r="AC1281" s="7">
        <f t="shared" ca="1" si="1035"/>
        <v>1.2841274774972876E-2</v>
      </c>
      <c r="AD1281" s="7">
        <f t="shared" ca="1" si="1035"/>
        <v>1.4495297421355328E-2</v>
      </c>
      <c r="AE1281" s="7">
        <f t="shared" ca="1" si="1035"/>
        <v>1.7817311375558132E-2</v>
      </c>
      <c r="AF1281" s="7">
        <f t="shared" ca="1" si="1035"/>
        <v>1.8956127951072686E-2</v>
      </c>
      <c r="AG1281" s="7">
        <f t="shared" ca="1" si="1035"/>
        <v>1.5389513257002649E-2</v>
      </c>
      <c r="AH1281" s="7">
        <f t="shared" ca="1" si="1035"/>
        <v>1.781132845447736E-2</v>
      </c>
      <c r="AI1281" s="7">
        <f t="shared" ca="1" si="1035"/>
        <v>1.4000851273316194E-2</v>
      </c>
      <c r="AJ1281" s="7">
        <f t="shared" ca="1" si="1035"/>
        <v>1.7329520482587474E-2</v>
      </c>
      <c r="AK1281" s="7">
        <f t="shared" ca="1" si="1035"/>
        <v>9.5182228382691015E-3</v>
      </c>
      <c r="AL1281" s="7">
        <f t="shared" ca="1" si="1035"/>
        <v>1.4096460350882174E-2</v>
      </c>
      <c r="AM1281" s="7">
        <f t="shared" ca="1" si="1035"/>
        <v>5.4832887346023922E-3</v>
      </c>
      <c r="AN1281" s="7">
        <f t="shared" ca="1" si="1035"/>
        <v>1.0883323376690571E-2</v>
      </c>
      <c r="AO1281" s="7">
        <f t="shared" ca="1" si="1035"/>
        <v>0.15417032571839692</v>
      </c>
      <c r="AP1281" s="7">
        <f t="shared" ca="1" si="1035"/>
        <v>0.17643523892972093</v>
      </c>
      <c r="AQ1281" s="7">
        <f t="shared" ca="1" si="1035"/>
        <v>0.45616463976509752</v>
      </c>
      <c r="AR1281" s="7">
        <f t="shared" ca="1" si="1035"/>
        <v>0.48608460035648299</v>
      </c>
      <c r="AS1281" s="7">
        <f t="shared" ca="1" si="1035"/>
        <v>0.12489547955064684</v>
      </c>
      <c r="AT1281" s="7">
        <f t="shared" ca="1" si="1035"/>
        <v>0.14538742903013407</v>
      </c>
      <c r="AU1281" s="7">
        <f t="shared" ca="1" si="1035"/>
        <v>6.0713354594015848E-2</v>
      </c>
      <c r="AV1281" s="7">
        <f t="shared" ca="1" si="1035"/>
        <v>7.5830952163056867E-2</v>
      </c>
      <c r="AW1281" s="7">
        <f t="shared" ca="1" si="1035"/>
        <v>1.7584072540465047E-2</v>
      </c>
      <c r="AX1281" s="7">
        <f t="shared" ca="1" si="1035"/>
        <v>2.6371971415578913E-2</v>
      </c>
      <c r="AY1281" s="7">
        <f t="shared" ca="1" si="1035"/>
        <v>5.4832887346023922E-3</v>
      </c>
      <c r="AZ1281" s="7">
        <f t="shared" ca="1" si="1035"/>
        <v>1.0883323376690571E-2</v>
      </c>
      <c r="BA1281" s="7">
        <f t="shared" ca="1" si="1035"/>
        <v>1426358</v>
      </c>
      <c r="BB1281" s="7">
        <f t="shared" ca="1" si="1035"/>
        <v>5234085</v>
      </c>
      <c r="BC1281" s="7">
        <f t="shared" ca="1" si="1035"/>
        <v>707</v>
      </c>
      <c r="BD1281" s="7">
        <f t="shared" ca="1" si="1035"/>
        <v>3570</v>
      </c>
      <c r="BE1281" s="7">
        <f t="shared" ca="1" si="1035"/>
        <v>3143195</v>
      </c>
      <c r="BF1281" s="7">
        <f t="shared" ca="1" si="1035"/>
        <v>3517248</v>
      </c>
      <c r="BG1281" s="7">
        <f t="shared" ca="1" si="1035"/>
        <v>2015</v>
      </c>
      <c r="BH1281" s="7">
        <f t="shared" ca="1" si="1035"/>
        <v>2262</v>
      </c>
      <c r="BI1281" s="7">
        <f t="shared" ca="1" si="1035"/>
        <v>1019621</v>
      </c>
      <c r="BJ1281" s="7">
        <f t="shared" ca="1" si="1035"/>
        <v>5640822</v>
      </c>
      <c r="BK1281" s="7">
        <f t="shared" ca="1" si="1035"/>
        <v>578</v>
      </c>
      <c r="BL1281" s="7">
        <f t="shared" ca="1" si="1035"/>
        <v>3699</v>
      </c>
      <c r="BM1281" s="7">
        <f t="shared" ca="1" si="1035"/>
        <v>566928</v>
      </c>
      <c r="BN1281" s="7">
        <f t="shared" ca="1" si="1035"/>
        <v>6093515</v>
      </c>
      <c r="BO1281" s="7">
        <f t="shared" ca="1" si="1035"/>
        <v>292</v>
      </c>
      <c r="BP1281" s="7">
        <f t="shared" ref="BP1281:CV1281" ca="1" si="1036">INDIRECT("CORPUS_TOTALS!R"&amp;($B1276+$C1276)&amp;"C"&amp;(COLUMN()-1),FALSE)</f>
        <v>3985</v>
      </c>
      <c r="BQ1281" s="7">
        <f t="shared" ca="1" si="1036"/>
        <v>244040</v>
      </c>
      <c r="BR1281" s="7">
        <f t="shared" ca="1" si="1036"/>
        <v>6416403</v>
      </c>
      <c r="BS1281" s="7">
        <f t="shared" ca="1" si="1036"/>
        <v>94</v>
      </c>
      <c r="BT1281" s="7">
        <f t="shared" ca="1" si="1036"/>
        <v>4183</v>
      </c>
      <c r="BU1281" s="7">
        <f t="shared" ca="1" si="1036"/>
        <v>124873</v>
      </c>
      <c r="BV1281" s="7">
        <f t="shared" ca="1" si="1036"/>
        <v>6535570</v>
      </c>
      <c r="BW1281" s="7">
        <f t="shared" ca="1" si="1036"/>
        <v>35</v>
      </c>
      <c r="BX1281" s="7">
        <f t="shared" ca="1" si="1036"/>
        <v>4242</v>
      </c>
      <c r="BY1281" s="7">
        <f t="shared" ca="1" si="1036"/>
        <v>1426149.1990353684</v>
      </c>
      <c r="BZ1281" s="7">
        <f t="shared" ca="1" si="1036"/>
        <v>5234293.8009646321</v>
      </c>
      <c r="CA1281" s="7">
        <f t="shared" ca="1" si="1036"/>
        <v>915.8009646316724</v>
      </c>
      <c r="CB1281" s="7">
        <f t="shared" ca="1" si="1036"/>
        <v>3363.3574275765141</v>
      </c>
      <c r="CC1281" s="7">
        <f t="shared" ca="1" si="1036"/>
        <v>3143191.6011520363</v>
      </c>
      <c r="CD1281" s="7">
        <f t="shared" ca="1" si="1036"/>
        <v>3517251.3988479637</v>
      </c>
      <c r="CE1281" s="7">
        <f t="shared" ca="1" si="1036"/>
        <v>2018.3988479636055</v>
      </c>
      <c r="CF1281" s="7">
        <f t="shared" ca="1" si="1036"/>
        <v>2260.0515115886437</v>
      </c>
      <c r="CG1281" s="7">
        <f t="shared" ca="1" si="1036"/>
        <v>1019544.3001591965</v>
      </c>
      <c r="CH1281" s="7">
        <f t="shared" ca="1" si="1036"/>
        <v>5640898.6998408036</v>
      </c>
      <c r="CI1281" s="7">
        <f t="shared" ca="1" si="1036"/>
        <v>654.69984080351458</v>
      </c>
      <c r="CJ1281" s="7">
        <f t="shared" ca="1" si="1036"/>
        <v>3624.6262173552118</v>
      </c>
      <c r="CK1281" s="7">
        <f t="shared" ca="1" si="1036"/>
        <v>566855.99371916603</v>
      </c>
      <c r="CL1281" s="7">
        <f t="shared" ca="1" si="1036"/>
        <v>6093587.0062808339</v>
      </c>
      <c r="CM1281" s="7">
        <f t="shared" ca="1" si="1036"/>
        <v>364.00628083400352</v>
      </c>
      <c r="CN1281" s="7">
        <f t="shared" ca="1" si="1036"/>
        <v>3915.5064460427034</v>
      </c>
      <c r="CO1281" s="7">
        <f t="shared" ca="1" si="1036"/>
        <v>243977.33008468474</v>
      </c>
      <c r="CP1281" s="7">
        <f t="shared" ca="1" si="1036"/>
        <v>6416465.6699153157</v>
      </c>
      <c r="CQ1281" s="7">
        <f t="shared" ca="1" si="1036"/>
        <v>156.66991531527205</v>
      </c>
      <c r="CR1281" s="7">
        <f t="shared" ca="1" si="1036"/>
        <v>4122.9759525004565</v>
      </c>
      <c r="CS1281" s="7">
        <f t="shared" ca="1" si="1036"/>
        <v>124827.84186642499</v>
      </c>
      <c r="CT1281" s="7">
        <f t="shared" ca="1" si="1036"/>
        <v>6535615.1581335748</v>
      </c>
      <c r="CU1281" s="7">
        <f t="shared" ca="1" si="1036"/>
        <v>80.158133575003902</v>
      </c>
      <c r="CV1281" s="7">
        <f t="shared" ca="1" si="1036"/>
        <v>4199.5368662414794</v>
      </c>
    </row>
    <row r="1283" spans="1:100">
      <c r="A1283" s="18" t="s">
        <v>114</v>
      </c>
      <c r="B1283" t="s">
        <v>119</v>
      </c>
      <c r="C1283" t="s">
        <v>120</v>
      </c>
      <c r="D1283" t="s">
        <v>121</v>
      </c>
      <c r="E1283" t="s">
        <v>122</v>
      </c>
      <c r="F1283" t="s">
        <v>123</v>
      </c>
      <c r="G1283" t="s">
        <v>124</v>
      </c>
      <c r="H1283" t="s">
        <v>125</v>
      </c>
      <c r="I1283" t="s">
        <v>126</v>
      </c>
      <c r="J1283" t="s">
        <v>127</v>
      </c>
      <c r="K1283" t="s">
        <v>128</v>
      </c>
      <c r="L1283" t="s">
        <v>129</v>
      </c>
      <c r="M1283" t="s">
        <v>130</v>
      </c>
      <c r="N1283" t="s">
        <v>131</v>
      </c>
      <c r="O1283" t="s">
        <v>132</v>
      </c>
      <c r="P1283" t="s">
        <v>133</v>
      </c>
      <c r="Q1283" t="s">
        <v>134</v>
      </c>
      <c r="R1283" t="s">
        <v>135</v>
      </c>
      <c r="S1283" t="s">
        <v>136</v>
      </c>
      <c r="T1283" t="s">
        <v>138</v>
      </c>
      <c r="U1283" t="s">
        <v>139</v>
      </c>
      <c r="V1283" t="s">
        <v>140</v>
      </c>
      <c r="W1283" t="s">
        <v>141</v>
      </c>
      <c r="X1283" t="s">
        <v>142</v>
      </c>
      <c r="Y1283" t="s">
        <v>143</v>
      </c>
      <c r="Z1283" t="s">
        <v>144</v>
      </c>
      <c r="AA1283" t="s">
        <v>145</v>
      </c>
      <c r="AB1283" t="s">
        <v>146</v>
      </c>
      <c r="AC1283" t="s">
        <v>147</v>
      </c>
      <c r="AD1283" t="s">
        <v>148</v>
      </c>
      <c r="AE1283" t="s">
        <v>149</v>
      </c>
      <c r="AF1283" t="s">
        <v>137</v>
      </c>
    </row>
    <row r="1284" spans="1:100">
      <c r="A1284" s="18" t="s">
        <v>150</v>
      </c>
      <c r="B1284" s="10" t="e">
        <f ca="1">1-NORMSDIST(H1284)</f>
        <v>#REF!</v>
      </c>
      <c r="C1284" s="10">
        <f t="shared" ref="C1284" ca="1" si="1037">1-NORMSDIST(I1284)</f>
        <v>0</v>
      </c>
      <c r="D1284" s="10">
        <f t="shared" ref="D1284" ca="1" si="1038">1-NORMSDIST(J1284)</f>
        <v>0</v>
      </c>
      <c r="E1284" s="10">
        <f t="shared" ref="E1284" ca="1" si="1039">1-NORMSDIST(K1284)</f>
        <v>0</v>
      </c>
      <c r="F1284" s="10">
        <f t="shared" ref="F1284" ca="1" si="1040">1-NORMSDIST(L1284)</f>
        <v>0</v>
      </c>
      <c r="G1284" s="10">
        <f t="shared" ref="G1284" ca="1" si="1041">1-NORMSDIST(M1284)</f>
        <v>0</v>
      </c>
      <c r="H1284" t="e">
        <f ca="1">(E1280/T1284-E1281/Z1284)/(SQRT(N1284*(1-N1284)*(1/T1284+1/Z1284)))</f>
        <v>#REF!</v>
      </c>
      <c r="I1284">
        <f t="shared" ref="I1284" ca="1" si="1042">(F1280/U1284-F1281/AA1284)/(SQRT(O1284*(1-O1284)*(1/U1284+1/AA1284)))</f>
        <v>37.661752133529916</v>
      </c>
      <c r="J1284">
        <f t="shared" ref="J1284" ca="1" si="1043">(G1280/V1284-G1281/AB1284)/(SQRT(P1284*(1-P1284)*(1/V1284+1/AB1284)))</f>
        <v>25.151935862484738</v>
      </c>
      <c r="K1284">
        <f t="shared" ref="K1284" ca="1" si="1044">(H1280/W1284-H1281/AC1284)/(SQRT(Q1284*(1-Q1284)*(1/W1284+1/AC1284)))</f>
        <v>19.965614844176429</v>
      </c>
      <c r="L1284">
        <f t="shared" ref="L1284" ca="1" si="1045">(I1280/X1284-I1281/AD1284)/(SQRT(R1284*(1-R1284)*(1/X1284+1/AD1284)))</f>
        <v>14.640346638864264</v>
      </c>
      <c r="M1284">
        <f t="shared" ref="M1284" ca="1" si="1046">(J1280/Y1284-J1281/AE1284)/(SQRT(S1284*(1-S1284)*(1/Y1284+1/AE1284)))</f>
        <v>11.204521559590738</v>
      </c>
      <c r="N1284" t="e">
        <f ca="1">(E1280+E1281)/(T1284+Z1284)</f>
        <v>#REF!</v>
      </c>
      <c r="O1284">
        <f t="shared" ref="O1284" ca="1" si="1047">(F1280+F1281)/(U1284+AA1284)</f>
        <v>1.4772972524279903E-2</v>
      </c>
      <c r="P1284">
        <f t="shared" ref="P1284" ca="1" si="1048">(G1280+G1281)/(V1284+AB1284)</f>
        <v>1.7307213414127998E-2</v>
      </c>
      <c r="Q1284">
        <f t="shared" ref="Q1284" ca="1" si="1049">(H1280+H1281)/(W1284+AC1284)</f>
        <v>1.8195401344733127E-2</v>
      </c>
      <c r="R1284">
        <f t="shared" ref="R1284" ca="1" si="1050">(I1280+I1281)/(X1284+AD1284)</f>
        <v>1.7784510666555987E-2</v>
      </c>
      <c r="S1284">
        <f t="shared" ref="S1284" ca="1" si="1051">(J1280+J1281)/(Y1284+AE1284)</f>
        <v>1.6477131235992364E-2</v>
      </c>
      <c r="T1284" t="e">
        <f ca="1">_xlfn.FLOOR.MATH(($F$1-1)*$D1280)</f>
        <v>#REF!</v>
      </c>
      <c r="U1284">
        <f ca="1">2*50*$D1280</f>
        <v>777000</v>
      </c>
      <c r="V1284">
        <f ca="1">2*10*$D1280</f>
        <v>155400</v>
      </c>
      <c r="W1284">
        <f ca="1">2*5*$D1280</f>
        <v>77700</v>
      </c>
      <c r="X1284">
        <f ca="1">2*2*$D1280</f>
        <v>31080</v>
      </c>
      <c r="Y1284">
        <f ca="1">2*1*$D1280</f>
        <v>15540</v>
      </c>
      <c r="Z1284" t="e">
        <f ca="1">_xlfn.FLOOR.MATH(($F$1-1)*$D1281)</f>
        <v>#REF!</v>
      </c>
      <c r="AA1284">
        <f ca="1">2*50*$D1281</f>
        <v>427700</v>
      </c>
      <c r="AB1284">
        <f ca="1">2*10*$D1281</f>
        <v>85540</v>
      </c>
      <c r="AC1284">
        <f ca="1">2*5*$D1281</f>
        <v>42770</v>
      </c>
      <c r="AD1284">
        <f ca="1">2*2*$D1281</f>
        <v>17108</v>
      </c>
      <c r="AE1284">
        <f ca="1">2*1*$D1281</f>
        <v>8554</v>
      </c>
    </row>
    <row r="1286" spans="1:100">
      <c r="A1286" s="18" t="s">
        <v>151</v>
      </c>
      <c r="B1286" t="s">
        <v>152</v>
      </c>
      <c r="C1286" t="s">
        <v>153</v>
      </c>
      <c r="D1286" t="s">
        <v>154</v>
      </c>
      <c r="E1286">
        <v>50</v>
      </c>
      <c r="F1286" t="s">
        <v>153</v>
      </c>
      <c r="G1286" t="s">
        <v>154</v>
      </c>
      <c r="H1286">
        <v>10</v>
      </c>
      <c r="I1286" t="s">
        <v>153</v>
      </c>
      <c r="J1286" t="s">
        <v>154</v>
      </c>
      <c r="K1286">
        <v>5</v>
      </c>
      <c r="L1286" t="s">
        <v>153</v>
      </c>
      <c r="M1286" t="s">
        <v>154</v>
      </c>
      <c r="N1286">
        <v>2</v>
      </c>
      <c r="O1286" t="s">
        <v>153</v>
      </c>
      <c r="P1286" t="s">
        <v>154</v>
      </c>
      <c r="Q1286">
        <v>1</v>
      </c>
      <c r="R1286" t="s">
        <v>153</v>
      </c>
      <c r="S1286" t="s">
        <v>154</v>
      </c>
    </row>
    <row r="1287" spans="1:100">
      <c r="A1287" s="18" t="s">
        <v>159</v>
      </c>
      <c r="B1287" t="s">
        <v>116</v>
      </c>
      <c r="C1287">
        <f ca="1">BC1280</f>
        <v>2864</v>
      </c>
      <c r="D1287">
        <f ca="1">BD1280</f>
        <v>4906</v>
      </c>
      <c r="E1287" t="s">
        <v>116</v>
      </c>
      <c r="F1287">
        <f ca="1">BG1280</f>
        <v>5223</v>
      </c>
      <c r="G1287">
        <f ca="1">BH1280</f>
        <v>2547</v>
      </c>
      <c r="H1287" t="s">
        <v>116</v>
      </c>
      <c r="I1287">
        <f ca="1">BK1280</f>
        <v>2419</v>
      </c>
      <c r="J1287">
        <f ca="1">BL1280</f>
        <v>5351</v>
      </c>
      <c r="K1287" t="s">
        <v>116</v>
      </c>
      <c r="L1287">
        <f ca="1">BO1280</f>
        <v>1531</v>
      </c>
      <c r="M1287">
        <f ca="1">BP1280</f>
        <v>6239</v>
      </c>
      <c r="N1287" t="s">
        <v>116</v>
      </c>
      <c r="O1287">
        <f ca="1">BS1280</f>
        <v>726</v>
      </c>
      <c r="P1287">
        <f ca="1">BT1280</f>
        <v>7044</v>
      </c>
      <c r="Q1287" t="s">
        <v>116</v>
      </c>
      <c r="R1287">
        <f ca="1">BW1280</f>
        <v>359</v>
      </c>
      <c r="S1287">
        <f ca="1">BX1280</f>
        <v>7411</v>
      </c>
    </row>
    <row r="1288" spans="1:100">
      <c r="A1288" s="18"/>
      <c r="B1288" t="s">
        <v>117</v>
      </c>
      <c r="C1288">
        <f ca="1">BC1281</f>
        <v>707</v>
      </c>
      <c r="D1288">
        <f ca="1">BD1281</f>
        <v>3570</v>
      </c>
      <c r="E1288" t="s">
        <v>117</v>
      </c>
      <c r="F1288">
        <f ca="1">BG1281</f>
        <v>2015</v>
      </c>
      <c r="G1288">
        <f ca="1">BH1281</f>
        <v>2262</v>
      </c>
      <c r="H1288" t="s">
        <v>117</v>
      </c>
      <c r="I1288">
        <f ca="1">BK1281</f>
        <v>578</v>
      </c>
      <c r="J1288">
        <f ca="1">BL1281</f>
        <v>3699</v>
      </c>
      <c r="K1288" t="s">
        <v>117</v>
      </c>
      <c r="L1288">
        <f ca="1">BO1281</f>
        <v>292</v>
      </c>
      <c r="M1288">
        <f ca="1">BP1281</f>
        <v>3985</v>
      </c>
      <c r="N1288" t="s">
        <v>117</v>
      </c>
      <c r="O1288">
        <f ca="1">BS1281</f>
        <v>94</v>
      </c>
      <c r="P1288">
        <f ca="1">BT1281</f>
        <v>4183</v>
      </c>
      <c r="Q1288" t="s">
        <v>117</v>
      </c>
      <c r="R1288">
        <f ca="1">BW1281</f>
        <v>35</v>
      </c>
      <c r="S1288">
        <f ca="1">BX1281</f>
        <v>4242</v>
      </c>
    </row>
    <row r="1289" spans="1:100">
      <c r="A1289" s="18" t="s">
        <v>155</v>
      </c>
      <c r="C1289">
        <f ca="1">(C1287+C1288)*(C1287+D1287)/SUM(C1287:D1288)</f>
        <v>2303.201626961069</v>
      </c>
      <c r="D1289">
        <f ca="1">(C1287+D1287)*(D1287+D1288)/SUM(C1287:D1288)</f>
        <v>5466.7983730389305</v>
      </c>
      <c r="F1289">
        <f ca="1">(F1287+F1288)*(F1287+G1287)/SUM(F1287:G1288)</f>
        <v>4668.3207437536312</v>
      </c>
      <c r="G1289">
        <f ca="1">(F1287+G1287)*(G1287+G1288)/SUM(F1287:G1288)</f>
        <v>3101.6792562463684</v>
      </c>
      <c r="I1289">
        <f ca="1">(I1287+I1288)*(I1287+J1287)/SUM(I1287:J1288)</f>
        <v>1932.9866356769321</v>
      </c>
      <c r="J1289">
        <f ca="1">(I1287+J1287)*(J1287+J1288)/SUM(I1287:J1288)</f>
        <v>5837.0133643230683</v>
      </c>
      <c r="L1289">
        <f ca="1">(L1287+L1288)*(L1287+M1287)/SUM(L1287:M1288)</f>
        <v>1175.7873329459617</v>
      </c>
      <c r="M1289">
        <f ca="1">(L1287+M1287)*(M1287+M1288)/SUM(L1287:M1288)</f>
        <v>6594.2126670540383</v>
      </c>
      <c r="O1289">
        <f ca="1">(O1287+O1288)*(O1287+P1287)/SUM(O1287:P1288)</f>
        <v>528.8785589773388</v>
      </c>
      <c r="P1289">
        <f ca="1">(O1287+P1287)*(P1287+P1288)/SUM(O1287:P1288)</f>
        <v>7241.1214410226612</v>
      </c>
      <c r="R1289">
        <f ca="1">(R1287+R1288)*(R1287+S1287)/SUM(R1287:S1288)</f>
        <v>254.11969785008716</v>
      </c>
      <c r="S1289">
        <f ca="1">(R1287+S1287)*(S1287+S1288)/SUM(R1287:S1288)</f>
        <v>7515.8803021499125</v>
      </c>
    </row>
    <row r="1290" spans="1:100">
      <c r="C1290">
        <f ca="1">(C1287+C1288)*(C1288+D1288)/SUM(C1287:D1288)</f>
        <v>1267.7983730389308</v>
      </c>
      <c r="D1290">
        <f ca="1">(C1288+D1288)*(D1287+D1288)/SUM(C1287:D1288)</f>
        <v>3009.201626961069</v>
      </c>
      <c r="F1290">
        <f ca="1">(F1287+F1288)*(F1288+G1288)/SUM(F1287:G1288)</f>
        <v>2569.6792562463684</v>
      </c>
      <c r="G1290">
        <f ca="1">(F1288+G1288)*(G1287+G1288)/SUM(F1287:G1288)</f>
        <v>1707.3207437536316</v>
      </c>
      <c r="I1290">
        <f ca="1">(I1287+I1288)*(I1288+J1288)/SUM(I1287:J1288)</f>
        <v>1064.0133643230679</v>
      </c>
      <c r="J1290">
        <f ca="1">(I1288+J1288)*(J1287+J1288)/SUM(I1287:J1288)</f>
        <v>3212.9866356769321</v>
      </c>
      <c r="L1290">
        <f ca="1">(L1287+L1288)*(L1288+M1288)/SUM(L1287:M1288)</f>
        <v>647.21266705403832</v>
      </c>
      <c r="M1290">
        <f ca="1">(L1288+M1288)*(M1287+M1288)/SUM(L1287:M1288)</f>
        <v>3629.7873329459617</v>
      </c>
      <c r="O1290">
        <f ca="1">(O1287+O1288)*(O1288+P1288)/SUM(O1287:P1288)</f>
        <v>291.12144102266126</v>
      </c>
      <c r="P1290">
        <f ca="1">(O1288+P1288)*(P1287+P1288)/SUM(O1287:P1288)</f>
        <v>3985.8785589773388</v>
      </c>
      <c r="R1290">
        <f ca="1">(R1287+R1288)*(R1288+S1288)/SUM(R1287:S1288)</f>
        <v>139.88030214991284</v>
      </c>
      <c r="S1290">
        <f ca="1">(R1288+S1288)*(S1287+S1288)/SUM(R1287:S1288)</f>
        <v>4137.1196978500875</v>
      </c>
    </row>
    <row r="1292" spans="1:100">
      <c r="A1292" s="18" t="s">
        <v>151</v>
      </c>
      <c r="B1292" s="18" t="s">
        <v>0</v>
      </c>
      <c r="C1292" s="18">
        <v>50</v>
      </c>
      <c r="D1292" s="18">
        <v>10</v>
      </c>
      <c r="E1292" s="18">
        <v>5</v>
      </c>
      <c r="F1292" s="18">
        <v>2</v>
      </c>
      <c r="G1292" s="18">
        <v>1</v>
      </c>
    </row>
    <row r="1293" spans="1:100">
      <c r="A1293" s="18" t="s">
        <v>118</v>
      </c>
      <c r="B1293" s="10">
        <f ca="1">_xlfn.CHISQ.TEST(C1287:D1288,C1289:D1290)</f>
        <v>6.7423246609434913E-121</v>
      </c>
      <c r="C1293" s="10">
        <f ca="1">_xlfn.CHISQ.TEST(F1287:G1288,F1289:G1290)</f>
        <v>3.8538496294681879E-103</v>
      </c>
      <c r="D1293" s="10">
        <f ca="1">_xlfn.CHISQ.TEST(I1287:J1288,I1289:J1290)</f>
        <v>1.1957128681998662E-101</v>
      </c>
      <c r="E1293" s="10">
        <f ca="1">_xlfn.CHISQ.TEST(L1287:M1288,L1289:M1290)</f>
        <v>1.9302804242161828E-79</v>
      </c>
      <c r="F1293" s="10">
        <f ca="1">_xlfn.CHISQ.TEST(O1287:P1288,O1289:P1290)</f>
        <v>3.2171328564541907E-50</v>
      </c>
      <c r="G1293" s="10">
        <f ca="1">_xlfn.CHISQ.TEST(R1287:S1288,R1289:S1290)</f>
        <v>3.0038140452613377E-29</v>
      </c>
    </row>
    <row r="1294" spans="1:100">
      <c r="A1294" s="18" t="s">
        <v>156</v>
      </c>
      <c r="B1294">
        <f ca="1">(C1287*D1288)/(D1287*C1288)</f>
        <v>2.9477745980876113</v>
      </c>
      <c r="C1294">
        <f ca="1">(F1287*G1288)/(G1287*F1288)</f>
        <v>2.3020175538584291</v>
      </c>
      <c r="D1294">
        <f ca="1">(I1287*J1288)/(J1287*I1288)</f>
        <v>2.8930597973796575</v>
      </c>
      <c r="E1294">
        <f ca="1">(L1287*M1288)/(M1287*L1288)</f>
        <v>3.3489269882115811</v>
      </c>
      <c r="F1294">
        <f ca="1">(O1287*P1288)/(P1287*O1288)</f>
        <v>4.5864565587734241</v>
      </c>
      <c r="G1294">
        <f ca="1">(R1287*S1288)/(S1287*R1288)</f>
        <v>5.8711105114019704</v>
      </c>
    </row>
    <row r="1295" spans="1:100">
      <c r="AB1295" s="12"/>
      <c r="AC1295" s="12"/>
      <c r="AD1295" s="12"/>
      <c r="AE1295" s="12"/>
      <c r="AF1295" s="12"/>
      <c r="AG1295" s="12"/>
      <c r="AH1295" s="12"/>
      <c r="AI1295" s="12"/>
      <c r="AJ1295" s="12"/>
      <c r="AK1295" s="12"/>
      <c r="AL1295" s="12"/>
      <c r="AM1295" s="12"/>
      <c r="AN1295" s="12"/>
      <c r="AO1295" s="12"/>
      <c r="AP1295" s="12"/>
      <c r="AQ1295" s="12"/>
      <c r="AR1295" s="12"/>
      <c r="AS1295" s="12"/>
      <c r="AT1295" s="12"/>
      <c r="AU1295" s="12"/>
      <c r="AV1295" s="12"/>
      <c r="AW1295" s="12"/>
      <c r="AX1295" s="12"/>
      <c r="AY1295" s="12"/>
    </row>
    <row r="1296" spans="1:100">
      <c r="AB1296" s="12"/>
      <c r="AC1296" s="12"/>
      <c r="AD1296" s="12"/>
      <c r="AE1296" s="12"/>
      <c r="AF1296" s="12"/>
      <c r="AG1296" s="12"/>
      <c r="AH1296" s="12"/>
      <c r="AI1296" s="12"/>
      <c r="AJ1296" s="12"/>
      <c r="AK1296" s="12"/>
      <c r="AL1296" s="12"/>
      <c r="AM1296" s="12"/>
      <c r="AN1296" s="12"/>
      <c r="AO1296" s="12"/>
      <c r="AP1296" s="12"/>
      <c r="AQ1296" s="12"/>
      <c r="AR1296" s="12"/>
      <c r="AS1296" s="12"/>
      <c r="AT1296" s="12"/>
      <c r="AU1296" s="12"/>
      <c r="AV1296" s="12"/>
      <c r="AW1296" s="12"/>
      <c r="AX1296" s="12"/>
      <c r="AY1296" s="12"/>
    </row>
    <row r="1297" spans="1:100">
      <c r="A1297">
        <v>3</v>
      </c>
      <c r="B1297">
        <v>4</v>
      </c>
      <c r="C1297">
        <v>1</v>
      </c>
      <c r="AB1297" s="12"/>
      <c r="AC1297" s="12"/>
      <c r="AD1297" s="12"/>
      <c r="AE1297" s="12"/>
      <c r="AF1297" s="12"/>
      <c r="AG1297" s="12"/>
      <c r="AH1297" s="12"/>
      <c r="AI1297" s="12"/>
      <c r="AJ1297" s="12"/>
      <c r="AK1297" s="12"/>
      <c r="AL1297" s="12"/>
      <c r="AM1297" s="12"/>
      <c r="AN1297" s="12"/>
      <c r="AO1297" s="12"/>
      <c r="AP1297" s="12"/>
      <c r="AQ1297" s="12"/>
      <c r="AR1297" s="12"/>
      <c r="AS1297" s="12"/>
      <c r="AT1297" s="12"/>
      <c r="AU1297" s="12"/>
      <c r="AV1297" s="12"/>
      <c r="AW1297" s="12"/>
      <c r="AX1297" s="12"/>
      <c r="AY1297" s="12"/>
    </row>
    <row r="1298" spans="1:100" ht="18.75">
      <c r="A1298" s="19" t="str">
        <f ca="1">INDIRECT("R5C"&amp;A1297,FALSE)</f>
        <v>sage_kings</v>
      </c>
      <c r="B1298" s="19" t="str">
        <f ca="1">INDIRECT("R5C"&amp;B1297,FALSE)</f>
        <v>ancestors</v>
      </c>
      <c r="C1298" s="19" t="str">
        <f ca="1">INDIRECT("R3C"&amp;C1297,FALSE)</f>
        <v>reduced_punishment</v>
      </c>
      <c r="D1298" s="20"/>
    </row>
    <row r="1299" spans="1:100" ht="18.75">
      <c r="A1299" s="19">
        <f ca="1">INDIRECT("R6C"&amp;A1297,FALSE)</f>
        <v>214</v>
      </c>
      <c r="B1299" s="19">
        <f ca="1">INDIRECT("R6C"&amp;B1297,FALSE)</f>
        <v>6</v>
      </c>
      <c r="C1299" s="19">
        <f ca="1">INDIRECT("R4C"&amp;C1297,FALSE)</f>
        <v>7</v>
      </c>
    </row>
    <row r="1300" spans="1:100">
      <c r="A1300" s="18"/>
    </row>
    <row r="1301" spans="1:100">
      <c r="A1301" s="18" t="s">
        <v>115</v>
      </c>
    </row>
    <row r="1302" spans="1:100" ht="15.75">
      <c r="C1302" t="s">
        <v>36</v>
      </c>
      <c r="D1302" t="s">
        <v>37</v>
      </c>
      <c r="E1302" s="2" t="s">
        <v>43</v>
      </c>
      <c r="F1302" s="2" t="s">
        <v>38</v>
      </c>
      <c r="G1302" s="2" t="s">
        <v>39</v>
      </c>
      <c r="H1302" s="2" t="s">
        <v>40</v>
      </c>
      <c r="I1302" s="2" t="s">
        <v>41</v>
      </c>
      <c r="J1302" s="2" t="s">
        <v>42</v>
      </c>
      <c r="K1302" s="3" t="s">
        <v>44</v>
      </c>
      <c r="L1302" s="3" t="s">
        <v>45</v>
      </c>
      <c r="M1302" s="3" t="s">
        <v>46</v>
      </c>
      <c r="N1302" s="3" t="s">
        <v>47</v>
      </c>
      <c r="O1302" s="3" t="s">
        <v>48</v>
      </c>
      <c r="P1302" s="3" t="s">
        <v>49</v>
      </c>
      <c r="Q1302" s="3" t="s">
        <v>108</v>
      </c>
      <c r="R1302" s="3" t="s">
        <v>109</v>
      </c>
      <c r="S1302" s="3" t="s">
        <v>110</v>
      </c>
      <c r="T1302" s="3" t="s">
        <v>111</v>
      </c>
      <c r="U1302" s="3" t="s">
        <v>112</v>
      </c>
      <c r="V1302" s="3" t="s">
        <v>113</v>
      </c>
      <c r="W1302" s="3" t="s">
        <v>81</v>
      </c>
      <c r="X1302" s="3" t="s">
        <v>82</v>
      </c>
      <c r="Y1302" s="3" t="s">
        <v>83</v>
      </c>
      <c r="Z1302" s="3" t="s">
        <v>84</v>
      </c>
      <c r="AA1302" s="3" t="s">
        <v>85</v>
      </c>
      <c r="AB1302" s="3" t="s">
        <v>86</v>
      </c>
      <c r="AC1302" s="13" t="s">
        <v>96</v>
      </c>
      <c r="AD1302" s="13" t="s">
        <v>97</v>
      </c>
      <c r="AE1302" s="13" t="s">
        <v>98</v>
      </c>
      <c r="AF1302" s="13" t="s">
        <v>99</v>
      </c>
      <c r="AG1302" s="13" t="s">
        <v>100</v>
      </c>
      <c r="AH1302" s="13" t="s">
        <v>101</v>
      </c>
      <c r="AI1302" s="13" t="s">
        <v>102</v>
      </c>
      <c r="AJ1302" s="13" t="s">
        <v>103</v>
      </c>
      <c r="AK1302" s="13" t="s">
        <v>104</v>
      </c>
      <c r="AL1302" s="13" t="s">
        <v>105</v>
      </c>
      <c r="AM1302" s="13" t="s">
        <v>106</v>
      </c>
      <c r="AN1302" s="13" t="s">
        <v>107</v>
      </c>
      <c r="AO1302" s="13" t="s">
        <v>96</v>
      </c>
      <c r="AP1302" s="13" t="s">
        <v>97</v>
      </c>
      <c r="AQ1302" s="13" t="s">
        <v>98</v>
      </c>
      <c r="AR1302" s="13" t="s">
        <v>99</v>
      </c>
      <c r="AS1302" s="13" t="s">
        <v>100</v>
      </c>
      <c r="AT1302" s="13" t="s">
        <v>101</v>
      </c>
      <c r="AU1302" s="13" t="s">
        <v>102</v>
      </c>
      <c r="AV1302" s="13" t="s">
        <v>103</v>
      </c>
      <c r="AW1302" s="13" t="s">
        <v>104</v>
      </c>
      <c r="AX1302" s="13" t="s">
        <v>105</v>
      </c>
      <c r="AY1302" s="13" t="s">
        <v>106</v>
      </c>
      <c r="AZ1302" s="13" t="s">
        <v>107</v>
      </c>
      <c r="BA1302" t="s">
        <v>1</v>
      </c>
      <c r="BB1302" t="s">
        <v>2</v>
      </c>
      <c r="BC1302" t="s">
        <v>3</v>
      </c>
      <c r="BD1302" t="s">
        <v>4</v>
      </c>
      <c r="BE1302" t="s">
        <v>5</v>
      </c>
      <c r="BF1302" t="s">
        <v>6</v>
      </c>
      <c r="BG1302" t="s">
        <v>7</v>
      </c>
      <c r="BH1302" t="s">
        <v>8</v>
      </c>
      <c r="BI1302" t="s">
        <v>9</v>
      </c>
      <c r="BJ1302" t="s">
        <v>10</v>
      </c>
      <c r="BK1302" t="s">
        <v>11</v>
      </c>
      <c r="BL1302" t="s">
        <v>12</v>
      </c>
      <c r="BM1302" t="s">
        <v>13</v>
      </c>
      <c r="BN1302" t="s">
        <v>14</v>
      </c>
      <c r="BO1302" t="s">
        <v>15</v>
      </c>
      <c r="BP1302" t="s">
        <v>16</v>
      </c>
      <c r="BQ1302" t="s">
        <v>17</v>
      </c>
      <c r="BR1302" t="s">
        <v>18</v>
      </c>
      <c r="BS1302" t="s">
        <v>19</v>
      </c>
      <c r="BT1302" t="s">
        <v>20</v>
      </c>
      <c r="BU1302" t="s">
        <v>21</v>
      </c>
      <c r="BV1302" t="s">
        <v>22</v>
      </c>
      <c r="BW1302" t="s">
        <v>23</v>
      </c>
      <c r="BX1302" t="s">
        <v>24</v>
      </c>
      <c r="BY1302" t="s">
        <v>1</v>
      </c>
      <c r="BZ1302" t="s">
        <v>2</v>
      </c>
      <c r="CA1302" t="s">
        <v>3</v>
      </c>
      <c r="CB1302" t="s">
        <v>4</v>
      </c>
      <c r="CC1302" t="s">
        <v>5</v>
      </c>
      <c r="CD1302" t="s">
        <v>6</v>
      </c>
      <c r="CE1302" t="s">
        <v>7</v>
      </c>
      <c r="CF1302" t="s">
        <v>8</v>
      </c>
      <c r="CG1302" t="s">
        <v>9</v>
      </c>
      <c r="CH1302" t="s">
        <v>10</v>
      </c>
      <c r="CI1302" t="s">
        <v>11</v>
      </c>
      <c r="CJ1302" t="s">
        <v>12</v>
      </c>
      <c r="CK1302" t="s">
        <v>13</v>
      </c>
      <c r="CL1302" t="s">
        <v>14</v>
      </c>
      <c r="CM1302" t="s">
        <v>15</v>
      </c>
      <c r="CN1302" t="s">
        <v>16</v>
      </c>
      <c r="CO1302" t="s">
        <v>17</v>
      </c>
      <c r="CP1302" t="s">
        <v>18</v>
      </c>
      <c r="CQ1302" t="s">
        <v>19</v>
      </c>
      <c r="CR1302" t="s">
        <v>20</v>
      </c>
      <c r="CS1302" t="s">
        <v>21</v>
      </c>
      <c r="CT1302" t="s">
        <v>22</v>
      </c>
      <c r="CU1302" t="s">
        <v>23</v>
      </c>
      <c r="CV1302" t="s">
        <v>24</v>
      </c>
    </row>
    <row r="1303" spans="1:100">
      <c r="A1303" s="18" t="str">
        <f ca="1">INDIRECT("CORPUS_TOTALS!R"&amp;$A1299&amp;"C"&amp;COLUMN(),FALSE)</f>
        <v>Sage Kings</v>
      </c>
      <c r="B1303" s="7" t="str">
        <f ca="1">INDIRECT("CORPUS_TOTALS!R"&amp;($A1299+$C1299)&amp;"C"&amp;(COLUMN()-1),FALSE)</f>
        <v>Reduced Punishment</v>
      </c>
      <c r="C1303" s="7">
        <f ca="1">INDIRECT("CORPUS_TOTALS!R"&amp;($A1299+$C1299)&amp;"C"&amp;(COLUMN()-1),FALSE)</f>
        <v>31050</v>
      </c>
      <c r="D1303" s="7">
        <f t="shared" ref="D1303:BO1303" ca="1" si="1052">INDIRECT("CORPUS_TOTALS!R"&amp;($A1299+$C1299)&amp;"C"&amp;(COLUMN()-1),FALSE)</f>
        <v>3367</v>
      </c>
      <c r="E1303" s="7">
        <f t="shared" ca="1" si="1052"/>
        <v>819</v>
      </c>
      <c r="F1303" s="7">
        <f t="shared" ca="1" si="1052"/>
        <v>2044</v>
      </c>
      <c r="G1303" s="7">
        <f t="shared" ca="1" si="1052"/>
        <v>430</v>
      </c>
      <c r="H1303" s="7">
        <f t="shared" ca="1" si="1052"/>
        <v>227</v>
      </c>
      <c r="I1303" s="7">
        <f t="shared" ca="1" si="1052"/>
        <v>88</v>
      </c>
      <c r="J1303" s="7">
        <f t="shared" ca="1" si="1052"/>
        <v>33</v>
      </c>
      <c r="K1303" s="7">
        <f t="shared" ca="1" si="1052"/>
        <v>2.2332141298127182</v>
      </c>
      <c r="L1303" s="7">
        <f t="shared" ca="1" si="1052"/>
        <v>1.5342991115123785</v>
      </c>
      <c r="M1303" s="7">
        <f t="shared" ca="1" si="1052"/>
        <v>1.8192957834270629</v>
      </c>
      <c r="N1303" s="7">
        <f t="shared" ca="1" si="1052"/>
        <v>2.1267470899527505</v>
      </c>
      <c r="O1303" s="7">
        <f t="shared" ca="1" si="1052"/>
        <v>1.9492588210376487</v>
      </c>
      <c r="P1303" s="7">
        <f t="shared" ca="1" si="1052"/>
        <v>0.33595599458000192</v>
      </c>
      <c r="Q1303" s="7">
        <f t="shared" ca="1" si="1052"/>
        <v>1.5275456714145992</v>
      </c>
      <c r="R1303" s="7">
        <f t="shared" ca="1" si="1052"/>
        <v>1.2999955727064536</v>
      </c>
      <c r="S1303" s="7">
        <f t="shared" ca="1" si="1052"/>
        <v>1.4093291727602595</v>
      </c>
      <c r="T1303" s="7">
        <f t="shared" ca="1" si="1052"/>
        <v>1.4698415608166413</v>
      </c>
      <c r="U1303" s="7">
        <f t="shared" ca="1" si="1052"/>
        <v>1.4561457154930806</v>
      </c>
      <c r="V1303" s="7">
        <f t="shared" ca="1" si="1052"/>
        <v>1.0667153660874937</v>
      </c>
      <c r="W1303" s="7">
        <f t="shared" ca="1" si="1052"/>
        <v>0</v>
      </c>
      <c r="X1303" s="7">
        <f t="shared" ca="1" si="1052"/>
        <v>0</v>
      </c>
      <c r="Y1303" s="7">
        <f t="shared" ca="1" si="1052"/>
        <v>0</v>
      </c>
      <c r="Z1303" s="7">
        <f t="shared" ca="1" si="1052"/>
        <v>0</v>
      </c>
      <c r="AA1303" s="7">
        <f t="shared" ca="1" si="1052"/>
        <v>0</v>
      </c>
      <c r="AB1303" s="7">
        <f t="shared" ca="1" si="1052"/>
        <v>0</v>
      </c>
      <c r="AC1303" s="7">
        <f t="shared" ca="1" si="1052"/>
        <v>1.2804489787456996E-2</v>
      </c>
      <c r="AD1303" s="7">
        <f t="shared" ca="1" si="1052"/>
        <v>1.467342308767714E-2</v>
      </c>
      <c r="AE1303" s="7">
        <f t="shared" ca="1" si="1052"/>
        <v>1.1618216641932884E-2</v>
      </c>
      <c r="AF1303" s="7">
        <f t="shared" ca="1" si="1052"/>
        <v>1.2664527640811397E-2</v>
      </c>
      <c r="AG1303" s="7">
        <f t="shared" ca="1" si="1052"/>
        <v>1.1571634622600626E-2</v>
      </c>
      <c r="AH1303" s="7">
        <f t="shared" ca="1" si="1052"/>
        <v>1.3970390919424916E-2</v>
      </c>
      <c r="AI1303" s="7">
        <f t="shared" ca="1" si="1052"/>
        <v>1.1741573457784947E-2</v>
      </c>
      <c r="AJ1303" s="7">
        <f t="shared" ca="1" si="1052"/>
        <v>1.5226053509842019E-2</v>
      </c>
      <c r="AK1303" s="7">
        <f t="shared" ca="1" si="1052"/>
        <v>1.0355524554143701E-2</v>
      </c>
      <c r="AL1303" s="7">
        <f t="shared" ca="1" si="1052"/>
        <v>1.5780501581882433E-2</v>
      </c>
      <c r="AM1303" s="7">
        <f t="shared" ca="1" si="1052"/>
        <v>6.4734094268412415E-3</v>
      </c>
      <c r="AN1303" s="7">
        <f t="shared" ca="1" si="1052"/>
        <v>1.312861017517836E-2</v>
      </c>
      <c r="AO1303" s="7">
        <f t="shared" ca="1" si="1052"/>
        <v>0.1543183602087658</v>
      </c>
      <c r="AP1303" s="7">
        <f t="shared" ca="1" si="1052"/>
        <v>0.17950997361956803</v>
      </c>
      <c r="AQ1303" s="7">
        <f t="shared" ca="1" si="1052"/>
        <v>0.31672550482400696</v>
      </c>
      <c r="AR1303" s="7">
        <f t="shared" ca="1" si="1052"/>
        <v>0.34855516045665835</v>
      </c>
      <c r="AS1303" s="7">
        <f t="shared" ca="1" si="1052"/>
        <v>9.5913870305610452E-2</v>
      </c>
      <c r="AT1303" s="7">
        <f t="shared" ca="1" si="1052"/>
        <v>0.1167383423466022</v>
      </c>
      <c r="AU1303" s="7">
        <f t="shared" ca="1" si="1052"/>
        <v>5.2529525959989179E-2</v>
      </c>
      <c r="AV1303" s="7">
        <f t="shared" ca="1" si="1052"/>
        <v>6.8646595216131992E-2</v>
      </c>
      <c r="AW1303" s="7">
        <f t="shared" ca="1" si="1052"/>
        <v>2.0213049870050782E-2</v>
      </c>
      <c r="AX1303" s="7">
        <f t="shared" ca="1" si="1052"/>
        <v>3.0871001214000302E-2</v>
      </c>
      <c r="AY1303" s="7">
        <f t="shared" ca="1" si="1052"/>
        <v>6.2267237884692708E-3</v>
      </c>
      <c r="AZ1303" s="7">
        <f t="shared" ca="1" si="1052"/>
        <v>1.2781295219549736E-2</v>
      </c>
      <c r="BA1303" s="7">
        <f t="shared" ca="1" si="1052"/>
        <v>776824</v>
      </c>
      <c r="BB1303" s="7">
        <f t="shared" ca="1" si="1052"/>
        <v>5918407</v>
      </c>
      <c r="BC1303" s="7">
        <f t="shared" ca="1" si="1052"/>
        <v>562</v>
      </c>
      <c r="BD1303" s="7">
        <f t="shared" ca="1" si="1052"/>
        <v>2805</v>
      </c>
      <c r="BE1303" s="7">
        <f t="shared" ca="1" si="1052"/>
        <v>1855903</v>
      </c>
      <c r="BF1303" s="7">
        <f t="shared" ca="1" si="1052"/>
        <v>4839328</v>
      </c>
      <c r="BG1303" s="7">
        <f t="shared" ca="1" si="1052"/>
        <v>1120</v>
      </c>
      <c r="BH1303" s="7">
        <f t="shared" ca="1" si="1052"/>
        <v>2247</v>
      </c>
      <c r="BI1303" s="7">
        <f t="shared" ca="1" si="1052"/>
        <v>521805</v>
      </c>
      <c r="BJ1303" s="7">
        <f t="shared" ca="1" si="1052"/>
        <v>6173426</v>
      </c>
      <c r="BK1303" s="7">
        <f t="shared" ca="1" si="1052"/>
        <v>358</v>
      </c>
      <c r="BL1303" s="7">
        <f t="shared" ca="1" si="1052"/>
        <v>3009</v>
      </c>
      <c r="BM1303" s="7">
        <f t="shared" ca="1" si="1052"/>
        <v>282051</v>
      </c>
      <c r="BN1303" s="7">
        <f t="shared" ca="1" si="1052"/>
        <v>6413180</v>
      </c>
      <c r="BO1303" s="7">
        <f t="shared" ca="1" si="1052"/>
        <v>204</v>
      </c>
      <c r="BP1303" s="7">
        <f t="shared" ref="BP1303:CV1303" ca="1" si="1053">INDIRECT("CORPUS_TOTALS!R"&amp;($A1299+$C1299)&amp;"C"&amp;(COLUMN()-1),FALSE)</f>
        <v>3163</v>
      </c>
      <c r="BQ1303" s="7">
        <f t="shared" ca="1" si="1053"/>
        <v>119045</v>
      </c>
      <c r="BR1303" s="7">
        <f t="shared" ca="1" si="1053"/>
        <v>6576186</v>
      </c>
      <c r="BS1303" s="7">
        <f t="shared" ca="1" si="1053"/>
        <v>86</v>
      </c>
      <c r="BT1303" s="7">
        <f t="shared" ca="1" si="1053"/>
        <v>3281</v>
      </c>
      <c r="BU1303" s="7">
        <f t="shared" ca="1" si="1053"/>
        <v>60602</v>
      </c>
      <c r="BV1303" s="7">
        <f t="shared" ca="1" si="1053"/>
        <v>6634629</v>
      </c>
      <c r="BW1303" s="7">
        <f t="shared" ca="1" si="1053"/>
        <v>32</v>
      </c>
      <c r="BX1303" s="7">
        <f t="shared" ca="1" si="1053"/>
        <v>3335</v>
      </c>
      <c r="BY1303" s="7">
        <f t="shared" ca="1" si="1053"/>
        <v>776995.25276274234</v>
      </c>
      <c r="BZ1303" s="7">
        <f t="shared" ca="1" si="1053"/>
        <v>4506161.7074645814</v>
      </c>
      <c r="CA1303" s="7">
        <f t="shared" ca="1" si="1053"/>
        <v>933.13819623150994</v>
      </c>
      <c r="CB1303" s="7">
        <f t="shared" ca="1" si="1053"/>
        <v>1343469.4376670732</v>
      </c>
      <c r="CC1303" s="7">
        <f t="shared" ca="1" si="1053"/>
        <v>1856089.5813292572</v>
      </c>
      <c r="CD1303" s="7">
        <f t="shared" ca="1" si="1053"/>
        <v>4368606.9578898316</v>
      </c>
      <c r="CE1303" s="7">
        <f t="shared" ca="1" si="1053"/>
        <v>262.84432578279814</v>
      </c>
      <c r="CF1303" s="7">
        <f t="shared" ca="1" si="1053"/>
        <v>483196.92912695982</v>
      </c>
      <c r="CG1303" s="7">
        <f t="shared" ca="1" si="1053"/>
        <v>521900.53868779703</v>
      </c>
      <c r="CH1303" s="7">
        <f t="shared" ca="1" si="1053"/>
        <v>5903839.0739952847</v>
      </c>
      <c r="CI1303" s="7">
        <f t="shared" ca="1" si="1053"/>
        <v>141.95076387626187</v>
      </c>
      <c r="CJ1303" s="7">
        <f t="shared" ca="1" si="1053"/>
        <v>273048.31336053566</v>
      </c>
      <c r="CK1303" s="7">
        <f t="shared" ca="1" si="1053"/>
        <v>282113.12664306769</v>
      </c>
      <c r="CL1303" s="7">
        <f t="shared" ca="1" si="1053"/>
        <v>6296364.8181697996</v>
      </c>
      <c r="CM1303" s="7">
        <f t="shared" ca="1" si="1053"/>
        <v>59.939614677578803</v>
      </c>
      <c r="CN1303" s="7">
        <f t="shared" ca="1" si="1053"/>
        <v>120034.55748050303</v>
      </c>
      <c r="CO1303" s="7">
        <f t="shared" ca="1" si="1053"/>
        <v>119071.11969713663</v>
      </c>
      <c r="CP1303" s="7">
        <f t="shared" ca="1" si="1053"/>
        <v>6516167.8615972064</v>
      </c>
      <c r="CQ1303" s="7">
        <f t="shared" ca="1" si="1053"/>
        <v>30.504367630360861</v>
      </c>
      <c r="CR1303" s="7">
        <f t="shared" ca="1" si="1053"/>
        <v>63304.742721701907</v>
      </c>
      <c r="CS1303" s="7">
        <f t="shared" ca="1" si="1053"/>
        <v>60603.522775064273</v>
      </c>
      <c r="CT1303" s="7">
        <f t="shared" ca="1" si="1053"/>
        <v>5939405.6404038174</v>
      </c>
      <c r="CU1303" s="7">
        <f t="shared" ca="1" si="1053"/>
        <v>494.89055185132526</v>
      </c>
      <c r="CV1303" s="7">
        <f t="shared" ca="1" si="1053"/>
        <v>665521.80694110435</v>
      </c>
    </row>
    <row r="1304" spans="1:100">
      <c r="A1304" s="18" t="s">
        <v>117</v>
      </c>
      <c r="B1304" s="7" t="str">
        <f ca="1">INDIRECT("CORPUS_TOTALS!R"&amp;($B1299+$C1299)&amp;"C"&amp;(COLUMN()-1),FALSE)</f>
        <v>Reduced Punishment</v>
      </c>
      <c r="C1304" s="7">
        <f ca="1">INDIRECT("CORPUS_TOTALS!R"&amp;($B1299+$C1299)&amp;"C"&amp;(COLUMN()-1),FALSE)</f>
        <v>31050</v>
      </c>
      <c r="D1304" s="7">
        <f t="shared" ref="D1304:BO1304" ca="1" si="1054">INDIRECT("CORPUS_TOTALS!R"&amp;($B1299+$C1299)&amp;"C"&amp;(COLUMN()-1),FALSE)</f>
        <v>2175</v>
      </c>
      <c r="E1304" s="7">
        <f t="shared" ca="1" si="1054"/>
        <v>269</v>
      </c>
      <c r="F1304" s="7">
        <f t="shared" ca="1" si="1054"/>
        <v>898</v>
      </c>
      <c r="G1304" s="7">
        <f t="shared" ca="1" si="1054"/>
        <v>163</v>
      </c>
      <c r="H1304" s="7">
        <f t="shared" ca="1" si="1054"/>
        <v>73</v>
      </c>
      <c r="I1304" s="7">
        <f t="shared" ca="1" si="1054"/>
        <v>40</v>
      </c>
      <c r="J1304" s="7">
        <f t="shared" ca="1" si="1054"/>
        <v>16</v>
      </c>
      <c r="K1304" s="7">
        <f t="shared" ca="1" si="1054"/>
        <v>-1.2511182739540352</v>
      </c>
      <c r="L1304" s="7">
        <f t="shared" ca="1" si="1054"/>
        <v>-0.49800676516965386</v>
      </c>
      <c r="M1304" s="7">
        <f t="shared" ca="1" si="1054"/>
        <v>-0.93391392584353949</v>
      </c>
      <c r="N1304" s="7">
        <f t="shared" ca="1" si="1054"/>
        <v>-1.4316991660490603</v>
      </c>
      <c r="O1304" s="7">
        <f t="shared" ca="1" si="1054"/>
        <v>-1.5767595839229272E-2</v>
      </c>
      <c r="P1304" s="7">
        <f t="shared" ca="1" si="1054"/>
        <v>-1.0176287080691298</v>
      </c>
      <c r="Q1304" s="7">
        <f t="shared" ca="1" si="1054"/>
        <v>1</v>
      </c>
      <c r="R1304" s="7">
        <f t="shared" ca="1" si="1054"/>
        <v>1</v>
      </c>
      <c r="S1304" s="7">
        <f t="shared" ca="1" si="1054"/>
        <v>1</v>
      </c>
      <c r="T1304" s="7">
        <f t="shared" ca="1" si="1054"/>
        <v>1</v>
      </c>
      <c r="U1304" s="7">
        <f t="shared" ca="1" si="1054"/>
        <v>1</v>
      </c>
      <c r="V1304" s="7">
        <f t="shared" ca="1" si="1054"/>
        <v>1</v>
      </c>
      <c r="W1304" s="7">
        <f t="shared" ca="1" si="1054"/>
        <v>0.10000724842289024</v>
      </c>
      <c r="X1304" s="7">
        <f t="shared" ca="1" si="1054"/>
        <v>0.99675797932774346</v>
      </c>
      <c r="Y1304" s="7">
        <f t="shared" ca="1" si="1054"/>
        <v>0.27940451726101811</v>
      </c>
      <c r="Z1304" s="7">
        <f t="shared" ca="1" si="1054"/>
        <v>5.8108674301750034E-2</v>
      </c>
      <c r="AA1304" s="7">
        <f t="shared" ca="1" si="1054"/>
        <v>0.97954061035843321</v>
      </c>
      <c r="AB1304" s="7">
        <f t="shared" ca="1" si="1054"/>
        <v>0.87436622013035636</v>
      </c>
      <c r="AC1304" s="7">
        <f t="shared" ca="1" si="1054"/>
        <v>6.1537507120655458E-3</v>
      </c>
      <c r="AD1304" s="7">
        <f t="shared" ca="1" si="1054"/>
        <v>7.8175221791840083E-3</v>
      </c>
      <c r="AE1304" s="7">
        <f t="shared" ca="1" si="1054"/>
        <v>7.7196172148727704E-3</v>
      </c>
      <c r="AF1304" s="7">
        <f t="shared" ca="1" si="1054"/>
        <v>8.7953253138628625E-3</v>
      </c>
      <c r="AG1304" s="7">
        <f t="shared" ca="1" si="1054"/>
        <v>6.3480615215698918E-3</v>
      </c>
      <c r="AH1304" s="7">
        <f t="shared" ca="1" si="1054"/>
        <v>8.6404442255565445E-3</v>
      </c>
      <c r="AI1304" s="7">
        <f t="shared" ca="1" si="1054"/>
        <v>5.1779359167936278E-3</v>
      </c>
      <c r="AJ1304" s="7">
        <f t="shared" ca="1" si="1054"/>
        <v>8.2473514395282124E-3</v>
      </c>
      <c r="AK1304" s="7">
        <f t="shared" ca="1" si="1054"/>
        <v>6.3588498602120385E-3</v>
      </c>
      <c r="AL1304" s="7">
        <f t="shared" ca="1" si="1054"/>
        <v>1.2031954737489111E-2</v>
      </c>
      <c r="AM1304" s="7">
        <f t="shared" ca="1" si="1054"/>
        <v>3.7650069014881697E-3</v>
      </c>
      <c r="AN1304" s="7">
        <f t="shared" ca="1" si="1054"/>
        <v>1.0947636776672749E-2</v>
      </c>
      <c r="AO1304" s="7">
        <f t="shared" ca="1" si="1054"/>
        <v>8.6307198591678805E-2</v>
      </c>
      <c r="AP1304" s="7">
        <f t="shared" ca="1" si="1054"/>
        <v>0.11139395083360855</v>
      </c>
      <c r="AQ1304" s="7">
        <f t="shared" ca="1" si="1054"/>
        <v>0.25617817471319909</v>
      </c>
      <c r="AR1304" s="7">
        <f t="shared" ca="1" si="1054"/>
        <v>0.29370688275806528</v>
      </c>
      <c r="AS1304" s="7">
        <f t="shared" ca="1" si="1054"/>
        <v>5.6183338054079483E-2</v>
      </c>
      <c r="AT1304" s="7">
        <f t="shared" ca="1" si="1054"/>
        <v>7.7149995279253855E-2</v>
      </c>
      <c r="AU1304" s="7">
        <f t="shared" ca="1" si="1054"/>
        <v>2.3135787556172901E-2</v>
      </c>
      <c r="AV1304" s="7">
        <f t="shared" ca="1" si="1054"/>
        <v>3.7553867616240889E-2</v>
      </c>
      <c r="AW1304" s="7">
        <f t="shared" ca="1" si="1054"/>
        <v>1.1189761023560476E-2</v>
      </c>
      <c r="AX1304" s="7">
        <f t="shared" ca="1" si="1054"/>
        <v>2.1913687252301594E-2</v>
      </c>
      <c r="AY1304" s="7">
        <f t="shared" ca="1" si="1054"/>
        <v>3.7650069014881697E-3</v>
      </c>
      <c r="AZ1304" s="7">
        <f t="shared" ca="1" si="1054"/>
        <v>1.0947636776672749E-2</v>
      </c>
      <c r="BA1304" s="7">
        <f t="shared" ca="1" si="1054"/>
        <v>777171</v>
      </c>
      <c r="BB1304" s="7">
        <f t="shared" ca="1" si="1054"/>
        <v>5919252</v>
      </c>
      <c r="BC1304" s="7">
        <f t="shared" ca="1" si="1054"/>
        <v>215</v>
      </c>
      <c r="BD1304" s="7">
        <f t="shared" ca="1" si="1054"/>
        <v>1960</v>
      </c>
      <c r="BE1304" s="7">
        <f t="shared" ca="1" si="1054"/>
        <v>1856425</v>
      </c>
      <c r="BF1304" s="7">
        <f t="shared" ca="1" si="1054"/>
        <v>4839998</v>
      </c>
      <c r="BG1304" s="7">
        <f t="shared" ca="1" si="1054"/>
        <v>598</v>
      </c>
      <c r="BH1304" s="7">
        <f t="shared" ca="1" si="1054"/>
        <v>1577</v>
      </c>
      <c r="BI1304" s="7">
        <f t="shared" ca="1" si="1054"/>
        <v>522018</v>
      </c>
      <c r="BJ1304" s="7">
        <f t="shared" ca="1" si="1054"/>
        <v>6174405</v>
      </c>
      <c r="BK1304" s="7">
        <f t="shared" ca="1" si="1054"/>
        <v>145</v>
      </c>
      <c r="BL1304" s="7">
        <f t="shared" ca="1" si="1054"/>
        <v>2030</v>
      </c>
      <c r="BM1304" s="7">
        <f t="shared" ca="1" si="1054"/>
        <v>282189</v>
      </c>
      <c r="BN1304" s="7">
        <f t="shared" ca="1" si="1054"/>
        <v>6414234</v>
      </c>
      <c r="BO1304" s="7">
        <f t="shared" ca="1" si="1054"/>
        <v>66</v>
      </c>
      <c r="BP1304" s="7">
        <f t="shared" ref="BP1304:CV1304" ca="1" si="1055">INDIRECT("CORPUS_TOTALS!R"&amp;($B1299+$C1299)&amp;"C"&amp;(COLUMN()-1),FALSE)</f>
        <v>2109</v>
      </c>
      <c r="BQ1304" s="7">
        <f t="shared" ca="1" si="1055"/>
        <v>119095</v>
      </c>
      <c r="BR1304" s="7">
        <f t="shared" ca="1" si="1055"/>
        <v>6577328</v>
      </c>
      <c r="BS1304" s="7">
        <f t="shared" ca="1" si="1055"/>
        <v>36</v>
      </c>
      <c r="BT1304" s="7">
        <f t="shared" ca="1" si="1055"/>
        <v>2139</v>
      </c>
      <c r="BU1304" s="7">
        <f t="shared" ca="1" si="1055"/>
        <v>60618</v>
      </c>
      <c r="BV1304" s="7">
        <f t="shared" ca="1" si="1055"/>
        <v>6635805</v>
      </c>
      <c r="BW1304" s="7">
        <f t="shared" ca="1" si="1055"/>
        <v>16</v>
      </c>
      <c r="BX1304" s="7">
        <f t="shared" ca="1" si="1055"/>
        <v>2159</v>
      </c>
      <c r="BY1304" s="7">
        <f t="shared" ca="1" si="1055"/>
        <v>777133.58680099924</v>
      </c>
      <c r="BZ1304" s="7">
        <f t="shared" ca="1" si="1055"/>
        <v>5919289.413199001</v>
      </c>
      <c r="CA1304" s="7">
        <f t="shared" ca="1" si="1055"/>
        <v>252.41319900074612</v>
      </c>
      <c r="CB1304" s="7">
        <f t="shared" ca="1" si="1055"/>
        <v>1923.2112577117664</v>
      </c>
      <c r="CC1304" s="7">
        <f t="shared" ca="1" si="1055"/>
        <v>1856420.0342712011</v>
      </c>
      <c r="CD1304" s="7">
        <f t="shared" ca="1" si="1055"/>
        <v>4840002.9657287989</v>
      </c>
      <c r="CE1304" s="7">
        <f t="shared" ca="1" si="1055"/>
        <v>602.96572879877249</v>
      </c>
      <c r="CF1304" s="7">
        <f t="shared" ca="1" si="1055"/>
        <v>1572.5448683573304</v>
      </c>
      <c r="CG1304" s="7">
        <f t="shared" ca="1" si="1055"/>
        <v>521993.45638430608</v>
      </c>
      <c r="CH1304" s="7">
        <f t="shared" ca="1" si="1055"/>
        <v>6174429.5436156942</v>
      </c>
      <c r="CI1304" s="7">
        <f t="shared" ca="1" si="1055"/>
        <v>169.54361569391088</v>
      </c>
      <c r="CJ1304" s="7">
        <f t="shared" ca="1" si="1055"/>
        <v>2006.107757081654</v>
      </c>
      <c r="CK1304" s="7">
        <f t="shared" ca="1" si="1055"/>
        <v>282163.3532666089</v>
      </c>
      <c r="CL1304" s="7">
        <f t="shared" ca="1" si="1055"/>
        <v>6414259.6467333911</v>
      </c>
      <c r="CM1304" s="7">
        <f t="shared" ca="1" si="1055"/>
        <v>91.646733391076765</v>
      </c>
      <c r="CN1304" s="7">
        <f t="shared" ca="1" si="1055"/>
        <v>2084.0299403129102</v>
      </c>
      <c r="CO1304" s="7">
        <f t="shared" ca="1" si="1055"/>
        <v>119092.31878267661</v>
      </c>
      <c r="CP1304" s="7">
        <f t="shared" ca="1" si="1055"/>
        <v>6577330.6812173231</v>
      </c>
      <c r="CQ1304" s="7">
        <f t="shared" ca="1" si="1055"/>
        <v>38.681217323386178</v>
      </c>
      <c r="CR1304" s="7">
        <f t="shared" ca="1" si="1055"/>
        <v>2137.0126595945326</v>
      </c>
      <c r="CS1304" s="7">
        <f t="shared" ca="1" si="1055"/>
        <v>60614.312454934603</v>
      </c>
      <c r="CT1304" s="7">
        <f t="shared" ca="1" si="1055"/>
        <v>6635808.6875450658</v>
      </c>
      <c r="CU1304" s="7">
        <f t="shared" ca="1" si="1055"/>
        <v>19.687545065400254</v>
      </c>
      <c r="CV1304" s="7">
        <f t="shared" ca="1" si="1055"/>
        <v>2156.0125010024008</v>
      </c>
    </row>
    <row r="1306" spans="1:100">
      <c r="A1306" s="18" t="s">
        <v>114</v>
      </c>
      <c r="B1306" t="s">
        <v>119</v>
      </c>
      <c r="C1306" t="s">
        <v>120</v>
      </c>
      <c r="D1306" t="s">
        <v>121</v>
      </c>
      <c r="E1306" t="s">
        <v>122</v>
      </c>
      <c r="F1306" t="s">
        <v>123</v>
      </c>
      <c r="G1306" t="s">
        <v>124</v>
      </c>
      <c r="H1306" t="s">
        <v>125</v>
      </c>
      <c r="I1306" t="s">
        <v>126</v>
      </c>
      <c r="J1306" t="s">
        <v>127</v>
      </c>
      <c r="K1306" t="s">
        <v>128</v>
      </c>
      <c r="L1306" t="s">
        <v>129</v>
      </c>
      <c r="M1306" t="s">
        <v>130</v>
      </c>
      <c r="N1306" t="s">
        <v>131</v>
      </c>
      <c r="O1306" t="s">
        <v>132</v>
      </c>
      <c r="P1306" t="s">
        <v>133</v>
      </c>
      <c r="Q1306" t="s">
        <v>134</v>
      </c>
      <c r="R1306" t="s">
        <v>135</v>
      </c>
      <c r="S1306" t="s">
        <v>136</v>
      </c>
      <c r="T1306" t="s">
        <v>138</v>
      </c>
      <c r="U1306" t="s">
        <v>139</v>
      </c>
      <c r="V1306" t="s">
        <v>140</v>
      </c>
      <c r="W1306" t="s">
        <v>141</v>
      </c>
      <c r="X1306" t="s">
        <v>142</v>
      </c>
      <c r="Y1306" t="s">
        <v>143</v>
      </c>
      <c r="Z1306" t="s">
        <v>144</v>
      </c>
      <c r="AA1306" t="s">
        <v>145</v>
      </c>
      <c r="AB1306" t="s">
        <v>146</v>
      </c>
      <c r="AC1306" t="s">
        <v>147</v>
      </c>
      <c r="AD1306" t="s">
        <v>148</v>
      </c>
      <c r="AE1306" t="s">
        <v>149</v>
      </c>
      <c r="AF1306" t="s">
        <v>137</v>
      </c>
    </row>
    <row r="1307" spans="1:100">
      <c r="A1307" s="18" t="s">
        <v>150</v>
      </c>
      <c r="B1307" s="10" t="e">
        <f ca="1">1-NORMSDIST(H1307)</f>
        <v>#REF!</v>
      </c>
      <c r="C1307" s="10">
        <f t="shared" ref="C1307" ca="1" si="1056">1-NORMSDIST(I1307)</f>
        <v>0</v>
      </c>
      <c r="D1307" s="10">
        <f t="shared" ref="D1307" ca="1" si="1057">1-NORMSDIST(J1307)</f>
        <v>2.0549062451635791E-9</v>
      </c>
      <c r="E1307" s="10">
        <f t="shared" ref="E1307" ca="1" si="1058">1-NORMSDIST(K1307)</f>
        <v>5.6648386648205928E-8</v>
      </c>
      <c r="F1307" s="10">
        <f t="shared" ref="F1307" ca="1" si="1059">1-NORMSDIST(L1307)</f>
        <v>3.1586998072180239E-2</v>
      </c>
      <c r="G1307" s="10">
        <f t="shared" ref="G1307" ca="1" si="1060">1-NORMSDIST(M1307)</f>
        <v>0.17177011373779849</v>
      </c>
      <c r="H1307" t="e">
        <f ca="1">(E1303/T1307-E1304/Z1307)/(SQRT(N1307*(1-N1307)*(1/T1307+1/Z1307)))</f>
        <v>#REF!</v>
      </c>
      <c r="I1307">
        <f t="shared" ref="I1307" ca="1" si="1061">(F1303/U1307-F1304/AA1307)/(SQRT(O1307*(1-O1307)*(1/U1307+1/AA1307)))</f>
        <v>9.7145749807511841</v>
      </c>
      <c r="J1307">
        <f t="shared" ref="J1307" ca="1" si="1062">(G1303/V1307-G1304/AB1307)/(SQRT(P1307*(1-P1307)*(1/V1307+1/AB1307)))</f>
        <v>5.8797118633868903</v>
      </c>
      <c r="K1307">
        <f t="shared" ref="K1307" ca="1" si="1063">(H1303/W1307-H1304/AC1307)/(SQRT(Q1307*(1-Q1307)*(1/W1307+1/AC1307)))</f>
        <v>5.3039928157759517</v>
      </c>
      <c r="L1307">
        <f t="shared" ref="L1307" ca="1" si="1064">(I1303/X1307-I1304/AD1307)/(SQRT(R1307*(1-R1307)*(1/X1307+1/AD1307)))</f>
        <v>1.8579649197129999</v>
      </c>
      <c r="M1307">
        <f t="shared" ref="M1307" ca="1" si="1065">(J1303/Y1307-J1304/AE1307)/(SQRT(S1307*(1-S1307)*(1/Y1307+1/AE1307)))</f>
        <v>0.94719342044244548</v>
      </c>
      <c r="N1307" t="e">
        <f ca="1">(E1303+E1304)/(T1307+Z1307)</f>
        <v>#REF!</v>
      </c>
      <c r="O1307">
        <f t="shared" ref="O1307" ca="1" si="1066">(F1303+F1304)/(U1307+AA1307)</f>
        <v>5.3085528690003606E-3</v>
      </c>
      <c r="P1307">
        <f t="shared" ref="P1307" ca="1" si="1067">(G1303+G1304)/(V1307+AB1307)</f>
        <v>5.3500541320822808E-3</v>
      </c>
      <c r="Q1307">
        <f t="shared" ref="Q1307" ca="1" si="1068">(H1303+H1304)/(W1307+AC1307)</f>
        <v>5.4132082280765065E-3</v>
      </c>
      <c r="R1307">
        <f t="shared" ref="R1307" ca="1" si="1069">(I1303+I1304)/(X1307+AD1307)</f>
        <v>5.77408877661494E-3</v>
      </c>
      <c r="S1307">
        <f t="shared" ref="S1307" ca="1" si="1070">(J1303+J1304)/(Y1307+AE1307)</f>
        <v>4.4207867195958138E-3</v>
      </c>
      <c r="T1307" t="e">
        <f ca="1">_xlfn.FLOOR.MATH(($F$1-1)*$D1303)</f>
        <v>#REF!</v>
      </c>
      <c r="U1307">
        <f ca="1">2*50*$D1303</f>
        <v>336700</v>
      </c>
      <c r="V1307">
        <f ca="1">2*10*$D1303</f>
        <v>67340</v>
      </c>
      <c r="W1307">
        <f ca="1">2*5*$D1303</f>
        <v>33670</v>
      </c>
      <c r="X1307">
        <f ca="1">2*2*$D1303</f>
        <v>13468</v>
      </c>
      <c r="Y1307">
        <f ca="1">2*1*$D1303</f>
        <v>6734</v>
      </c>
      <c r="Z1307" t="e">
        <f ca="1">_xlfn.FLOOR.MATH(($F$1-1)*$D1304)</f>
        <v>#REF!</v>
      </c>
      <c r="AA1307">
        <f ca="1">2*50*$D1304</f>
        <v>217500</v>
      </c>
      <c r="AB1307">
        <f ca="1">2*10*$D1304</f>
        <v>43500</v>
      </c>
      <c r="AC1307">
        <f ca="1">2*5*$D1304</f>
        <v>21750</v>
      </c>
      <c r="AD1307">
        <f ca="1">2*2*$D1304</f>
        <v>8700</v>
      </c>
      <c r="AE1307">
        <f ca="1">2*1*$D1304</f>
        <v>4350</v>
      </c>
    </row>
    <row r="1309" spans="1:100">
      <c r="A1309" s="18" t="s">
        <v>151</v>
      </c>
      <c r="B1309" t="s">
        <v>152</v>
      </c>
      <c r="C1309" t="s">
        <v>153</v>
      </c>
      <c r="D1309" t="s">
        <v>154</v>
      </c>
      <c r="E1309">
        <v>50</v>
      </c>
      <c r="F1309" t="s">
        <v>153</v>
      </c>
      <c r="G1309" t="s">
        <v>154</v>
      </c>
      <c r="H1309">
        <v>10</v>
      </c>
      <c r="I1309" t="s">
        <v>153</v>
      </c>
      <c r="J1309" t="s">
        <v>154</v>
      </c>
      <c r="K1309">
        <v>5</v>
      </c>
      <c r="L1309" t="s">
        <v>153</v>
      </c>
      <c r="M1309" t="s">
        <v>154</v>
      </c>
      <c r="N1309">
        <v>2</v>
      </c>
      <c r="O1309" t="s">
        <v>153</v>
      </c>
      <c r="P1309" t="s">
        <v>154</v>
      </c>
      <c r="Q1309">
        <v>1</v>
      </c>
      <c r="R1309" t="s">
        <v>153</v>
      </c>
      <c r="S1309" t="s">
        <v>154</v>
      </c>
    </row>
    <row r="1310" spans="1:100">
      <c r="A1310" s="18" t="s">
        <v>159</v>
      </c>
      <c r="B1310" t="s">
        <v>116</v>
      </c>
      <c r="C1310">
        <f ca="1">BC1303</f>
        <v>562</v>
      </c>
      <c r="D1310">
        <f ca="1">BD1303</f>
        <v>2805</v>
      </c>
      <c r="E1310" t="s">
        <v>116</v>
      </c>
      <c r="F1310">
        <f ca="1">BG1303</f>
        <v>1120</v>
      </c>
      <c r="G1310">
        <f ca="1">BH1303</f>
        <v>2247</v>
      </c>
      <c r="H1310" t="s">
        <v>116</v>
      </c>
      <c r="I1310">
        <f ca="1">BK1303</f>
        <v>358</v>
      </c>
      <c r="J1310">
        <f ca="1">BL1303</f>
        <v>3009</v>
      </c>
      <c r="K1310" t="s">
        <v>116</v>
      </c>
      <c r="L1310">
        <f ca="1">BO1303</f>
        <v>204</v>
      </c>
      <c r="M1310">
        <f ca="1">BP1303</f>
        <v>3163</v>
      </c>
      <c r="N1310" t="s">
        <v>116</v>
      </c>
      <c r="O1310">
        <f ca="1">BS1303</f>
        <v>86</v>
      </c>
      <c r="P1310">
        <f ca="1">BT1303</f>
        <v>3281</v>
      </c>
      <c r="Q1310" t="s">
        <v>116</v>
      </c>
      <c r="R1310">
        <f ca="1">BW1303</f>
        <v>32</v>
      </c>
      <c r="S1310">
        <f ca="1">BX1303</f>
        <v>3335</v>
      </c>
    </row>
    <row r="1311" spans="1:100">
      <c r="A1311" s="18"/>
      <c r="B1311" t="s">
        <v>117</v>
      </c>
      <c r="C1311">
        <f ca="1">BC1304</f>
        <v>215</v>
      </c>
      <c r="D1311">
        <f ca="1">BD1304</f>
        <v>1960</v>
      </c>
      <c r="E1311" t="s">
        <v>117</v>
      </c>
      <c r="F1311">
        <f ca="1">BG1304</f>
        <v>598</v>
      </c>
      <c r="G1311">
        <f ca="1">BH1304</f>
        <v>1577</v>
      </c>
      <c r="H1311" t="s">
        <v>117</v>
      </c>
      <c r="I1311">
        <f ca="1">BK1304</f>
        <v>145</v>
      </c>
      <c r="J1311">
        <f ca="1">BL1304</f>
        <v>2030</v>
      </c>
      <c r="K1311" t="s">
        <v>117</v>
      </c>
      <c r="L1311">
        <f ca="1">BO1304</f>
        <v>66</v>
      </c>
      <c r="M1311">
        <f ca="1">BP1304</f>
        <v>2109</v>
      </c>
      <c r="N1311" t="s">
        <v>117</v>
      </c>
      <c r="O1311">
        <f ca="1">BS1304</f>
        <v>36</v>
      </c>
      <c r="P1311">
        <f ca="1">BT1304</f>
        <v>2139</v>
      </c>
      <c r="Q1311" t="s">
        <v>117</v>
      </c>
      <c r="R1311">
        <f ca="1">BW1304</f>
        <v>16</v>
      </c>
      <c r="S1311">
        <f ca="1">BX1304</f>
        <v>2159</v>
      </c>
    </row>
    <row r="1312" spans="1:100">
      <c r="A1312" s="18" t="s">
        <v>155</v>
      </c>
      <c r="C1312">
        <f ca="1">(C1310+C1311)*(C1310+D1310)/SUM(C1310:D1311)</f>
        <v>472.06044749188021</v>
      </c>
      <c r="D1312">
        <f ca="1">(C1310+D1310)*(D1310+D1311)/SUM(C1310:D1311)</f>
        <v>2894.93955250812</v>
      </c>
      <c r="F1312">
        <f ca="1">(F1310+F1311)*(F1310+G1310)/SUM(F1310:G1311)</f>
        <v>1043.7578491519307</v>
      </c>
      <c r="G1312">
        <f ca="1">(F1310+G1310)*(G1310+G1311)/SUM(F1310:G1311)</f>
        <v>2323.2421508480693</v>
      </c>
      <c r="I1312">
        <f ca="1">(I1310+I1311)*(I1310+J1310)/SUM(I1310:J1311)</f>
        <v>305.59382894262001</v>
      </c>
      <c r="J1312">
        <f ca="1">(I1310+J1310)*(J1310+J1311)/SUM(I1310:J1311)</f>
        <v>3061.4061710573801</v>
      </c>
      <c r="L1312">
        <f ca="1">(L1310+L1311)*(L1310+M1310)/SUM(L1310:M1311)</f>
        <v>164.03644893540238</v>
      </c>
      <c r="M1312">
        <f ca="1">(L1310+M1310)*(M1310+M1311)/SUM(L1310:M1311)</f>
        <v>3202.9635510645976</v>
      </c>
      <c r="O1312">
        <f ca="1">(O1310+O1311)*(O1310+P1310)/SUM(O1310:P1311)</f>
        <v>74.120173222663297</v>
      </c>
      <c r="P1312">
        <f ca="1">(O1310+P1310)*(P1310+P1311)/SUM(O1310:P1311)</f>
        <v>3292.8798267773368</v>
      </c>
      <c r="R1312">
        <f ca="1">(R1310+R1311)*(R1310+S1310)/SUM(R1310:S1311)</f>
        <v>29.162035366293757</v>
      </c>
      <c r="S1312">
        <f ca="1">(R1310+S1310)*(S1310+S1311)/SUM(R1310:S1311)</f>
        <v>3337.8379646337062</v>
      </c>
    </row>
    <row r="1313" spans="1:100">
      <c r="C1313">
        <f ca="1">(C1310+C1311)*(C1311+D1311)/SUM(C1310:D1311)</f>
        <v>304.93955250811979</v>
      </c>
      <c r="D1313">
        <f ca="1">(C1311+D1311)*(D1310+D1311)/SUM(C1310:D1311)</f>
        <v>1870.0604474918803</v>
      </c>
      <c r="F1313">
        <f ca="1">(F1310+F1311)*(F1311+G1311)/SUM(F1310:G1311)</f>
        <v>674.24215084806929</v>
      </c>
      <c r="G1313">
        <f ca="1">(F1311+G1311)*(G1310+G1311)/SUM(F1310:G1311)</f>
        <v>1500.7578491519307</v>
      </c>
      <c r="I1313">
        <f ca="1">(I1310+I1311)*(I1311+J1311)/SUM(I1310:J1311)</f>
        <v>197.40617105738002</v>
      </c>
      <c r="J1313">
        <f ca="1">(I1311+J1311)*(J1310+J1311)/SUM(I1310:J1311)</f>
        <v>1977.5938289426199</v>
      </c>
      <c r="L1313">
        <f ca="1">(L1310+L1311)*(L1311+M1311)/SUM(L1310:M1311)</f>
        <v>105.96355106459762</v>
      </c>
      <c r="M1313">
        <f ca="1">(L1311+M1311)*(M1310+M1311)/SUM(L1310:M1311)</f>
        <v>2069.0364489354024</v>
      </c>
      <c r="O1313">
        <f ca="1">(O1310+O1311)*(O1311+P1311)/SUM(O1310:P1311)</f>
        <v>47.879826777336703</v>
      </c>
      <c r="P1313">
        <f ca="1">(O1311+P1311)*(P1310+P1311)/SUM(O1310:P1311)</f>
        <v>2127.1201732226632</v>
      </c>
      <c r="R1313">
        <f ca="1">(R1310+R1311)*(R1311+S1311)/SUM(R1310:S1311)</f>
        <v>18.837964633706243</v>
      </c>
      <c r="S1313">
        <f ca="1">(R1311+S1311)*(S1310+S1311)/SUM(R1310:S1311)</f>
        <v>2156.1620353662938</v>
      </c>
    </row>
    <row r="1315" spans="1:100">
      <c r="A1315" s="18" t="s">
        <v>151</v>
      </c>
      <c r="B1315" s="18" t="s">
        <v>0</v>
      </c>
      <c r="C1315" s="18">
        <v>50</v>
      </c>
      <c r="D1315" s="18">
        <v>10</v>
      </c>
      <c r="E1315" s="18">
        <v>5</v>
      </c>
      <c r="F1315" s="18">
        <v>2</v>
      </c>
      <c r="G1315" s="18">
        <v>1</v>
      </c>
    </row>
    <row r="1316" spans="1:100">
      <c r="A1316" s="18" t="s">
        <v>118</v>
      </c>
      <c r="B1316" s="10">
        <f ca="1">_xlfn.CHISQ.TEST(C1310:D1311,C1312:D1313)</f>
        <v>1.0318579351364724E-12</v>
      </c>
      <c r="C1316" s="10">
        <f ca="1">_xlfn.CHISQ.TEST(F1310:G1311,F1312:G1313)</f>
        <v>5.7615114319774475E-6</v>
      </c>
      <c r="D1316" s="10">
        <f ca="1">_xlfn.CHISQ.TEST(I1310:J1311,I1312:J1313)</f>
        <v>5.2073602146200031E-7</v>
      </c>
      <c r="E1316" s="10">
        <f ca="1">_xlfn.CHISQ.TEST(L1310:M1311,L1312:M1313)</f>
        <v>3.2777779958133136E-7</v>
      </c>
      <c r="F1316" s="10">
        <f ca="1">_xlfn.CHISQ.TEST(O1310:P1311,O1312:P1313)</f>
        <v>2.5927084691588598E-2</v>
      </c>
      <c r="G1316" s="10">
        <f ca="1">_xlfn.CHISQ.TEST(R1310:S1311,R1312:S1313)</f>
        <v>0.39948565357366073</v>
      </c>
    </row>
    <row r="1317" spans="1:100">
      <c r="A1317" s="18" t="s">
        <v>156</v>
      </c>
      <c r="B1317">
        <f ca="1">(C1310*D1311)/(D1310*C1311)</f>
        <v>1.8265058243170418</v>
      </c>
      <c r="C1317">
        <f ca="1">(F1310*G1311)/(G1310*F1311)</f>
        <v>1.3144542035236875</v>
      </c>
      <c r="D1317">
        <f ca="1">(I1310*J1311)/(J1310*I1311)</f>
        <v>1.6656696576935859</v>
      </c>
      <c r="E1317">
        <f ca="1">(L1310*M1311)/(M1310*L1311)</f>
        <v>2.0609317966257579</v>
      </c>
      <c r="F1317">
        <f ca="1">(O1310*P1311)/(P1310*O1311)</f>
        <v>1.5574011988214975</v>
      </c>
      <c r="G1317">
        <f ca="1">(R1310*S1311)/(S1310*R1311)</f>
        <v>1.2947526236881559</v>
      </c>
    </row>
    <row r="1320" spans="1:100">
      <c r="A1320">
        <v>3</v>
      </c>
      <c r="B1320">
        <v>4</v>
      </c>
      <c r="C1320">
        <v>2</v>
      </c>
      <c r="AB1320" s="12"/>
      <c r="AC1320" s="12"/>
      <c r="AD1320" s="12"/>
      <c r="AE1320" s="12"/>
      <c r="AF1320" s="12"/>
      <c r="AG1320" s="12"/>
      <c r="AH1320" s="12"/>
      <c r="AI1320" s="12"/>
      <c r="AJ1320" s="12"/>
      <c r="AK1320" s="12"/>
      <c r="AL1320" s="12"/>
      <c r="AM1320" s="12"/>
      <c r="AN1320" s="12"/>
      <c r="AO1320" s="12"/>
      <c r="AP1320" s="12"/>
      <c r="AQ1320" s="12"/>
      <c r="AR1320" s="12"/>
      <c r="AS1320" s="12"/>
      <c r="AT1320" s="12"/>
      <c r="AU1320" s="12"/>
      <c r="AV1320" s="12"/>
      <c r="AW1320" s="12"/>
      <c r="AX1320" s="12"/>
      <c r="AY1320" s="12"/>
    </row>
    <row r="1321" spans="1:100" ht="18.75">
      <c r="A1321" s="19" t="str">
        <f ca="1">INDIRECT("R5C"&amp;A1320,FALSE)</f>
        <v>sage_kings</v>
      </c>
      <c r="B1321" s="19" t="str">
        <f ca="1">INDIRECT("R5C"&amp;B1320,FALSE)</f>
        <v>ancestors</v>
      </c>
      <c r="C1321" s="19" t="str">
        <f ca="1">INDIRECT("R3C"&amp;C1320,FALSE)</f>
        <v>reduced_reward</v>
      </c>
      <c r="D1321" s="20"/>
    </row>
    <row r="1322" spans="1:100" ht="18.75">
      <c r="A1322" s="19">
        <f ca="1">INDIRECT("R6C"&amp;A1320,FALSE)</f>
        <v>214</v>
      </c>
      <c r="B1322" s="19">
        <f ca="1">INDIRECT("R6C"&amp;B1320,FALSE)</f>
        <v>6</v>
      </c>
      <c r="C1322" s="19">
        <f ca="1">INDIRECT("R4C"&amp;C1320,FALSE)</f>
        <v>8</v>
      </c>
    </row>
    <row r="1323" spans="1:100">
      <c r="A1323" s="18"/>
    </row>
    <row r="1324" spans="1:100">
      <c r="A1324" s="18" t="s">
        <v>115</v>
      </c>
    </row>
    <row r="1325" spans="1:100" ht="15.75">
      <c r="C1325" t="s">
        <v>36</v>
      </c>
      <c r="D1325" t="s">
        <v>37</v>
      </c>
      <c r="E1325" s="2" t="s">
        <v>43</v>
      </c>
      <c r="F1325" s="2" t="s">
        <v>38</v>
      </c>
      <c r="G1325" s="2" t="s">
        <v>39</v>
      </c>
      <c r="H1325" s="2" t="s">
        <v>40</v>
      </c>
      <c r="I1325" s="2" t="s">
        <v>41</v>
      </c>
      <c r="J1325" s="2" t="s">
        <v>42</v>
      </c>
      <c r="K1325" s="3" t="s">
        <v>44</v>
      </c>
      <c r="L1325" s="3" t="s">
        <v>45</v>
      </c>
      <c r="M1325" s="3" t="s">
        <v>46</v>
      </c>
      <c r="N1325" s="3" t="s">
        <v>47</v>
      </c>
      <c r="O1325" s="3" t="s">
        <v>48</v>
      </c>
      <c r="P1325" s="3" t="s">
        <v>49</v>
      </c>
      <c r="Q1325" s="3" t="s">
        <v>108</v>
      </c>
      <c r="R1325" s="3" t="s">
        <v>109</v>
      </c>
      <c r="S1325" s="3" t="s">
        <v>110</v>
      </c>
      <c r="T1325" s="3" t="s">
        <v>111</v>
      </c>
      <c r="U1325" s="3" t="s">
        <v>112</v>
      </c>
      <c r="V1325" s="3" t="s">
        <v>113</v>
      </c>
      <c r="W1325" s="3" t="s">
        <v>81</v>
      </c>
      <c r="X1325" s="3" t="s">
        <v>82</v>
      </c>
      <c r="Y1325" s="3" t="s">
        <v>83</v>
      </c>
      <c r="Z1325" s="3" t="s">
        <v>84</v>
      </c>
      <c r="AA1325" s="3" t="s">
        <v>85</v>
      </c>
      <c r="AB1325" s="3" t="s">
        <v>86</v>
      </c>
      <c r="AC1325" s="13" t="s">
        <v>96</v>
      </c>
      <c r="AD1325" s="13" t="s">
        <v>97</v>
      </c>
      <c r="AE1325" s="13" t="s">
        <v>98</v>
      </c>
      <c r="AF1325" s="13" t="s">
        <v>99</v>
      </c>
      <c r="AG1325" s="13" t="s">
        <v>100</v>
      </c>
      <c r="AH1325" s="13" t="s">
        <v>101</v>
      </c>
      <c r="AI1325" s="13" t="s">
        <v>102</v>
      </c>
      <c r="AJ1325" s="13" t="s">
        <v>103</v>
      </c>
      <c r="AK1325" s="13" t="s">
        <v>104</v>
      </c>
      <c r="AL1325" s="13" t="s">
        <v>105</v>
      </c>
      <c r="AM1325" s="13" t="s">
        <v>106</v>
      </c>
      <c r="AN1325" s="13" t="s">
        <v>107</v>
      </c>
      <c r="AO1325" s="13" t="s">
        <v>96</v>
      </c>
      <c r="AP1325" s="13" t="s">
        <v>97</v>
      </c>
      <c r="AQ1325" s="13" t="s">
        <v>98</v>
      </c>
      <c r="AR1325" s="13" t="s">
        <v>99</v>
      </c>
      <c r="AS1325" s="13" t="s">
        <v>100</v>
      </c>
      <c r="AT1325" s="13" t="s">
        <v>101</v>
      </c>
      <c r="AU1325" s="13" t="s">
        <v>102</v>
      </c>
      <c r="AV1325" s="13" t="s">
        <v>103</v>
      </c>
      <c r="AW1325" s="13" t="s">
        <v>104</v>
      </c>
      <c r="AX1325" s="13" t="s">
        <v>105</v>
      </c>
      <c r="AY1325" s="13" t="s">
        <v>106</v>
      </c>
      <c r="AZ1325" s="13" t="s">
        <v>107</v>
      </c>
      <c r="BA1325" t="s">
        <v>1</v>
      </c>
      <c r="BB1325" t="s">
        <v>2</v>
      </c>
      <c r="BC1325" t="s">
        <v>3</v>
      </c>
      <c r="BD1325" t="s">
        <v>4</v>
      </c>
      <c r="BE1325" t="s">
        <v>5</v>
      </c>
      <c r="BF1325" t="s">
        <v>6</v>
      </c>
      <c r="BG1325" t="s">
        <v>7</v>
      </c>
      <c r="BH1325" t="s">
        <v>8</v>
      </c>
      <c r="BI1325" t="s">
        <v>9</v>
      </c>
      <c r="BJ1325" t="s">
        <v>10</v>
      </c>
      <c r="BK1325" t="s">
        <v>11</v>
      </c>
      <c r="BL1325" t="s">
        <v>12</v>
      </c>
      <c r="BM1325" t="s">
        <v>13</v>
      </c>
      <c r="BN1325" t="s">
        <v>14</v>
      </c>
      <c r="BO1325" t="s">
        <v>15</v>
      </c>
      <c r="BP1325" t="s">
        <v>16</v>
      </c>
      <c r="BQ1325" t="s">
        <v>17</v>
      </c>
      <c r="BR1325" t="s">
        <v>18</v>
      </c>
      <c r="BS1325" t="s">
        <v>19</v>
      </c>
      <c r="BT1325" t="s">
        <v>20</v>
      </c>
      <c r="BU1325" t="s">
        <v>21</v>
      </c>
      <c r="BV1325" t="s">
        <v>22</v>
      </c>
      <c r="BW1325" t="s">
        <v>23</v>
      </c>
      <c r="BX1325" t="s">
        <v>24</v>
      </c>
      <c r="BY1325" t="s">
        <v>1</v>
      </c>
      <c r="BZ1325" t="s">
        <v>2</v>
      </c>
      <c r="CA1325" t="s">
        <v>3</v>
      </c>
      <c r="CB1325" t="s">
        <v>4</v>
      </c>
      <c r="CC1325" t="s">
        <v>5</v>
      </c>
      <c r="CD1325" t="s">
        <v>6</v>
      </c>
      <c r="CE1325" t="s">
        <v>7</v>
      </c>
      <c r="CF1325" t="s">
        <v>8</v>
      </c>
      <c r="CG1325" t="s">
        <v>9</v>
      </c>
      <c r="CH1325" t="s">
        <v>10</v>
      </c>
      <c r="CI1325" t="s">
        <v>11</v>
      </c>
      <c r="CJ1325" t="s">
        <v>12</v>
      </c>
      <c r="CK1325" t="s">
        <v>13</v>
      </c>
      <c r="CL1325" t="s">
        <v>14</v>
      </c>
      <c r="CM1325" t="s">
        <v>15</v>
      </c>
      <c r="CN1325" t="s">
        <v>16</v>
      </c>
      <c r="CO1325" t="s">
        <v>17</v>
      </c>
      <c r="CP1325" t="s">
        <v>18</v>
      </c>
      <c r="CQ1325" t="s">
        <v>19</v>
      </c>
      <c r="CR1325" t="s">
        <v>20</v>
      </c>
      <c r="CS1325" t="s">
        <v>21</v>
      </c>
      <c r="CT1325" t="s">
        <v>22</v>
      </c>
      <c r="CU1325" t="s">
        <v>23</v>
      </c>
      <c r="CV1325" t="s">
        <v>24</v>
      </c>
    </row>
    <row r="1326" spans="1:100">
      <c r="A1326" s="18" t="str">
        <f ca="1">INDIRECT("CORPUS_TOTALS!R"&amp;$A1322&amp;"C"&amp;COLUMN(),FALSE)</f>
        <v>Sage Kings</v>
      </c>
      <c r="B1326" s="7" t="str">
        <f ca="1">INDIRECT("CORPUS_TOTALS!R"&amp;($A1322+$C1322)&amp;"C"&amp;(COLUMN()-1),FALSE)</f>
        <v>Reduced Reward</v>
      </c>
      <c r="C1326" s="7">
        <f ca="1">INDIRECT("CORPUS_TOTALS!R"&amp;($A1322+$C1322)&amp;"C"&amp;(COLUMN()-1),FALSE)</f>
        <v>8713</v>
      </c>
      <c r="D1326" s="7">
        <f t="shared" ref="D1326:BO1326" ca="1" si="1071">INDIRECT("CORPUS_TOTALS!R"&amp;($A1322+$C1322)&amp;"C"&amp;(COLUMN()-1),FALSE)</f>
        <v>3367</v>
      </c>
      <c r="E1326" s="7">
        <f t="shared" ca="1" si="1071"/>
        <v>109</v>
      </c>
      <c r="F1326" s="7">
        <f t="shared" ca="1" si="1071"/>
        <v>321</v>
      </c>
      <c r="G1326" s="7">
        <f t="shared" ca="1" si="1071"/>
        <v>48</v>
      </c>
      <c r="H1326" s="7">
        <f t="shared" ca="1" si="1071"/>
        <v>17</v>
      </c>
      <c r="I1326" s="7">
        <f t="shared" ca="1" si="1071"/>
        <v>10</v>
      </c>
      <c r="J1326" s="7">
        <f t="shared" ca="1" si="1071"/>
        <v>6</v>
      </c>
      <c r="K1326" s="7">
        <f t="shared" ca="1" si="1071"/>
        <v>-1.0325683698816088</v>
      </c>
      <c r="L1326" s="7">
        <f t="shared" ca="1" si="1071"/>
        <v>-0.90719871920812789</v>
      </c>
      <c r="M1326" s="7">
        <f t="shared" ca="1" si="1071"/>
        <v>-1.7886038110761955</v>
      </c>
      <c r="N1326" s="7">
        <f t="shared" ca="1" si="1071"/>
        <v>-2.8844346050402692</v>
      </c>
      <c r="O1326" s="7">
        <f t="shared" ca="1" si="1071"/>
        <v>-1.6630239565536251</v>
      </c>
      <c r="P1326" s="7">
        <f t="shared" ca="1" si="1071"/>
        <v>-1.1098779339959901</v>
      </c>
      <c r="Q1326" s="7">
        <f t="shared" ca="1" si="1071"/>
        <v>0.69603128009796611</v>
      </c>
      <c r="R1326" s="7">
        <f t="shared" ca="1" si="1071"/>
        <v>0.77132139711643943</v>
      </c>
      <c r="S1326" s="7">
        <f t="shared" ca="1" si="1071"/>
        <v>0.59021137769772225</v>
      </c>
      <c r="T1326" s="7">
        <f t="shared" ca="1" si="1071"/>
        <v>0.42735395817917293</v>
      </c>
      <c r="U1326" s="7">
        <f t="shared" ca="1" si="1071"/>
        <v>0.62898791790331454</v>
      </c>
      <c r="V1326" s="7">
        <f t="shared" ca="1" si="1071"/>
        <v>0.77501991119087732</v>
      </c>
      <c r="W1326" s="7">
        <f t="shared" ca="1" si="1071"/>
        <v>0</v>
      </c>
      <c r="X1326" s="7">
        <f t="shared" ca="1" si="1071"/>
        <v>0</v>
      </c>
      <c r="Y1326" s="7">
        <f t="shared" ca="1" si="1071"/>
        <v>0</v>
      </c>
      <c r="Z1326" s="7">
        <f t="shared" ca="1" si="1071"/>
        <v>0</v>
      </c>
      <c r="AA1326" s="7">
        <f t="shared" ca="1" si="1071"/>
        <v>0</v>
      </c>
      <c r="AB1326" s="7">
        <f t="shared" ca="1" si="1071"/>
        <v>0</v>
      </c>
      <c r="AC1326" s="7">
        <f t="shared" ca="1" si="1071"/>
        <v>1.485547163154161E-3</v>
      </c>
      <c r="AD1326" s="7">
        <f t="shared" ca="1" si="1071"/>
        <v>2.1714644404961692E-3</v>
      </c>
      <c r="AE1326" s="7">
        <f t="shared" ca="1" si="1071"/>
        <v>1.6983499138836142E-3</v>
      </c>
      <c r="AF1326" s="7">
        <f t="shared" ca="1" si="1071"/>
        <v>2.1151338996001994E-3</v>
      </c>
      <c r="AG1326" s="7">
        <f t="shared" ca="1" si="1071"/>
        <v>1.0225840344552388E-3</v>
      </c>
      <c r="AH1326" s="7">
        <f t="shared" ca="1" si="1071"/>
        <v>1.8286188167476122E-3</v>
      </c>
      <c r="AI1326" s="7">
        <f t="shared" ca="1" si="1071"/>
        <v>5.30014508480468E-4</v>
      </c>
      <c r="AJ1326" s="7">
        <f t="shared" ca="1" si="1071"/>
        <v>1.4895875111215519E-3</v>
      </c>
      <c r="AK1326" s="7">
        <f t="shared" ca="1" si="1071"/>
        <v>5.6527169039795506E-4</v>
      </c>
      <c r="AL1326" s="7">
        <f t="shared" ca="1" si="1071"/>
        <v>2.4047312796050152E-3</v>
      </c>
      <c r="AM1326" s="7">
        <f t="shared" ca="1" si="1071"/>
        <v>3.5737443027765697E-4</v>
      </c>
      <c r="AN1326" s="7">
        <f t="shared" ca="1" si="1071"/>
        <v>3.206629133725907E-3</v>
      </c>
      <c r="AO1326" s="7">
        <f t="shared" ca="1" si="1071"/>
        <v>2.2353499992864047E-2</v>
      </c>
      <c r="AP1326" s="7">
        <f t="shared" ca="1" si="1071"/>
        <v>3.3482555843191791E-2</v>
      </c>
      <c r="AQ1326" s="7">
        <f t="shared" ca="1" si="1071"/>
        <v>6.6517398423444285E-2</v>
      </c>
      <c r="AR1326" s="7">
        <f t="shared" ca="1" si="1071"/>
        <v>8.4358752452706603E-2</v>
      </c>
      <c r="AS1326" s="7">
        <f t="shared" ca="1" si="1071"/>
        <v>9.7409422634602491E-3</v>
      </c>
      <c r="AT1326" s="7">
        <f t="shared" ca="1" si="1071"/>
        <v>1.7583085060567074E-2</v>
      </c>
      <c r="AU1326" s="7">
        <f t="shared" ca="1" si="1071"/>
        <v>2.6549272408617508E-3</v>
      </c>
      <c r="AV1326" s="7">
        <f t="shared" ca="1" si="1071"/>
        <v>7.4430828571483473E-3</v>
      </c>
      <c r="AW1326" s="7">
        <f t="shared" ca="1" si="1071"/>
        <v>1.1319117210799035E-3</v>
      </c>
      <c r="AX1326" s="7">
        <f t="shared" ca="1" si="1071"/>
        <v>4.8080942189260368E-3</v>
      </c>
      <c r="AY1326" s="7">
        <f t="shared" ca="1" si="1071"/>
        <v>3.5737443027765697E-4</v>
      </c>
      <c r="AZ1326" s="7">
        <f t="shared" ca="1" si="1071"/>
        <v>3.206629133725907E-3</v>
      </c>
      <c r="BA1326" s="7">
        <f t="shared" ca="1" si="1071"/>
        <v>267518</v>
      </c>
      <c r="BB1326" s="7">
        <f t="shared" ca="1" si="1071"/>
        <v>6450050</v>
      </c>
      <c r="BC1326" s="7">
        <f t="shared" ca="1" si="1071"/>
        <v>94</v>
      </c>
      <c r="BD1326" s="7">
        <f t="shared" ca="1" si="1071"/>
        <v>3273</v>
      </c>
      <c r="BE1326" s="7">
        <f t="shared" ca="1" si="1071"/>
        <v>643680</v>
      </c>
      <c r="BF1326" s="7">
        <f t="shared" ca="1" si="1071"/>
        <v>6073888</v>
      </c>
      <c r="BG1326" s="7">
        <f t="shared" ca="1" si="1071"/>
        <v>254</v>
      </c>
      <c r="BH1326" s="7">
        <f t="shared" ca="1" si="1071"/>
        <v>3113</v>
      </c>
      <c r="BI1326" s="7">
        <f t="shared" ca="1" si="1071"/>
        <v>155647</v>
      </c>
      <c r="BJ1326" s="7">
        <f t="shared" ca="1" si="1071"/>
        <v>6561921</v>
      </c>
      <c r="BK1326" s="7">
        <f t="shared" ca="1" si="1071"/>
        <v>46</v>
      </c>
      <c r="BL1326" s="7">
        <f t="shared" ca="1" si="1071"/>
        <v>3321</v>
      </c>
      <c r="BM1326" s="7">
        <f t="shared" ca="1" si="1071"/>
        <v>81110</v>
      </c>
      <c r="BN1326" s="7">
        <f t="shared" ca="1" si="1071"/>
        <v>6636458</v>
      </c>
      <c r="BO1326" s="7">
        <f t="shared" ca="1" si="1071"/>
        <v>17</v>
      </c>
      <c r="BP1326" s="7">
        <f t="shared" ref="BP1326:CV1326" ca="1" si="1072">INDIRECT("CORPUS_TOTALS!R"&amp;($A1322+$C1322)&amp;"C"&amp;(COLUMN()-1),FALSE)</f>
        <v>3350</v>
      </c>
      <c r="BQ1326" s="7">
        <f t="shared" ca="1" si="1072"/>
        <v>33234</v>
      </c>
      <c r="BR1326" s="7">
        <f t="shared" ca="1" si="1072"/>
        <v>6684334</v>
      </c>
      <c r="BS1326" s="7">
        <f t="shared" ca="1" si="1072"/>
        <v>10</v>
      </c>
      <c r="BT1326" s="7">
        <f t="shared" ca="1" si="1072"/>
        <v>3357</v>
      </c>
      <c r="BU1326" s="7">
        <f t="shared" ca="1" si="1072"/>
        <v>16718</v>
      </c>
      <c r="BV1326" s="7">
        <f t="shared" ca="1" si="1072"/>
        <v>6700850</v>
      </c>
      <c r="BW1326" s="7">
        <f t="shared" ca="1" si="1072"/>
        <v>6</v>
      </c>
      <c r="BX1326" s="7">
        <f t="shared" ca="1" si="1072"/>
        <v>3361</v>
      </c>
      <c r="BY1326" s="7">
        <f t="shared" ca="1" si="1072"/>
        <v>267477.93389104342</v>
      </c>
      <c r="BZ1326" s="7">
        <f t="shared" ca="1" si="1072"/>
        <v>5865054.7721853033</v>
      </c>
      <c r="CA1326" s="7">
        <f t="shared" ca="1" si="1072"/>
        <v>322.51272449443417</v>
      </c>
      <c r="CB1326" s="7">
        <f t="shared" ca="1" si="1072"/>
        <v>584969.79144514399</v>
      </c>
      <c r="CC1326" s="7">
        <f t="shared" ca="1" si="1072"/>
        <v>643611.40711999149</v>
      </c>
      <c r="CD1326" s="7">
        <f t="shared" ca="1" si="1072"/>
        <v>5922211.9982220158</v>
      </c>
      <c r="CE1326" s="7">
        <f t="shared" ca="1" si="1072"/>
        <v>78.102030000290142</v>
      </c>
      <c r="CF1326" s="7">
        <f t="shared" ca="1" si="1072"/>
        <v>155082.15076136854</v>
      </c>
      <c r="CG1326" s="7">
        <f t="shared" ca="1" si="1072"/>
        <v>155615.002172168</v>
      </c>
      <c r="CH1326" s="7">
        <f t="shared" ca="1" si="1072"/>
        <v>6481841.9467227207</v>
      </c>
      <c r="CI1326" s="7">
        <f t="shared" ca="1" si="1072"/>
        <v>40.656880627472219</v>
      </c>
      <c r="CJ1326" s="7">
        <f t="shared" ca="1" si="1072"/>
        <v>83411.846669035396</v>
      </c>
      <c r="CK1326" s="7">
        <f t="shared" ca="1" si="1072"/>
        <v>81086.35764755946</v>
      </c>
      <c r="CL1326" s="7">
        <f t="shared" ca="1" si="1072"/>
        <v>6603406.2933955779</v>
      </c>
      <c r="CM1326" s="7">
        <f t="shared" ca="1" si="1072"/>
        <v>16.657818740993626</v>
      </c>
      <c r="CN1326" s="7">
        <f t="shared" ca="1" si="1072"/>
        <v>36403.043070242682</v>
      </c>
      <c r="CO1326" s="7">
        <f t="shared" ca="1" si="1072"/>
        <v>33227.345688062749</v>
      </c>
      <c r="CP1326" s="7">
        <f t="shared" ca="1" si="1072"/>
        <v>6667666.0885460768</v>
      </c>
      <c r="CQ1326" s="7">
        <f t="shared" ca="1" si="1072"/>
        <v>8.3802589967020964</v>
      </c>
      <c r="CR1326" s="7">
        <f t="shared" ca="1" si="1072"/>
        <v>20025.046459337256</v>
      </c>
      <c r="CS1326" s="7">
        <f t="shared" ca="1" si="1072"/>
        <v>16715.621744891148</v>
      </c>
      <c r="CT1326" s="7">
        <f t="shared" ca="1" si="1072"/>
        <v>6443763.3790070387</v>
      </c>
      <c r="CU1326" s="7">
        <f t="shared" ca="1" si="1072"/>
        <v>146.7785408094702</v>
      </c>
      <c r="CV1326" s="7">
        <f t="shared" ca="1" si="1072"/>
        <v>259018.81789925855</v>
      </c>
    </row>
    <row r="1327" spans="1:100">
      <c r="A1327" s="18" t="s">
        <v>117</v>
      </c>
      <c r="B1327" s="7" t="str">
        <f ca="1">INDIRECT("CORPUS_TOTALS!R"&amp;($B1322+$C1322)&amp;"C"&amp;(COLUMN()-1),FALSE)</f>
        <v>Reduced Reward</v>
      </c>
      <c r="C1327" s="7">
        <f ca="1">INDIRECT("CORPUS_TOTALS!R"&amp;($B1322+$C1322)&amp;"C"&amp;(COLUMN()-1),FALSE)</f>
        <v>8713</v>
      </c>
      <c r="D1327" s="7">
        <f t="shared" ref="D1327:BO1327" ca="1" si="1073">INDIRECT("CORPUS_TOTALS!R"&amp;($B1322+$C1322)&amp;"C"&amp;(COLUMN()-1),FALSE)</f>
        <v>2175</v>
      </c>
      <c r="E1327" s="7">
        <f t="shared" ca="1" si="1073"/>
        <v>91</v>
      </c>
      <c r="F1327" s="7">
        <f t="shared" ca="1" si="1073"/>
        <v>292</v>
      </c>
      <c r="G1327" s="7">
        <f t="shared" ca="1" si="1073"/>
        <v>48</v>
      </c>
      <c r="H1327" s="7">
        <f t="shared" ca="1" si="1073"/>
        <v>24</v>
      </c>
      <c r="I1327" s="7">
        <f t="shared" ca="1" si="1073"/>
        <v>8</v>
      </c>
      <c r="J1327" s="7">
        <f t="shared" ca="1" si="1073"/>
        <v>2</v>
      </c>
      <c r="K1327" s="7">
        <f t="shared" ca="1" si="1073"/>
        <v>-0.21707114984602077</v>
      </c>
      <c r="L1327" s="7">
        <f t="shared" ca="1" si="1073"/>
        <v>8.6060407683019105E-2</v>
      </c>
      <c r="M1327" s="7">
        <f t="shared" ca="1" si="1073"/>
        <v>-0.37976600383311315</v>
      </c>
      <c r="N1327" s="7">
        <f t="shared" ca="1" si="1073"/>
        <v>-0.37976600383311315</v>
      </c>
      <c r="O1327" s="7">
        <f t="shared" ca="1" si="1073"/>
        <v>-0.81601281374597878</v>
      </c>
      <c r="P1327" s="7">
        <f t="shared" ca="1" si="1073"/>
        <v>0</v>
      </c>
      <c r="Q1327" s="7">
        <f t="shared" ca="1" si="1073"/>
        <v>1</v>
      </c>
      <c r="R1327" s="7">
        <f t="shared" ca="1" si="1073"/>
        <v>1</v>
      </c>
      <c r="S1327" s="7">
        <f t="shared" ca="1" si="1073"/>
        <v>1</v>
      </c>
      <c r="T1327" s="7">
        <f t="shared" ca="1" si="1073"/>
        <v>1</v>
      </c>
      <c r="U1327" s="7">
        <f t="shared" ca="1" si="1073"/>
        <v>1</v>
      </c>
      <c r="V1327" s="7">
        <f t="shared" ca="1" si="1073"/>
        <v>1</v>
      </c>
      <c r="W1327" s="7">
        <f t="shared" ca="1" si="1073"/>
        <v>0.6565920450091407</v>
      </c>
      <c r="X1327" s="7">
        <f t="shared" ca="1" si="1073"/>
        <v>0.56106886134497058</v>
      </c>
      <c r="Y1327" s="7">
        <f t="shared" ca="1" si="1073"/>
        <v>0.84357417408402435</v>
      </c>
      <c r="Z1327" s="7">
        <f t="shared" ca="1" si="1073"/>
        <v>0.93890047475835869</v>
      </c>
      <c r="AA1327" s="7">
        <f t="shared" ca="1" si="1073"/>
        <v>0.87099736001798633</v>
      </c>
      <c r="AB1327" s="7">
        <f t="shared" ca="1" si="1073"/>
        <v>0.5408047954664752</v>
      </c>
      <c r="AC1327" s="7">
        <f t="shared" ca="1" si="1073"/>
        <v>1.8781986501035122E-3</v>
      </c>
      <c r="AD1327" s="7">
        <f t="shared" ca="1" si="1073"/>
        <v>2.8481427368991256E-3</v>
      </c>
      <c r="AE1327" s="7">
        <f t="shared" ca="1" si="1073"/>
        <v>2.3774942545162444E-3</v>
      </c>
      <c r="AF1327" s="7">
        <f t="shared" ca="1" si="1073"/>
        <v>2.9926206880124908E-3</v>
      </c>
      <c r="AG1327" s="7">
        <f t="shared" ca="1" si="1073"/>
        <v>1.5832512172923572E-3</v>
      </c>
      <c r="AH1327" s="7">
        <f t="shared" ca="1" si="1073"/>
        <v>2.8305418861559188E-3</v>
      </c>
      <c r="AI1327" s="7">
        <f t="shared" ca="1" si="1073"/>
        <v>1.3249288616600089E-3</v>
      </c>
      <c r="AJ1327" s="7">
        <f t="shared" ca="1" si="1073"/>
        <v>3.0888642417882671E-3</v>
      </c>
      <c r="AK1327" s="7">
        <f t="shared" ca="1" si="1073"/>
        <v>5.6583513847534533E-4</v>
      </c>
      <c r="AL1327" s="7">
        <f t="shared" ca="1" si="1073"/>
        <v>3.1123257810648846E-3</v>
      </c>
      <c r="AM1327" s="7">
        <f t="shared" ca="1" si="1073"/>
        <v>-3.542914351300821E-4</v>
      </c>
      <c r="AN1327" s="7">
        <f t="shared" ca="1" si="1073"/>
        <v>2.1933718949001969E-3</v>
      </c>
      <c r="AO1327" s="7">
        <f t="shared" ca="1" si="1073"/>
        <v>2.6814310946861351E-2</v>
      </c>
      <c r="AP1327" s="7">
        <f t="shared" ca="1" si="1073"/>
        <v>4.2151206294517955E-2</v>
      </c>
      <c r="AQ1327" s="7">
        <f t="shared" ca="1" si="1073"/>
        <v>9.1953465442117105E-2</v>
      </c>
      <c r="AR1327" s="7">
        <f t="shared" ca="1" si="1073"/>
        <v>0.11770170697167601</v>
      </c>
      <c r="AS1327" s="7">
        <f t="shared" ca="1" si="1073"/>
        <v>1.4313107495483594E-2</v>
      </c>
      <c r="AT1327" s="7">
        <f t="shared" ca="1" si="1073"/>
        <v>2.6146662619458933E-2</v>
      </c>
      <c r="AU1327" s="7">
        <f t="shared" ca="1" si="1073"/>
        <v>6.2758632434721604E-3</v>
      </c>
      <c r="AV1327" s="7">
        <f t="shared" ca="1" si="1073"/>
        <v>1.4873562043884162E-2</v>
      </c>
      <c r="AW1327" s="7">
        <f t="shared" ca="1" si="1073"/>
        <v>1.134017273433291E-3</v>
      </c>
      <c r="AX1327" s="7">
        <f t="shared" ca="1" si="1073"/>
        <v>6.2223045656471685E-3</v>
      </c>
      <c r="AY1327" s="7">
        <f t="shared" ca="1" si="1073"/>
        <v>-3.542914351300821E-4</v>
      </c>
      <c r="AZ1327" s="7">
        <f t="shared" ca="1" si="1073"/>
        <v>2.1933718949001969E-3</v>
      </c>
      <c r="BA1327" s="7">
        <f t="shared" ca="1" si="1073"/>
        <v>267537</v>
      </c>
      <c r="BB1327" s="7">
        <f t="shared" ca="1" si="1073"/>
        <v>6451223</v>
      </c>
      <c r="BC1327" s="7">
        <f t="shared" ca="1" si="1073"/>
        <v>75</v>
      </c>
      <c r="BD1327" s="7">
        <f t="shared" ca="1" si="1073"/>
        <v>2100</v>
      </c>
      <c r="BE1327" s="7">
        <f t="shared" ca="1" si="1073"/>
        <v>643706</v>
      </c>
      <c r="BF1327" s="7">
        <f t="shared" ca="1" si="1073"/>
        <v>6075054</v>
      </c>
      <c r="BG1327" s="7">
        <f t="shared" ca="1" si="1073"/>
        <v>228</v>
      </c>
      <c r="BH1327" s="7">
        <f t="shared" ca="1" si="1073"/>
        <v>1947</v>
      </c>
      <c r="BI1327" s="7">
        <f t="shared" ca="1" si="1073"/>
        <v>155649</v>
      </c>
      <c r="BJ1327" s="7">
        <f t="shared" ca="1" si="1073"/>
        <v>6563111</v>
      </c>
      <c r="BK1327" s="7">
        <f t="shared" ca="1" si="1073"/>
        <v>44</v>
      </c>
      <c r="BL1327" s="7">
        <f t="shared" ca="1" si="1073"/>
        <v>2131</v>
      </c>
      <c r="BM1327" s="7">
        <f t="shared" ca="1" si="1073"/>
        <v>81104</v>
      </c>
      <c r="BN1327" s="7">
        <f t="shared" ca="1" si="1073"/>
        <v>6637656</v>
      </c>
      <c r="BO1327" s="7">
        <f t="shared" ca="1" si="1073"/>
        <v>23</v>
      </c>
      <c r="BP1327" s="7">
        <f t="shared" ref="BP1327:CV1327" ca="1" si="1074">INDIRECT("CORPUS_TOTALS!R"&amp;($B1322+$C1322)&amp;"C"&amp;(COLUMN()-1),FALSE)</f>
        <v>2152</v>
      </c>
      <c r="BQ1327" s="7">
        <f t="shared" ca="1" si="1074"/>
        <v>33236</v>
      </c>
      <c r="BR1327" s="7">
        <f t="shared" ca="1" si="1074"/>
        <v>6685524</v>
      </c>
      <c r="BS1327" s="7">
        <f t="shared" ca="1" si="1074"/>
        <v>8</v>
      </c>
      <c r="BT1327" s="7">
        <f t="shared" ca="1" si="1074"/>
        <v>2167</v>
      </c>
      <c r="BU1327" s="7">
        <f t="shared" ca="1" si="1074"/>
        <v>16722</v>
      </c>
      <c r="BV1327" s="7">
        <f t="shared" ca="1" si="1074"/>
        <v>6702038</v>
      </c>
      <c r="BW1327" s="7">
        <f t="shared" ca="1" si="1074"/>
        <v>2</v>
      </c>
      <c r="BX1327" s="7">
        <f t="shared" ca="1" si="1074"/>
        <v>2173</v>
      </c>
      <c r="BY1327" s="7">
        <f t="shared" ca="1" si="1074"/>
        <v>267525.39655866334</v>
      </c>
      <c r="BZ1327" s="7">
        <f t="shared" ca="1" si="1074"/>
        <v>6451234.6034413371</v>
      </c>
      <c r="CA1327" s="7">
        <f t="shared" ca="1" si="1074"/>
        <v>86.603441336659259</v>
      </c>
      <c r="CB1327" s="7">
        <f t="shared" ca="1" si="1074"/>
        <v>2089.0726153337819</v>
      </c>
      <c r="CC1327" s="7">
        <f t="shared" ca="1" si="1074"/>
        <v>643725.61285594932</v>
      </c>
      <c r="CD1327" s="7">
        <f t="shared" ca="1" si="1074"/>
        <v>6075034.3871440506</v>
      </c>
      <c r="CE1327" s="7">
        <f t="shared" ca="1" si="1074"/>
        <v>208.38714405064175</v>
      </c>
      <c r="CF1327" s="7">
        <f t="shared" ca="1" si="1074"/>
        <v>1967.249488744947</v>
      </c>
      <c r="CG1327" s="7">
        <f t="shared" ca="1" si="1074"/>
        <v>155642.61530278155</v>
      </c>
      <c r="CH1327" s="7">
        <f t="shared" ca="1" si="1074"/>
        <v>6563117.3846972184</v>
      </c>
      <c r="CI1327" s="7">
        <f t="shared" ca="1" si="1074"/>
        <v>50.384697218467373</v>
      </c>
      <c r="CJ1327" s="7">
        <f t="shared" ca="1" si="1074"/>
        <v>2125.3030842000608</v>
      </c>
      <c r="CK1327" s="7">
        <f t="shared" ca="1" si="1074"/>
        <v>81100.746030128255</v>
      </c>
      <c r="CL1327" s="7">
        <f t="shared" ca="1" si="1074"/>
        <v>6637659.2539698714</v>
      </c>
      <c r="CM1327" s="7">
        <f t="shared" ca="1" si="1074"/>
        <v>26.253969871751476</v>
      </c>
      <c r="CN1327" s="7">
        <f t="shared" ca="1" si="1074"/>
        <v>2149.4416231566538</v>
      </c>
      <c r="CO1327" s="7">
        <f t="shared" ca="1" si="1074"/>
        <v>33233.241720088052</v>
      </c>
      <c r="CP1327" s="7">
        <f t="shared" ca="1" si="1074"/>
        <v>6685526.7582799122</v>
      </c>
      <c r="CQ1327" s="7">
        <f t="shared" ca="1" si="1074"/>
        <v>10.758279911946776</v>
      </c>
      <c r="CR1327" s="7">
        <f t="shared" ca="1" si="1074"/>
        <v>2164.9423293881609</v>
      </c>
      <c r="CS1327" s="7">
        <f t="shared" ca="1" si="1074"/>
        <v>16718.587851243912</v>
      </c>
      <c r="CT1327" s="7">
        <f t="shared" ca="1" si="1074"/>
        <v>6702041.412148756</v>
      </c>
      <c r="CU1327" s="7">
        <f t="shared" ca="1" si="1074"/>
        <v>5.4121487560882526</v>
      </c>
      <c r="CV1327" s="7">
        <f t="shared" ca="1" si="1074"/>
        <v>2170.2901911959943</v>
      </c>
    </row>
    <row r="1329" spans="1:51">
      <c r="A1329" s="18" t="s">
        <v>114</v>
      </c>
      <c r="B1329" t="s">
        <v>119</v>
      </c>
      <c r="C1329" t="s">
        <v>120</v>
      </c>
      <c r="D1329" t="s">
        <v>121</v>
      </c>
      <c r="E1329" t="s">
        <v>122</v>
      </c>
      <c r="F1329" t="s">
        <v>123</v>
      </c>
      <c r="G1329" t="s">
        <v>124</v>
      </c>
      <c r="H1329" t="s">
        <v>125</v>
      </c>
      <c r="I1329" t="s">
        <v>126</v>
      </c>
      <c r="J1329" t="s">
        <v>127</v>
      </c>
      <c r="K1329" t="s">
        <v>128</v>
      </c>
      <c r="L1329" t="s">
        <v>129</v>
      </c>
      <c r="M1329" t="s">
        <v>130</v>
      </c>
      <c r="N1329" t="s">
        <v>131</v>
      </c>
      <c r="O1329" t="s">
        <v>132</v>
      </c>
      <c r="P1329" t="s">
        <v>133</v>
      </c>
      <c r="Q1329" t="s">
        <v>134</v>
      </c>
      <c r="R1329" t="s">
        <v>135</v>
      </c>
      <c r="S1329" t="s">
        <v>136</v>
      </c>
      <c r="T1329" t="s">
        <v>138</v>
      </c>
      <c r="U1329" t="s">
        <v>139</v>
      </c>
      <c r="V1329" t="s">
        <v>140</v>
      </c>
      <c r="W1329" t="s">
        <v>141</v>
      </c>
      <c r="X1329" t="s">
        <v>142</v>
      </c>
      <c r="Y1329" t="s">
        <v>143</v>
      </c>
      <c r="Z1329" t="s">
        <v>144</v>
      </c>
      <c r="AA1329" t="s">
        <v>145</v>
      </c>
      <c r="AB1329" t="s">
        <v>146</v>
      </c>
      <c r="AC1329" t="s">
        <v>147</v>
      </c>
      <c r="AD1329" t="s">
        <v>148</v>
      </c>
      <c r="AE1329" t="s">
        <v>149</v>
      </c>
      <c r="AF1329" t="s">
        <v>137</v>
      </c>
    </row>
    <row r="1330" spans="1:51">
      <c r="A1330" s="18" t="s">
        <v>150</v>
      </c>
      <c r="B1330" s="10" t="e">
        <f ca="1">1-NORMSDIST(H1330)</f>
        <v>#REF!</v>
      </c>
      <c r="C1330" s="10">
        <f t="shared" ref="C1330" ca="1" si="1075">1-NORMSDIST(I1330)</f>
        <v>0.99998958749428846</v>
      </c>
      <c r="D1330" s="10">
        <f t="shared" ref="D1330" ca="1" si="1076">1-NORMSDIST(J1330)</f>
        <v>0.98456839779224137</v>
      </c>
      <c r="E1330" s="10">
        <f t="shared" ref="E1330" ca="1" si="1077">1-NORMSDIST(K1330)</f>
        <v>0.99430617261891885</v>
      </c>
      <c r="F1330" s="10">
        <f t="shared" ref="F1330" ca="1" si="1078">1-NORMSDIST(L1330)</f>
        <v>0.67432166197270993</v>
      </c>
      <c r="G1330" s="10">
        <f t="shared" ref="G1330" ca="1" si="1079">1-NORMSDIST(M1330)</f>
        <v>0.20455163285694156</v>
      </c>
      <c r="H1330" t="e">
        <f ca="1">(E1326/T1330-E1327/Z1330)/(SQRT(N1330*(1-N1330)*(1/T1330+1/Z1330)))</f>
        <v>#REF!</v>
      </c>
      <c r="I1330">
        <f t="shared" ref="I1330" ca="1" si="1080">(F1326/U1330-F1327/AA1330)/(SQRT(O1330*(1-O1330)*(1/U1330+1/AA1330)))</f>
        <v>-4.2558566441418799</v>
      </c>
      <c r="J1330">
        <f t="shared" ref="J1330" ca="1" si="1081">(G1326/V1330-G1327/AB1330)/(SQRT(P1330*(1-P1330)*(1/V1330+1/AB1330)))</f>
        <v>-2.1588319806993459</v>
      </c>
      <c r="K1330">
        <f t="shared" ref="K1330" ca="1" si="1082">(H1326/W1330-H1327/AC1330)/(SQRT(Q1330*(1-Q1330)*(1/W1330+1/AC1330)))</f>
        <v>-2.5305725009562416</v>
      </c>
      <c r="L1330">
        <f t="shared" ref="L1330" ca="1" si="1083">(I1326/X1330-I1327/AD1330)/(SQRT(R1330*(1-R1330)*(1/X1330+1/AD1330)))</f>
        <v>-0.45187827493637811</v>
      </c>
      <c r="M1330">
        <f t="shared" ref="M1330" ca="1" si="1084">(J1326/Y1330-J1327/AE1330)/(SQRT(S1330*(1-S1330)*(1/Y1330+1/AE1330)))</f>
        <v>0.8254727173965426</v>
      </c>
      <c r="N1330" t="e">
        <f ca="1">(E1326+E1327)/(T1330+Z1330)</f>
        <v>#REF!</v>
      </c>
      <c r="O1330">
        <f t="shared" ref="O1330" ca="1" si="1085">(F1326+F1327)/(U1330+AA1330)</f>
        <v>1.1060988812702996E-3</v>
      </c>
      <c r="P1330">
        <f t="shared" ref="P1330" ca="1" si="1086">(G1326+G1327)/(V1330+AB1330)</f>
        <v>8.6611331649224111E-4</v>
      </c>
      <c r="Q1330">
        <f t="shared" ref="Q1330" ca="1" si="1087">(H1326+H1327)/(W1330+AC1330)</f>
        <v>7.3980512450378929E-4</v>
      </c>
      <c r="R1330">
        <f t="shared" ref="R1330" ca="1" si="1088">(I1326+I1327)/(X1330+AD1330)</f>
        <v>8.1198123421147598E-4</v>
      </c>
      <c r="S1330">
        <f t="shared" ref="S1330" ca="1" si="1089">(J1326+J1327)/(Y1330+AE1330)</f>
        <v>7.217610970768675E-4</v>
      </c>
      <c r="T1330" t="e">
        <f ca="1">_xlfn.FLOOR.MATH(($F$1-1)*$D1326)</f>
        <v>#REF!</v>
      </c>
      <c r="U1330">
        <f ca="1">2*50*$D1326</f>
        <v>336700</v>
      </c>
      <c r="V1330">
        <f ca="1">2*10*$D1326</f>
        <v>67340</v>
      </c>
      <c r="W1330">
        <f ca="1">2*5*$D1326</f>
        <v>33670</v>
      </c>
      <c r="X1330">
        <f ca="1">2*2*$D1326</f>
        <v>13468</v>
      </c>
      <c r="Y1330">
        <f ca="1">2*1*$D1326</f>
        <v>6734</v>
      </c>
      <c r="Z1330" t="e">
        <f ca="1">_xlfn.FLOOR.MATH(($F$1-1)*$D1327)</f>
        <v>#REF!</v>
      </c>
      <c r="AA1330">
        <f ca="1">2*50*$D1327</f>
        <v>217500</v>
      </c>
      <c r="AB1330">
        <f ca="1">2*10*$D1327</f>
        <v>43500</v>
      </c>
      <c r="AC1330">
        <f ca="1">2*5*$D1327</f>
        <v>21750</v>
      </c>
      <c r="AD1330">
        <f ca="1">2*2*$D1327</f>
        <v>8700</v>
      </c>
      <c r="AE1330">
        <f ca="1">2*1*$D1327</f>
        <v>4350</v>
      </c>
    </row>
    <row r="1332" spans="1:51">
      <c r="A1332" s="18" t="s">
        <v>151</v>
      </c>
      <c r="B1332" t="s">
        <v>152</v>
      </c>
      <c r="C1332" t="s">
        <v>153</v>
      </c>
      <c r="D1332" t="s">
        <v>154</v>
      </c>
      <c r="E1332">
        <v>50</v>
      </c>
      <c r="F1332" t="s">
        <v>153</v>
      </c>
      <c r="G1332" t="s">
        <v>154</v>
      </c>
      <c r="H1332">
        <v>10</v>
      </c>
      <c r="I1332" t="s">
        <v>153</v>
      </c>
      <c r="J1332" t="s">
        <v>154</v>
      </c>
      <c r="K1332">
        <v>5</v>
      </c>
      <c r="L1332" t="s">
        <v>153</v>
      </c>
      <c r="M1332" t="s">
        <v>154</v>
      </c>
      <c r="N1332">
        <v>2</v>
      </c>
      <c r="O1332" t="s">
        <v>153</v>
      </c>
      <c r="P1332" t="s">
        <v>154</v>
      </c>
      <c r="Q1332">
        <v>1</v>
      </c>
      <c r="R1332" t="s">
        <v>153</v>
      </c>
      <c r="S1332" t="s">
        <v>154</v>
      </c>
    </row>
    <row r="1333" spans="1:51">
      <c r="A1333" s="18" t="s">
        <v>159</v>
      </c>
      <c r="B1333" t="s">
        <v>116</v>
      </c>
      <c r="C1333">
        <f ca="1">BC1326</f>
        <v>94</v>
      </c>
      <c r="D1333">
        <f ca="1">BD1326</f>
        <v>3273</v>
      </c>
      <c r="E1333" t="s">
        <v>116</v>
      </c>
      <c r="F1333">
        <f ca="1">BG1326</f>
        <v>254</v>
      </c>
      <c r="G1333">
        <f ca="1">BH1326</f>
        <v>3113</v>
      </c>
      <c r="H1333" t="s">
        <v>116</v>
      </c>
      <c r="I1333">
        <f ca="1">BK1326</f>
        <v>46</v>
      </c>
      <c r="J1333">
        <f ca="1">BL1326</f>
        <v>3321</v>
      </c>
      <c r="K1333" t="s">
        <v>116</v>
      </c>
      <c r="L1333">
        <f ca="1">BO1326</f>
        <v>17</v>
      </c>
      <c r="M1333">
        <f ca="1">BP1326</f>
        <v>3350</v>
      </c>
      <c r="N1333" t="s">
        <v>116</v>
      </c>
      <c r="O1333">
        <f ca="1">BS1326</f>
        <v>10</v>
      </c>
      <c r="P1333">
        <f ca="1">BT1326</f>
        <v>3357</v>
      </c>
      <c r="Q1333" t="s">
        <v>116</v>
      </c>
      <c r="R1333">
        <f ca="1">BW1326</f>
        <v>6</v>
      </c>
      <c r="S1333">
        <f ca="1">BX1326</f>
        <v>3361</v>
      </c>
    </row>
    <row r="1334" spans="1:51">
      <c r="A1334" s="18"/>
      <c r="B1334" t="s">
        <v>117</v>
      </c>
      <c r="C1334">
        <f ca="1">BC1327</f>
        <v>75</v>
      </c>
      <c r="D1334">
        <f ca="1">BD1327</f>
        <v>2100</v>
      </c>
      <c r="E1334" t="s">
        <v>117</v>
      </c>
      <c r="F1334">
        <f ca="1">BG1327</f>
        <v>228</v>
      </c>
      <c r="G1334">
        <f ca="1">BH1327</f>
        <v>1947</v>
      </c>
      <c r="H1334" t="s">
        <v>117</v>
      </c>
      <c r="I1334">
        <f ca="1">BK1327</f>
        <v>44</v>
      </c>
      <c r="J1334">
        <f ca="1">BL1327</f>
        <v>2131</v>
      </c>
      <c r="K1334" t="s">
        <v>117</v>
      </c>
      <c r="L1334">
        <f ca="1">BO1327</f>
        <v>23</v>
      </c>
      <c r="M1334">
        <f ca="1">BP1327</f>
        <v>2152</v>
      </c>
      <c r="N1334" t="s">
        <v>117</v>
      </c>
      <c r="O1334">
        <f ca="1">BS1327</f>
        <v>8</v>
      </c>
      <c r="P1334">
        <f ca="1">BT1327</f>
        <v>2167</v>
      </c>
      <c r="Q1334" t="s">
        <v>117</v>
      </c>
      <c r="R1334">
        <f ca="1">BW1327</f>
        <v>2</v>
      </c>
      <c r="S1334">
        <f ca="1">BX1327</f>
        <v>2173</v>
      </c>
    </row>
    <row r="1335" spans="1:51">
      <c r="A1335" s="18" t="s">
        <v>155</v>
      </c>
      <c r="C1335">
        <f ca="1">(C1333+C1334)*(C1333+D1333)/SUM(C1333:D1334)</f>
        <v>102.6746661854926</v>
      </c>
      <c r="D1335">
        <f ca="1">(C1333+D1333)*(D1333+D1334)/SUM(C1333:D1334)</f>
        <v>3264.3253338145073</v>
      </c>
      <c r="F1335">
        <f ca="1">(F1333+F1334)*(F1333+G1333)/SUM(F1333:G1334)</f>
        <v>292.83543846986646</v>
      </c>
      <c r="G1335">
        <f ca="1">(F1333+G1333)*(G1333+G1334)/SUM(F1333:G1334)</f>
        <v>3074.1645615301336</v>
      </c>
      <c r="I1335">
        <f ca="1">(I1333+I1334)*(I1333+J1333)/SUM(I1333:J1334)</f>
        <v>54.678816311800794</v>
      </c>
      <c r="J1335">
        <f ca="1">(I1333+J1333)*(J1333+J1334)/SUM(I1333:J1334)</f>
        <v>3312.3211836881992</v>
      </c>
      <c r="L1335">
        <f ca="1">(L1333+L1334)*(L1333+M1333)/SUM(L1333:M1334)</f>
        <v>24.30169613857813</v>
      </c>
      <c r="M1335">
        <f ca="1">(L1333+M1333)*(M1333+M1334)/SUM(L1333:M1334)</f>
        <v>3342.6983038614217</v>
      </c>
      <c r="O1335">
        <f ca="1">(O1333+O1334)*(O1333+P1333)/SUM(O1333:P1334)</f>
        <v>10.935763262360158</v>
      </c>
      <c r="P1335">
        <f ca="1">(O1333+P1333)*(P1333+P1334)/SUM(O1333:P1334)</f>
        <v>3356.0642367376399</v>
      </c>
      <c r="R1335">
        <f ca="1">(R1333+R1334)*(R1333+S1333)/SUM(R1333:S1334)</f>
        <v>4.8603392277156265</v>
      </c>
      <c r="S1335">
        <f ca="1">(R1333+S1333)*(S1333+S1334)/SUM(R1333:S1334)</f>
        <v>3362.1396607722845</v>
      </c>
    </row>
    <row r="1336" spans="1:51">
      <c r="C1336">
        <f ca="1">(C1333+C1334)*(C1334+D1334)/SUM(C1333:D1334)</f>
        <v>66.325333814507403</v>
      </c>
      <c r="D1336">
        <f ca="1">(C1334+D1334)*(D1333+D1334)/SUM(C1333:D1334)</f>
        <v>2108.6746661854927</v>
      </c>
      <c r="F1336">
        <f ca="1">(F1333+F1334)*(F1334+G1334)/SUM(F1333:G1334)</f>
        <v>189.16456153013354</v>
      </c>
      <c r="G1336">
        <f ca="1">(F1334+G1334)*(G1333+G1334)/SUM(F1333:G1334)</f>
        <v>1985.8354384698664</v>
      </c>
      <c r="I1336">
        <f ca="1">(I1333+I1334)*(I1334+J1334)/SUM(I1333:J1334)</f>
        <v>35.321183688199206</v>
      </c>
      <c r="J1336">
        <f ca="1">(I1334+J1334)*(J1333+J1334)/SUM(I1333:J1334)</f>
        <v>2139.6788163118008</v>
      </c>
      <c r="L1336">
        <f ca="1">(L1333+L1334)*(L1334+M1334)/SUM(L1333:M1334)</f>
        <v>15.69830386142187</v>
      </c>
      <c r="M1336">
        <f ca="1">(L1334+M1334)*(M1333+M1334)/SUM(L1333:M1334)</f>
        <v>2159.3016961385783</v>
      </c>
      <c r="O1336">
        <f ca="1">(O1333+O1334)*(O1334+P1334)/SUM(O1333:P1334)</f>
        <v>7.0642367376398409</v>
      </c>
      <c r="P1336">
        <f ca="1">(O1334+P1334)*(P1333+P1334)/SUM(O1333:P1334)</f>
        <v>2167.9357632623601</v>
      </c>
      <c r="R1336">
        <f ca="1">(R1333+R1334)*(R1334+S1334)/SUM(R1333:S1334)</f>
        <v>3.1396607722843739</v>
      </c>
      <c r="S1336">
        <f ca="1">(R1334+S1334)*(S1333+S1334)/SUM(R1333:S1334)</f>
        <v>2171.8603392277155</v>
      </c>
    </row>
    <row r="1338" spans="1:51">
      <c r="A1338" s="18" t="s">
        <v>151</v>
      </c>
      <c r="B1338" s="18" t="s">
        <v>0</v>
      </c>
      <c r="C1338" s="18">
        <v>50</v>
      </c>
      <c r="D1338" s="18">
        <v>10</v>
      </c>
      <c r="E1338" s="18">
        <v>5</v>
      </c>
      <c r="F1338" s="18">
        <v>2</v>
      </c>
      <c r="G1338" s="18">
        <v>1</v>
      </c>
    </row>
    <row r="1339" spans="1:51">
      <c r="A1339" s="18" t="s">
        <v>118</v>
      </c>
      <c r="B1339" s="10">
        <f ca="1">_xlfn.CHISQ.TEST(C1333:D1334,C1335:D1336)</f>
        <v>0.16517585200518392</v>
      </c>
      <c r="C1339" s="10">
        <f ca="1">_xlfn.CHISQ.TEST(F1333:G1334,F1335:G1336)</f>
        <v>1.4991413811608014E-4</v>
      </c>
      <c r="D1339" s="10">
        <f ca="1">_xlfn.CHISQ.TEST(I1333:J1334,I1335:J1336)</f>
        <v>5.8904678646690196E-2</v>
      </c>
      <c r="E1339" s="10">
        <f ca="1">_xlfn.CHISQ.TEST(L1333:M1334,L1335:M1336)</f>
        <v>1.7648356450562029E-2</v>
      </c>
      <c r="F1339" s="10">
        <f ca="1">_xlfn.CHISQ.TEST(O1333:P1334,O1335:P1336)</f>
        <v>0.65095916226283423</v>
      </c>
      <c r="G1339" s="10">
        <f ca="1">_xlfn.CHISQ.TEST(R1333:S1334,R1335:S1336)</f>
        <v>0.4089340126891397</v>
      </c>
    </row>
    <row r="1340" spans="1:51">
      <c r="A1340" s="18" t="s">
        <v>156</v>
      </c>
      <c r="B1340">
        <f ca="1">(C1333*D1334)/(D1333*C1334)</f>
        <v>0.8041552092881149</v>
      </c>
      <c r="C1340">
        <f ca="1">(F1333*G1334)/(G1333*F1334)</f>
        <v>0.69676399479263529</v>
      </c>
      <c r="D1340">
        <f ca="1">(I1333*J1334)/(J1333*I1334)</f>
        <v>0.67084120336152853</v>
      </c>
      <c r="E1340">
        <f ca="1">(L1333*M1334)/(M1333*L1334)</f>
        <v>0.47480856586632059</v>
      </c>
      <c r="F1340">
        <f ca="1">(O1333*P1334)/(P1333*O1334)</f>
        <v>0.80689603812928212</v>
      </c>
      <c r="G1340">
        <f ca="1">(R1333*S1334)/(S1333*R1334)</f>
        <v>1.9396013091341862</v>
      </c>
    </row>
    <row r="1341" spans="1:51">
      <c r="AB1341" s="12"/>
      <c r="AC1341" s="12"/>
      <c r="AD1341" s="12"/>
      <c r="AE1341" s="12"/>
      <c r="AF1341" s="12"/>
      <c r="AG1341" s="12"/>
      <c r="AH1341" s="12"/>
      <c r="AI1341" s="12"/>
      <c r="AJ1341" s="12"/>
      <c r="AK1341" s="12"/>
      <c r="AL1341" s="12"/>
      <c r="AM1341" s="12"/>
      <c r="AN1341" s="12"/>
      <c r="AO1341" s="12"/>
      <c r="AP1341" s="12"/>
      <c r="AQ1341" s="12"/>
      <c r="AR1341" s="12"/>
      <c r="AS1341" s="12"/>
      <c r="AT1341" s="12"/>
      <c r="AU1341" s="12"/>
      <c r="AV1341" s="12"/>
      <c r="AW1341" s="12"/>
      <c r="AX1341" s="12"/>
      <c r="AY1341" s="12"/>
    </row>
    <row r="1342" spans="1:51">
      <c r="AB1342" s="12"/>
      <c r="AC1342" s="12"/>
      <c r="AD1342" s="12"/>
      <c r="AE1342" s="12"/>
      <c r="AF1342" s="12"/>
      <c r="AG1342" s="12"/>
      <c r="AH1342" s="12"/>
      <c r="AI1342" s="12"/>
      <c r="AJ1342" s="12"/>
      <c r="AK1342" s="12"/>
      <c r="AL1342" s="12"/>
      <c r="AM1342" s="12"/>
      <c r="AN1342" s="12"/>
      <c r="AO1342" s="12"/>
      <c r="AP1342" s="12"/>
      <c r="AQ1342" s="12"/>
      <c r="AR1342" s="12"/>
      <c r="AS1342" s="12"/>
      <c r="AT1342" s="12"/>
      <c r="AU1342" s="12"/>
      <c r="AV1342" s="12"/>
      <c r="AW1342" s="12"/>
      <c r="AX1342" s="12"/>
      <c r="AY1342" s="12"/>
    </row>
    <row r="1343" spans="1:51">
      <c r="A1343">
        <v>3</v>
      </c>
      <c r="B1343">
        <v>4</v>
      </c>
      <c r="C1343">
        <v>3</v>
      </c>
      <c r="AB1343" s="12"/>
      <c r="AC1343" s="12"/>
      <c r="AD1343" s="12"/>
      <c r="AE1343" s="12"/>
      <c r="AF1343" s="12"/>
      <c r="AG1343" s="12"/>
      <c r="AH1343" s="12"/>
      <c r="AI1343" s="12"/>
      <c r="AJ1343" s="12"/>
      <c r="AK1343" s="12"/>
      <c r="AL1343" s="12"/>
      <c r="AM1343" s="12"/>
      <c r="AN1343" s="12"/>
      <c r="AO1343" s="12"/>
      <c r="AP1343" s="12"/>
      <c r="AQ1343" s="12"/>
      <c r="AR1343" s="12"/>
      <c r="AS1343" s="12"/>
      <c r="AT1343" s="12"/>
      <c r="AU1343" s="12"/>
      <c r="AV1343" s="12"/>
      <c r="AW1343" s="12"/>
      <c r="AX1343" s="12"/>
      <c r="AY1343" s="12"/>
    </row>
    <row r="1344" spans="1:51" ht="18.75">
      <c r="A1344" s="19" t="str">
        <f ca="1">INDIRECT("R5C"&amp;A1343,FALSE)</f>
        <v>sage_kings</v>
      </c>
      <c r="B1344" s="19" t="str">
        <f ca="1">INDIRECT("R5C"&amp;B1343,FALSE)</f>
        <v>ancestors</v>
      </c>
      <c r="C1344" s="19" t="str">
        <f ca="1">INDIRECT("R3C"&amp;C1343,FALSE)</f>
        <v>punishment</v>
      </c>
      <c r="D1344" s="20"/>
    </row>
    <row r="1345" spans="1:100" ht="18.75">
      <c r="A1345" s="19">
        <f ca="1">INDIRECT("R6C"&amp;A1343,FALSE)</f>
        <v>214</v>
      </c>
      <c r="B1345" s="19">
        <f ca="1">INDIRECT("R6C"&amp;B1343,FALSE)</f>
        <v>6</v>
      </c>
      <c r="C1345" s="19">
        <f ca="1">INDIRECT("R4C"&amp;C1343,FALSE)</f>
        <v>6</v>
      </c>
    </row>
    <row r="1346" spans="1:100">
      <c r="A1346" s="18"/>
    </row>
    <row r="1347" spans="1:100">
      <c r="A1347" s="18" t="s">
        <v>115</v>
      </c>
    </row>
    <row r="1348" spans="1:100" ht="15.75">
      <c r="C1348" t="s">
        <v>36</v>
      </c>
      <c r="D1348" t="s">
        <v>37</v>
      </c>
      <c r="E1348" s="2" t="s">
        <v>43</v>
      </c>
      <c r="F1348" s="2" t="s">
        <v>38</v>
      </c>
      <c r="G1348" s="2" t="s">
        <v>39</v>
      </c>
      <c r="H1348" s="2" t="s">
        <v>40</v>
      </c>
      <c r="I1348" s="2" t="s">
        <v>41</v>
      </c>
      <c r="J1348" s="2" t="s">
        <v>42</v>
      </c>
      <c r="K1348" s="3" t="s">
        <v>44</v>
      </c>
      <c r="L1348" s="3" t="s">
        <v>45</v>
      </c>
      <c r="M1348" s="3" t="s">
        <v>46</v>
      </c>
      <c r="N1348" s="3" t="s">
        <v>47</v>
      </c>
      <c r="O1348" s="3" t="s">
        <v>48</v>
      </c>
      <c r="P1348" s="3" t="s">
        <v>49</v>
      </c>
      <c r="Q1348" s="3" t="s">
        <v>108</v>
      </c>
      <c r="R1348" s="3" t="s">
        <v>109</v>
      </c>
      <c r="S1348" s="3" t="s">
        <v>110</v>
      </c>
      <c r="T1348" s="3" t="s">
        <v>111</v>
      </c>
      <c r="U1348" s="3" t="s">
        <v>112</v>
      </c>
      <c r="V1348" s="3" t="s">
        <v>113</v>
      </c>
      <c r="W1348" s="3" t="s">
        <v>81</v>
      </c>
      <c r="X1348" s="3" t="s">
        <v>82</v>
      </c>
      <c r="Y1348" s="3" t="s">
        <v>83</v>
      </c>
      <c r="Z1348" s="3" t="s">
        <v>84</v>
      </c>
      <c r="AA1348" s="3" t="s">
        <v>85</v>
      </c>
      <c r="AB1348" s="3" t="s">
        <v>86</v>
      </c>
      <c r="AC1348" s="13" t="s">
        <v>96</v>
      </c>
      <c r="AD1348" s="13" t="s">
        <v>97</v>
      </c>
      <c r="AE1348" s="13" t="s">
        <v>98</v>
      </c>
      <c r="AF1348" s="13" t="s">
        <v>99</v>
      </c>
      <c r="AG1348" s="13" t="s">
        <v>100</v>
      </c>
      <c r="AH1348" s="13" t="s">
        <v>101</v>
      </c>
      <c r="AI1348" s="13" t="s">
        <v>102</v>
      </c>
      <c r="AJ1348" s="13" t="s">
        <v>103</v>
      </c>
      <c r="AK1348" s="13" t="s">
        <v>104</v>
      </c>
      <c r="AL1348" s="13" t="s">
        <v>105</v>
      </c>
      <c r="AM1348" s="13" t="s">
        <v>106</v>
      </c>
      <c r="AN1348" s="13" t="s">
        <v>107</v>
      </c>
      <c r="AO1348" s="13" t="s">
        <v>96</v>
      </c>
      <c r="AP1348" s="13" t="s">
        <v>97</v>
      </c>
      <c r="AQ1348" s="13" t="s">
        <v>98</v>
      </c>
      <c r="AR1348" s="13" t="s">
        <v>99</v>
      </c>
      <c r="AS1348" s="13" t="s">
        <v>100</v>
      </c>
      <c r="AT1348" s="13" t="s">
        <v>101</v>
      </c>
      <c r="AU1348" s="13" t="s">
        <v>102</v>
      </c>
      <c r="AV1348" s="13" t="s">
        <v>103</v>
      </c>
      <c r="AW1348" s="13" t="s">
        <v>104</v>
      </c>
      <c r="AX1348" s="13" t="s">
        <v>105</v>
      </c>
      <c r="AY1348" s="13" t="s">
        <v>106</v>
      </c>
      <c r="AZ1348" s="13" t="s">
        <v>107</v>
      </c>
      <c r="BA1348" t="s">
        <v>1</v>
      </c>
      <c r="BB1348" t="s">
        <v>2</v>
      </c>
      <c r="BC1348" t="s">
        <v>3</v>
      </c>
      <c r="BD1348" t="s">
        <v>4</v>
      </c>
      <c r="BE1348" t="s">
        <v>5</v>
      </c>
      <c r="BF1348" t="s">
        <v>6</v>
      </c>
      <c r="BG1348" t="s">
        <v>7</v>
      </c>
      <c r="BH1348" t="s">
        <v>8</v>
      </c>
      <c r="BI1348" t="s">
        <v>9</v>
      </c>
      <c r="BJ1348" t="s">
        <v>10</v>
      </c>
      <c r="BK1348" t="s">
        <v>11</v>
      </c>
      <c r="BL1348" t="s">
        <v>12</v>
      </c>
      <c r="BM1348" t="s">
        <v>13</v>
      </c>
      <c r="BN1348" t="s">
        <v>14</v>
      </c>
      <c r="BO1348" t="s">
        <v>15</v>
      </c>
      <c r="BP1348" t="s">
        <v>16</v>
      </c>
      <c r="BQ1348" t="s">
        <v>17</v>
      </c>
      <c r="BR1348" t="s">
        <v>18</v>
      </c>
      <c r="BS1348" t="s">
        <v>19</v>
      </c>
      <c r="BT1348" t="s">
        <v>20</v>
      </c>
      <c r="BU1348" t="s">
        <v>21</v>
      </c>
      <c r="BV1348" t="s">
        <v>22</v>
      </c>
      <c r="BW1348" t="s">
        <v>23</v>
      </c>
      <c r="BX1348" t="s">
        <v>24</v>
      </c>
      <c r="BY1348" t="s">
        <v>1</v>
      </c>
      <c r="BZ1348" t="s">
        <v>2</v>
      </c>
      <c r="CA1348" t="s">
        <v>3</v>
      </c>
      <c r="CB1348" t="s">
        <v>4</v>
      </c>
      <c r="CC1348" t="s">
        <v>5</v>
      </c>
      <c r="CD1348" t="s">
        <v>6</v>
      </c>
      <c r="CE1348" t="s">
        <v>7</v>
      </c>
      <c r="CF1348" t="s">
        <v>8</v>
      </c>
      <c r="CG1348" t="s">
        <v>9</v>
      </c>
      <c r="CH1348" t="s">
        <v>10</v>
      </c>
      <c r="CI1348" t="s">
        <v>11</v>
      </c>
      <c r="CJ1348" t="s">
        <v>12</v>
      </c>
      <c r="CK1348" t="s">
        <v>13</v>
      </c>
      <c r="CL1348" t="s">
        <v>14</v>
      </c>
      <c r="CM1348" t="s">
        <v>15</v>
      </c>
      <c r="CN1348" t="s">
        <v>16</v>
      </c>
      <c r="CO1348" t="s">
        <v>17</v>
      </c>
      <c r="CP1348" t="s">
        <v>18</v>
      </c>
      <c r="CQ1348" t="s">
        <v>19</v>
      </c>
      <c r="CR1348" t="s">
        <v>20</v>
      </c>
      <c r="CS1348" t="s">
        <v>21</v>
      </c>
      <c r="CT1348" t="s">
        <v>22</v>
      </c>
      <c r="CU1348" t="s">
        <v>23</v>
      </c>
      <c r="CV1348" t="s">
        <v>24</v>
      </c>
    </row>
    <row r="1349" spans="1:100">
      <c r="A1349" s="18" t="str">
        <f ca="1">INDIRECT("CORPUS_TOTALS!R"&amp;$A1345&amp;"C"&amp;COLUMN(),FALSE)</f>
        <v>Sage Kings</v>
      </c>
      <c r="B1349" s="7" t="str">
        <f ca="1">INDIRECT("CORPUS_TOTALS!R"&amp;($A1345+$C1345)&amp;"C"&amp;(COLUMN()-1),FALSE)</f>
        <v>Punishment</v>
      </c>
      <c r="C1349" s="7">
        <f ca="1">INDIRECT("CORPUS_TOTALS!R"&amp;($A1345+$C1345)&amp;"C"&amp;(COLUMN()-1),FALSE)</f>
        <v>31719</v>
      </c>
      <c r="D1349" s="7">
        <f t="shared" ref="D1349:BO1349" ca="1" si="1090">INDIRECT("CORPUS_TOTALS!R"&amp;($A1345+$C1345)&amp;"C"&amp;(COLUMN()-1),FALSE)</f>
        <v>3367</v>
      </c>
      <c r="E1349" s="7">
        <f t="shared" ca="1" si="1090"/>
        <v>841</v>
      </c>
      <c r="F1349" s="7">
        <f t="shared" ca="1" si="1090"/>
        <v>2089</v>
      </c>
      <c r="G1349" s="7">
        <f t="shared" ca="1" si="1090"/>
        <v>439</v>
      </c>
      <c r="H1349" s="7">
        <f t="shared" ca="1" si="1090"/>
        <v>230</v>
      </c>
      <c r="I1349" s="7">
        <f t="shared" ca="1" si="1090"/>
        <v>88</v>
      </c>
      <c r="J1349" s="7">
        <f t="shared" ca="1" si="1090"/>
        <v>33</v>
      </c>
      <c r="K1349" s="7">
        <f t="shared" ca="1" si="1090"/>
        <v>2.2869750403972815</v>
      </c>
      <c r="L1349" s="7">
        <f t="shared" ca="1" si="1090"/>
        <v>1.5533545262468138</v>
      </c>
      <c r="M1349" s="7">
        <f t="shared" ca="1" si="1090"/>
        <v>1.8353492972800136</v>
      </c>
      <c r="N1349" s="7">
        <f t="shared" ca="1" si="1090"/>
        <v>2.1025941906136025</v>
      </c>
      <c r="O1349" s="7">
        <f t="shared" ca="1" si="1090"/>
        <v>1.8483380539451744</v>
      </c>
      <c r="P1349" s="7">
        <f t="shared" ca="1" si="1090"/>
        <v>0.21942273048467456</v>
      </c>
      <c r="Q1349" s="7">
        <f t="shared" ca="1" si="1090"/>
        <v>1.5272373318067709</v>
      </c>
      <c r="R1349" s="7">
        <f t="shared" ca="1" si="1090"/>
        <v>1.2985415583790607</v>
      </c>
      <c r="S1349" s="7">
        <f t="shared" ca="1" si="1090"/>
        <v>1.4092174522529568</v>
      </c>
      <c r="T1349" s="7">
        <f t="shared" ca="1" si="1090"/>
        <v>1.4712946827762841</v>
      </c>
      <c r="U1349" s="7">
        <f t="shared" ca="1" si="1090"/>
        <v>1.4627900122511046</v>
      </c>
      <c r="V1349" s="7">
        <f t="shared" ca="1" si="1090"/>
        <v>1.0778965414166704</v>
      </c>
      <c r="W1349" s="7">
        <f t="shared" ca="1" si="1090"/>
        <v>0</v>
      </c>
      <c r="X1349" s="7">
        <f t="shared" ca="1" si="1090"/>
        <v>0</v>
      </c>
      <c r="Y1349" s="7">
        <f t="shared" ca="1" si="1090"/>
        <v>0</v>
      </c>
      <c r="Z1349" s="7">
        <f t="shared" ca="1" si="1090"/>
        <v>0</v>
      </c>
      <c r="AA1349" s="7">
        <f t="shared" ca="1" si="1090"/>
        <v>0</v>
      </c>
      <c r="AB1349" s="7">
        <f t="shared" ca="1" si="1090"/>
        <v>0</v>
      </c>
      <c r="AC1349" s="7">
        <f t="shared" ca="1" si="1090"/>
        <v>1.3161255528748354E-2</v>
      </c>
      <c r="AD1349" s="7">
        <f t="shared" ca="1" si="1090"/>
        <v>1.5054769780150065E-2</v>
      </c>
      <c r="AE1349" s="7">
        <f t="shared" ca="1" si="1090"/>
        <v>1.1879861014265981E-2</v>
      </c>
      <c r="AF1349" s="7">
        <f t="shared" ca="1" si="1090"/>
        <v>1.2937483803078837E-2</v>
      </c>
      <c r="AG1349" s="7">
        <f t="shared" ca="1" si="1090"/>
        <v>1.1826612329024062E-2</v>
      </c>
      <c r="AH1349" s="7">
        <f t="shared" ca="1" si="1090"/>
        <v>1.4250013747602014E-2</v>
      </c>
      <c r="AI1349" s="7">
        <f t="shared" ca="1" si="1090"/>
        <v>1.1908457223654542E-2</v>
      </c>
      <c r="AJ1349" s="7">
        <f t="shared" ca="1" si="1090"/>
        <v>1.5415570100372781E-2</v>
      </c>
      <c r="AK1349" s="7">
        <f t="shared" ca="1" si="1090"/>
        <v>1.0355524554143701E-2</v>
      </c>
      <c r="AL1349" s="7">
        <f t="shared" ca="1" si="1090"/>
        <v>1.5780501581882433E-2</v>
      </c>
      <c r="AM1349" s="7">
        <f t="shared" ca="1" si="1090"/>
        <v>6.4734094268412415E-3</v>
      </c>
      <c r="AN1349" s="7">
        <f t="shared" ca="1" si="1090"/>
        <v>1.312861017517836E-2</v>
      </c>
      <c r="AO1349" s="7">
        <f t="shared" ca="1" si="1090"/>
        <v>0.1543183602087658</v>
      </c>
      <c r="AP1349" s="7">
        <f t="shared" ca="1" si="1090"/>
        <v>0.17950997361956803</v>
      </c>
      <c r="AQ1349" s="7">
        <f t="shared" ca="1" si="1090"/>
        <v>0.31672550482400696</v>
      </c>
      <c r="AR1349" s="7">
        <f t="shared" ca="1" si="1090"/>
        <v>0.34855516045665835</v>
      </c>
      <c r="AS1349" s="7">
        <f t="shared" ca="1" si="1090"/>
        <v>9.5913870305610452E-2</v>
      </c>
      <c r="AT1349" s="7">
        <f t="shared" ca="1" si="1090"/>
        <v>0.1167383423466022</v>
      </c>
      <c r="AU1349" s="7">
        <f t="shared" ca="1" si="1090"/>
        <v>5.2529525959989179E-2</v>
      </c>
      <c r="AV1349" s="7">
        <f t="shared" ca="1" si="1090"/>
        <v>6.8646595216131992E-2</v>
      </c>
      <c r="AW1349" s="7">
        <f t="shared" ca="1" si="1090"/>
        <v>2.0213049870050782E-2</v>
      </c>
      <c r="AX1349" s="7">
        <f t="shared" ca="1" si="1090"/>
        <v>3.0871001214000302E-2</v>
      </c>
      <c r="AY1349" s="7">
        <f t="shared" ca="1" si="1090"/>
        <v>6.2267237884692708E-3</v>
      </c>
      <c r="AZ1349" s="7">
        <f t="shared" ca="1" si="1090"/>
        <v>1.2781295219549736E-2</v>
      </c>
      <c r="BA1349" s="7">
        <f t="shared" ca="1" si="1090"/>
        <v>776885</v>
      </c>
      <c r="BB1349" s="7">
        <f t="shared" ca="1" si="1090"/>
        <v>5917677</v>
      </c>
      <c r="BC1349" s="7">
        <f t="shared" ca="1" si="1090"/>
        <v>562</v>
      </c>
      <c r="BD1349" s="7">
        <f t="shared" ca="1" si="1090"/>
        <v>2805</v>
      </c>
      <c r="BE1349" s="7">
        <f t="shared" ca="1" si="1090"/>
        <v>1857219</v>
      </c>
      <c r="BF1349" s="7">
        <f t="shared" ca="1" si="1090"/>
        <v>4837343</v>
      </c>
      <c r="BG1349" s="7">
        <f t="shared" ca="1" si="1090"/>
        <v>1120</v>
      </c>
      <c r="BH1349" s="7">
        <f t="shared" ca="1" si="1090"/>
        <v>2247</v>
      </c>
      <c r="BI1349" s="7">
        <f t="shared" ca="1" si="1090"/>
        <v>521791</v>
      </c>
      <c r="BJ1349" s="7">
        <f t="shared" ca="1" si="1090"/>
        <v>6172771</v>
      </c>
      <c r="BK1349" s="7">
        <f t="shared" ca="1" si="1090"/>
        <v>358</v>
      </c>
      <c r="BL1349" s="7">
        <f t="shared" ca="1" si="1090"/>
        <v>3009</v>
      </c>
      <c r="BM1349" s="7">
        <f t="shared" ca="1" si="1090"/>
        <v>281756</v>
      </c>
      <c r="BN1349" s="7">
        <f t="shared" ca="1" si="1090"/>
        <v>6412806</v>
      </c>
      <c r="BO1349" s="7">
        <f t="shared" ca="1" si="1090"/>
        <v>204</v>
      </c>
      <c r="BP1349" s="7">
        <f t="shared" ref="BP1349:CV1349" ca="1" si="1091">INDIRECT("CORPUS_TOTALS!R"&amp;($A1345+$C1345)&amp;"C"&amp;(COLUMN()-1),FALSE)</f>
        <v>3163</v>
      </c>
      <c r="BQ1349" s="7">
        <f t="shared" ca="1" si="1091"/>
        <v>118502</v>
      </c>
      <c r="BR1349" s="7">
        <f t="shared" ca="1" si="1091"/>
        <v>6576060</v>
      </c>
      <c r="BS1349" s="7">
        <f t="shared" ca="1" si="1091"/>
        <v>86</v>
      </c>
      <c r="BT1349" s="7">
        <f t="shared" ca="1" si="1091"/>
        <v>3281</v>
      </c>
      <c r="BU1349" s="7">
        <f t="shared" ca="1" si="1091"/>
        <v>59973</v>
      </c>
      <c r="BV1349" s="7">
        <f t="shared" ca="1" si="1091"/>
        <v>6634589</v>
      </c>
      <c r="BW1349" s="7">
        <f t="shared" ca="1" si="1091"/>
        <v>32</v>
      </c>
      <c r="BX1349" s="7">
        <f t="shared" ca="1" si="1091"/>
        <v>3335</v>
      </c>
      <c r="BY1349" s="7">
        <f t="shared" ca="1" si="1091"/>
        <v>777056.18307002063</v>
      </c>
      <c r="BZ1349" s="7">
        <f t="shared" ca="1" si="1091"/>
        <v>4504711.0738217514</v>
      </c>
      <c r="CA1349" s="7">
        <f t="shared" ca="1" si="1091"/>
        <v>933.89294317691338</v>
      </c>
      <c r="CB1349" s="7">
        <f t="shared" ca="1" si="1091"/>
        <v>1344003.7195790631</v>
      </c>
      <c r="CC1349" s="7">
        <f t="shared" ca="1" si="1091"/>
        <v>1857404.8265542977</v>
      </c>
      <c r="CD1349" s="7">
        <f t="shared" ca="1" si="1091"/>
        <v>4366652.2673226539</v>
      </c>
      <c r="CE1349" s="7">
        <f t="shared" ca="1" si="1091"/>
        <v>262.86354140212592</v>
      </c>
      <c r="CF1349" s="7">
        <f t="shared" ca="1" si="1091"/>
        <v>483181.0350083849</v>
      </c>
      <c r="CG1349" s="7">
        <f t="shared" ca="1" si="1091"/>
        <v>521886.51951043378</v>
      </c>
      <c r="CH1349" s="7">
        <f t="shared" ca="1" si="1091"/>
        <v>5903454.9987379787</v>
      </c>
      <c r="CI1349" s="7">
        <f t="shared" ca="1" si="1091"/>
        <v>141.81664780262676</v>
      </c>
      <c r="CJ1349" s="7">
        <f t="shared" ca="1" si="1091"/>
        <v>272777.08768583596</v>
      </c>
      <c r="CK1349" s="7">
        <f t="shared" ca="1" si="1091"/>
        <v>281818.26076687285</v>
      </c>
      <c r="CL1349" s="7">
        <f t="shared" ca="1" si="1091"/>
        <v>6296514.1122840848</v>
      </c>
      <c r="CM1349" s="7">
        <f t="shared" ca="1" si="1091"/>
        <v>59.672639408390268</v>
      </c>
      <c r="CN1349" s="7">
        <f t="shared" ca="1" si="1091"/>
        <v>119510.86202566778</v>
      </c>
      <c r="CO1349" s="7">
        <f t="shared" ca="1" si="1091"/>
        <v>118528.38667832997</v>
      </c>
      <c r="CP1349" s="7">
        <f t="shared" ca="1" si="1091"/>
        <v>6516659.1860387987</v>
      </c>
      <c r="CQ1349" s="7">
        <f t="shared" ca="1" si="1091"/>
        <v>30.191220748980768</v>
      </c>
      <c r="CR1349" s="7">
        <f t="shared" ca="1" si="1091"/>
        <v>62687.319333370659</v>
      </c>
      <c r="CS1349" s="7">
        <f t="shared" ca="1" si="1091"/>
        <v>59974.835924656712</v>
      </c>
      <c r="CT1349" s="7">
        <f t="shared" ca="1" si="1091"/>
        <v>5939317.2768288255</v>
      </c>
      <c r="CU1349" s="7">
        <f t="shared" ca="1" si="1091"/>
        <v>495.05949806003929</v>
      </c>
      <c r="CV1349" s="7">
        <f t="shared" ca="1" si="1091"/>
        <v>665534.49676914618</v>
      </c>
    </row>
    <row r="1350" spans="1:100">
      <c r="A1350" s="18" t="s">
        <v>117</v>
      </c>
      <c r="B1350" s="7" t="str">
        <f ca="1">INDIRECT("CORPUS_TOTALS!R"&amp;($B1345+$C1345)&amp;"C"&amp;(COLUMN()-1),FALSE)</f>
        <v>Punishment</v>
      </c>
      <c r="C1350" s="7">
        <f ca="1">INDIRECT("CORPUS_TOTALS!R"&amp;($B1345+$C1345)&amp;"C"&amp;(COLUMN()-1),FALSE)</f>
        <v>31719</v>
      </c>
      <c r="D1350" s="7">
        <f t="shared" ref="D1350:BO1350" ca="1" si="1092">INDIRECT("CORPUS_TOTALS!R"&amp;($B1345+$C1345)&amp;"C"&amp;(COLUMN()-1),FALSE)</f>
        <v>2175</v>
      </c>
      <c r="E1350" s="7">
        <f t="shared" ca="1" si="1092"/>
        <v>272</v>
      </c>
      <c r="F1350" s="7">
        <f t="shared" ca="1" si="1092"/>
        <v>920</v>
      </c>
      <c r="G1350" s="7">
        <f t="shared" ca="1" si="1092"/>
        <v>163</v>
      </c>
      <c r="H1350" s="7">
        <f t="shared" ca="1" si="1092"/>
        <v>73</v>
      </c>
      <c r="I1350" s="7">
        <f t="shared" ca="1" si="1092"/>
        <v>40</v>
      </c>
      <c r="J1350" s="7">
        <f t="shared" ca="1" si="1092"/>
        <v>16</v>
      </c>
      <c r="K1350" s="7">
        <f t="shared" ca="1" si="1092"/>
        <v>-1.3112958656800775</v>
      </c>
      <c r="L1350" s="7">
        <f t="shared" ca="1" si="1092"/>
        <v>-0.4902532156149404</v>
      </c>
      <c r="M1350" s="7">
        <f t="shared" ca="1" si="1092"/>
        <v>-1.0410237296586327</v>
      </c>
      <c r="N1350" s="7">
        <f t="shared" ca="1" si="1092"/>
        <v>-1.5448731484271805</v>
      </c>
      <c r="O1350" s="7">
        <f t="shared" ca="1" si="1092"/>
        <v>-0.11246348877034507</v>
      </c>
      <c r="P1350" s="7">
        <f t="shared" ca="1" si="1092"/>
        <v>-1.1257380029386379</v>
      </c>
      <c r="Q1350" s="7">
        <f t="shared" ca="1" si="1092"/>
        <v>1</v>
      </c>
      <c r="R1350" s="7">
        <f t="shared" ca="1" si="1092"/>
        <v>1</v>
      </c>
      <c r="S1350" s="7">
        <f t="shared" ca="1" si="1092"/>
        <v>1</v>
      </c>
      <c r="T1350" s="7">
        <f t="shared" ca="1" si="1092"/>
        <v>1</v>
      </c>
      <c r="U1350" s="7">
        <f t="shared" ca="1" si="1092"/>
        <v>1</v>
      </c>
      <c r="V1350" s="7">
        <f t="shared" ca="1" si="1092"/>
        <v>1</v>
      </c>
      <c r="W1350" s="7">
        <f t="shared" ca="1" si="1092"/>
        <v>9.9391280369727927E-2</v>
      </c>
      <c r="X1350" s="7">
        <f t="shared" ca="1" si="1092"/>
        <v>0.99767767134432384</v>
      </c>
      <c r="Y1350" s="7">
        <f t="shared" ca="1" si="1092"/>
        <v>0.2789892025589461</v>
      </c>
      <c r="Z1350" s="7">
        <f t="shared" ca="1" si="1092"/>
        <v>5.925444804365964E-2</v>
      </c>
      <c r="AA1350" s="7">
        <f t="shared" ca="1" si="1092"/>
        <v>0.98302616308077395</v>
      </c>
      <c r="AB1350" s="7">
        <f t="shared" ca="1" si="1092"/>
        <v>0.89017892443138391</v>
      </c>
      <c r="AC1350" s="7">
        <f t="shared" ca="1" si="1092"/>
        <v>6.2270643467548081E-3</v>
      </c>
      <c r="AD1350" s="7">
        <f t="shared" ca="1" si="1092"/>
        <v>7.9000219968135138E-3</v>
      </c>
      <c r="AE1350" s="7">
        <f t="shared" ca="1" si="1092"/>
        <v>7.9154230454903784E-3</v>
      </c>
      <c r="AF1350" s="7">
        <f t="shared" ca="1" si="1092"/>
        <v>9.0041171843946808E-3</v>
      </c>
      <c r="AG1350" s="7">
        <f t="shared" ca="1" si="1092"/>
        <v>6.3480615215698918E-3</v>
      </c>
      <c r="AH1350" s="7">
        <f t="shared" ca="1" si="1092"/>
        <v>8.6404442255565445E-3</v>
      </c>
      <c r="AI1350" s="7">
        <f t="shared" ca="1" si="1092"/>
        <v>5.1779359167936278E-3</v>
      </c>
      <c r="AJ1350" s="7">
        <f t="shared" ca="1" si="1092"/>
        <v>8.2473514395282124E-3</v>
      </c>
      <c r="AK1350" s="7">
        <f t="shared" ca="1" si="1092"/>
        <v>6.3588498602120385E-3</v>
      </c>
      <c r="AL1350" s="7">
        <f t="shared" ca="1" si="1092"/>
        <v>1.2031954737489111E-2</v>
      </c>
      <c r="AM1350" s="7">
        <f t="shared" ca="1" si="1092"/>
        <v>3.7650069014881697E-3</v>
      </c>
      <c r="AN1350" s="7">
        <f t="shared" ca="1" si="1092"/>
        <v>1.0947636776672749E-2</v>
      </c>
      <c r="AO1350" s="7">
        <f t="shared" ca="1" si="1092"/>
        <v>8.6307198591678805E-2</v>
      </c>
      <c r="AP1350" s="7">
        <f t="shared" ca="1" si="1092"/>
        <v>0.11139395083360855</v>
      </c>
      <c r="AQ1350" s="7">
        <f t="shared" ca="1" si="1092"/>
        <v>0.25662821742207392</v>
      </c>
      <c r="AR1350" s="7">
        <f t="shared" ca="1" si="1092"/>
        <v>0.2941763802790755</v>
      </c>
      <c r="AS1350" s="7">
        <f t="shared" ca="1" si="1092"/>
        <v>5.6183338054079483E-2</v>
      </c>
      <c r="AT1350" s="7">
        <f t="shared" ca="1" si="1092"/>
        <v>7.7149995279253855E-2</v>
      </c>
      <c r="AU1350" s="7">
        <f t="shared" ca="1" si="1092"/>
        <v>2.3135787556172901E-2</v>
      </c>
      <c r="AV1350" s="7">
        <f t="shared" ca="1" si="1092"/>
        <v>3.7553867616240889E-2</v>
      </c>
      <c r="AW1350" s="7">
        <f t="shared" ca="1" si="1092"/>
        <v>1.1189761023560476E-2</v>
      </c>
      <c r="AX1350" s="7">
        <f t="shared" ca="1" si="1092"/>
        <v>2.1913687252301594E-2</v>
      </c>
      <c r="AY1350" s="7">
        <f t="shared" ca="1" si="1092"/>
        <v>3.7650069014881697E-3</v>
      </c>
      <c r="AZ1350" s="7">
        <f t="shared" ca="1" si="1092"/>
        <v>1.0947636776672749E-2</v>
      </c>
      <c r="BA1350" s="7">
        <f t="shared" ca="1" si="1092"/>
        <v>777232</v>
      </c>
      <c r="BB1350" s="7">
        <f t="shared" ca="1" si="1092"/>
        <v>5918522</v>
      </c>
      <c r="BC1350" s="7">
        <f t="shared" ca="1" si="1092"/>
        <v>215</v>
      </c>
      <c r="BD1350" s="7">
        <f t="shared" ca="1" si="1092"/>
        <v>1960</v>
      </c>
      <c r="BE1350" s="7">
        <f t="shared" ca="1" si="1092"/>
        <v>1857740</v>
      </c>
      <c r="BF1350" s="7">
        <f t="shared" ca="1" si="1092"/>
        <v>4838014</v>
      </c>
      <c r="BG1350" s="7">
        <f t="shared" ca="1" si="1092"/>
        <v>599</v>
      </c>
      <c r="BH1350" s="7">
        <f t="shared" ca="1" si="1092"/>
        <v>1576</v>
      </c>
      <c r="BI1350" s="7">
        <f t="shared" ca="1" si="1092"/>
        <v>522004</v>
      </c>
      <c r="BJ1350" s="7">
        <f t="shared" ca="1" si="1092"/>
        <v>6173750</v>
      </c>
      <c r="BK1350" s="7">
        <f t="shared" ca="1" si="1092"/>
        <v>145</v>
      </c>
      <c r="BL1350" s="7">
        <f t="shared" ca="1" si="1092"/>
        <v>2030</v>
      </c>
      <c r="BM1350" s="7">
        <f t="shared" ca="1" si="1092"/>
        <v>281894</v>
      </c>
      <c r="BN1350" s="7">
        <f t="shared" ca="1" si="1092"/>
        <v>6413860</v>
      </c>
      <c r="BO1350" s="7">
        <f t="shared" ca="1" si="1092"/>
        <v>66</v>
      </c>
      <c r="BP1350" s="7">
        <f t="shared" ref="BP1350:CV1350" ca="1" si="1093">INDIRECT("CORPUS_TOTALS!R"&amp;($B1345+$C1345)&amp;"C"&amp;(COLUMN()-1),FALSE)</f>
        <v>2109</v>
      </c>
      <c r="BQ1350" s="7">
        <f t="shared" ca="1" si="1093"/>
        <v>118552</v>
      </c>
      <c r="BR1350" s="7">
        <f t="shared" ca="1" si="1093"/>
        <v>6577202</v>
      </c>
      <c r="BS1350" s="7">
        <f t="shared" ca="1" si="1093"/>
        <v>36</v>
      </c>
      <c r="BT1350" s="7">
        <f t="shared" ca="1" si="1093"/>
        <v>2139</v>
      </c>
      <c r="BU1350" s="7">
        <f t="shared" ca="1" si="1093"/>
        <v>59989</v>
      </c>
      <c r="BV1350" s="7">
        <f t="shared" ca="1" si="1093"/>
        <v>6635765</v>
      </c>
      <c r="BW1350" s="7">
        <f t="shared" ca="1" si="1093"/>
        <v>16</v>
      </c>
      <c r="BX1350" s="7">
        <f t="shared" ca="1" si="1093"/>
        <v>2159</v>
      </c>
      <c r="BY1350" s="7">
        <f t="shared" ca="1" si="1093"/>
        <v>777194.54178119835</v>
      </c>
      <c r="BZ1350" s="7">
        <f t="shared" ca="1" si="1093"/>
        <v>5918559.4582188018</v>
      </c>
      <c r="CA1350" s="7">
        <f t="shared" ca="1" si="1093"/>
        <v>252.45821880166241</v>
      </c>
      <c r="CB1350" s="7">
        <f t="shared" ca="1" si="1093"/>
        <v>1923.1662856789542</v>
      </c>
      <c r="CC1350" s="7">
        <f t="shared" ca="1" si="1093"/>
        <v>1857735.5467049591</v>
      </c>
      <c r="CD1350" s="7">
        <f t="shared" ca="1" si="1093"/>
        <v>4838018.4532950409</v>
      </c>
      <c r="CE1350" s="7">
        <f t="shared" ca="1" si="1093"/>
        <v>603.4532950409</v>
      </c>
      <c r="CF1350" s="7">
        <f t="shared" ca="1" si="1093"/>
        <v>1572.0571947535707</v>
      </c>
      <c r="CG1350" s="7">
        <f t="shared" ca="1" si="1093"/>
        <v>521979.44399619644</v>
      </c>
      <c r="CH1350" s="7">
        <f t="shared" ca="1" si="1093"/>
        <v>6173774.5560038034</v>
      </c>
      <c r="CI1350" s="7">
        <f t="shared" ca="1" si="1093"/>
        <v>169.55600380356375</v>
      </c>
      <c r="CJ1350" s="7">
        <f t="shared" ca="1" si="1093"/>
        <v>2006.0954300292394</v>
      </c>
      <c r="CK1350" s="7">
        <f t="shared" ca="1" si="1093"/>
        <v>281868.4399073206</v>
      </c>
      <c r="CL1350" s="7">
        <f t="shared" ca="1" si="1093"/>
        <v>6413885.5600926792</v>
      </c>
      <c r="CM1350" s="7">
        <f t="shared" ca="1" si="1093"/>
        <v>91.56009267939389</v>
      </c>
      <c r="CN1350" s="7">
        <f t="shared" ca="1" si="1093"/>
        <v>2084.1166767775517</v>
      </c>
      <c r="CO1350" s="7">
        <f t="shared" ca="1" si="1093"/>
        <v>118549.49124602546</v>
      </c>
      <c r="CP1350" s="7">
        <f t="shared" ca="1" si="1093"/>
        <v>6577204.5087539749</v>
      </c>
      <c r="CQ1350" s="7">
        <f t="shared" ca="1" si="1093"/>
        <v>38.50875397454945</v>
      </c>
      <c r="CR1350" s="7">
        <f t="shared" ca="1" si="1093"/>
        <v>2137.1852482931722</v>
      </c>
      <c r="CS1350" s="7">
        <f t="shared" ca="1" si="1093"/>
        <v>59985.514741944862</v>
      </c>
      <c r="CT1350" s="7">
        <f t="shared" ca="1" si="1093"/>
        <v>6635768.4852580549</v>
      </c>
      <c r="CU1350" s="7">
        <f t="shared" ca="1" si="1093"/>
        <v>19.485258055139134</v>
      </c>
      <c r="CV1350" s="7">
        <f t="shared" ca="1" si="1093"/>
        <v>2156.2149236665505</v>
      </c>
    </row>
    <row r="1352" spans="1:100">
      <c r="A1352" s="18" t="s">
        <v>114</v>
      </c>
      <c r="B1352" t="s">
        <v>119</v>
      </c>
      <c r="C1352" t="s">
        <v>120</v>
      </c>
      <c r="D1352" t="s">
        <v>121</v>
      </c>
      <c r="E1352" t="s">
        <v>122</v>
      </c>
      <c r="F1352" t="s">
        <v>123</v>
      </c>
      <c r="G1352" t="s">
        <v>124</v>
      </c>
      <c r="H1352" t="s">
        <v>125</v>
      </c>
      <c r="I1352" t="s">
        <v>126</v>
      </c>
      <c r="J1352" t="s">
        <v>127</v>
      </c>
      <c r="K1352" t="s">
        <v>128</v>
      </c>
      <c r="L1352" t="s">
        <v>129</v>
      </c>
      <c r="M1352" t="s">
        <v>130</v>
      </c>
      <c r="N1352" t="s">
        <v>131</v>
      </c>
      <c r="O1352" t="s">
        <v>132</v>
      </c>
      <c r="P1352" t="s">
        <v>133</v>
      </c>
      <c r="Q1352" t="s">
        <v>134</v>
      </c>
      <c r="R1352" t="s">
        <v>135</v>
      </c>
      <c r="S1352" t="s">
        <v>136</v>
      </c>
      <c r="T1352" t="s">
        <v>138</v>
      </c>
      <c r="U1352" t="s">
        <v>139</v>
      </c>
      <c r="V1352" t="s">
        <v>140</v>
      </c>
      <c r="W1352" t="s">
        <v>141</v>
      </c>
      <c r="X1352" t="s">
        <v>142</v>
      </c>
      <c r="Y1352" t="s">
        <v>143</v>
      </c>
      <c r="Z1352" t="s">
        <v>144</v>
      </c>
      <c r="AA1352" t="s">
        <v>145</v>
      </c>
      <c r="AB1352" t="s">
        <v>146</v>
      </c>
      <c r="AC1352" t="s">
        <v>147</v>
      </c>
      <c r="AD1352" t="s">
        <v>148</v>
      </c>
      <c r="AE1352" t="s">
        <v>149</v>
      </c>
      <c r="AF1352" t="s">
        <v>137</v>
      </c>
    </row>
    <row r="1353" spans="1:100">
      <c r="A1353" s="18" t="s">
        <v>150</v>
      </c>
      <c r="B1353" s="10" t="e">
        <f ca="1">1-NORMSDIST(H1353)</f>
        <v>#REF!</v>
      </c>
      <c r="C1353" s="10">
        <f t="shared" ref="C1353" ca="1" si="1094">1-NORMSDIST(I1353)</f>
        <v>0</v>
      </c>
      <c r="D1353" s="10">
        <f t="shared" ref="D1353" ca="1" si="1095">1-NORMSDIST(J1353)</f>
        <v>4.3539760685717965E-10</v>
      </c>
      <c r="E1353" s="10">
        <f t="shared" ref="E1353" ca="1" si="1096">1-NORMSDIST(K1353)</f>
        <v>3.0352410584910672E-8</v>
      </c>
      <c r="F1353" s="10">
        <f t="shared" ref="F1353" ca="1" si="1097">1-NORMSDIST(L1353)</f>
        <v>3.1586998072180239E-2</v>
      </c>
      <c r="G1353" s="10">
        <f t="shared" ref="G1353" ca="1" si="1098">1-NORMSDIST(M1353)</f>
        <v>0.17177011373779849</v>
      </c>
      <c r="H1353" t="e">
        <f ca="1">(E1349/T1353-E1350/Z1353)/(SQRT(N1353*(1-N1353)*(1/T1353+1/Z1353)))</f>
        <v>#REF!</v>
      </c>
      <c r="I1353">
        <f t="shared" ref="I1353" ca="1" si="1099">(F1349/U1353-F1350/AA1353)/(SQRT(O1353*(1-O1353)*(1/U1353+1/AA1353)))</f>
        <v>9.7671687108992487</v>
      </c>
      <c r="J1353">
        <f t="shared" ref="J1353" ca="1" si="1100">(G1349/V1353-G1350/AB1353)/(SQRT(P1353*(1-P1353)*(1/V1353+1/AB1353)))</f>
        <v>6.1314539900120115</v>
      </c>
      <c r="K1353">
        <f t="shared" ref="K1353" ca="1" si="1101">(H1349/W1353-H1350/AC1353)/(SQRT(Q1353*(1-Q1353)*(1/W1353+1/AC1353)))</f>
        <v>5.4167125354756731</v>
      </c>
      <c r="L1353">
        <f t="shared" ref="L1353" ca="1" si="1102">(I1349/X1353-I1350/AD1353)/(SQRT(R1353*(1-R1353)*(1/X1353+1/AD1353)))</f>
        <v>1.8579649197129999</v>
      </c>
      <c r="M1353">
        <f t="shared" ref="M1353" ca="1" si="1103">(J1349/Y1353-J1350/AE1353)/(SQRT(S1353*(1-S1353)*(1/Y1353+1/AE1353)))</f>
        <v>0.94719342044244548</v>
      </c>
      <c r="N1353" t="e">
        <f ca="1">(E1349+E1350)/(T1353+Z1353)</f>
        <v>#REF!</v>
      </c>
      <c r="O1353">
        <f t="shared" ref="O1353" ca="1" si="1104">(F1349+F1350)/(U1353+AA1353)</f>
        <v>5.4294478527607366E-3</v>
      </c>
      <c r="P1353">
        <f t="shared" ref="P1353" ca="1" si="1105">(G1349+G1350)/(V1353+AB1353)</f>
        <v>5.4312522555034284E-3</v>
      </c>
      <c r="Q1353">
        <f t="shared" ref="Q1353" ca="1" si="1106">(H1349+H1350)/(W1353+AC1353)</f>
        <v>5.4673403103572714E-3</v>
      </c>
      <c r="R1353">
        <f t="shared" ref="R1353" ca="1" si="1107">(I1349+I1350)/(X1353+AD1353)</f>
        <v>5.77408877661494E-3</v>
      </c>
      <c r="S1353">
        <f t="shared" ref="S1353" ca="1" si="1108">(J1349+J1350)/(Y1353+AE1353)</f>
        <v>4.4207867195958138E-3</v>
      </c>
      <c r="T1353" t="e">
        <f ca="1">_xlfn.FLOOR.MATH(($F$1-1)*$D1349)</f>
        <v>#REF!</v>
      </c>
      <c r="U1353">
        <f ca="1">2*50*$D1349</f>
        <v>336700</v>
      </c>
      <c r="V1353">
        <f ca="1">2*10*$D1349</f>
        <v>67340</v>
      </c>
      <c r="W1353">
        <f ca="1">2*5*$D1349</f>
        <v>33670</v>
      </c>
      <c r="X1353">
        <f ca="1">2*2*$D1349</f>
        <v>13468</v>
      </c>
      <c r="Y1353">
        <f ca="1">2*1*$D1349</f>
        <v>6734</v>
      </c>
      <c r="Z1353" t="e">
        <f ca="1">_xlfn.FLOOR.MATH(($F$1-1)*$D1350)</f>
        <v>#REF!</v>
      </c>
      <c r="AA1353">
        <f ca="1">2*50*$D1350</f>
        <v>217500</v>
      </c>
      <c r="AB1353">
        <f ca="1">2*10*$D1350</f>
        <v>43500</v>
      </c>
      <c r="AC1353">
        <f ca="1">2*5*$D1350</f>
        <v>21750</v>
      </c>
      <c r="AD1353">
        <f ca="1">2*2*$D1350</f>
        <v>8700</v>
      </c>
      <c r="AE1353">
        <f ca="1">2*1*$D1350</f>
        <v>4350</v>
      </c>
    </row>
    <row r="1355" spans="1:100">
      <c r="A1355" s="18" t="s">
        <v>151</v>
      </c>
      <c r="B1355" t="s">
        <v>152</v>
      </c>
      <c r="C1355" t="s">
        <v>153</v>
      </c>
      <c r="D1355" t="s">
        <v>154</v>
      </c>
      <c r="E1355">
        <v>50</v>
      </c>
      <c r="F1355" t="s">
        <v>153</v>
      </c>
      <c r="G1355" t="s">
        <v>154</v>
      </c>
      <c r="H1355">
        <v>10</v>
      </c>
      <c r="I1355" t="s">
        <v>153</v>
      </c>
      <c r="J1355" t="s">
        <v>154</v>
      </c>
      <c r="K1355">
        <v>5</v>
      </c>
      <c r="L1355" t="s">
        <v>153</v>
      </c>
      <c r="M1355" t="s">
        <v>154</v>
      </c>
      <c r="N1355">
        <v>2</v>
      </c>
      <c r="O1355" t="s">
        <v>153</v>
      </c>
      <c r="P1355" t="s">
        <v>154</v>
      </c>
      <c r="Q1355">
        <v>1</v>
      </c>
      <c r="R1355" t="s">
        <v>153</v>
      </c>
      <c r="S1355" t="s">
        <v>154</v>
      </c>
    </row>
    <row r="1356" spans="1:100">
      <c r="A1356" s="18" t="s">
        <v>159</v>
      </c>
      <c r="B1356" t="s">
        <v>116</v>
      </c>
      <c r="C1356">
        <f ca="1">BC1349</f>
        <v>562</v>
      </c>
      <c r="D1356">
        <f ca="1">BD1349</f>
        <v>2805</v>
      </c>
      <c r="E1356" t="s">
        <v>116</v>
      </c>
      <c r="F1356">
        <f ca="1">BG1349</f>
        <v>1120</v>
      </c>
      <c r="G1356">
        <f ca="1">BH1349</f>
        <v>2247</v>
      </c>
      <c r="H1356" t="s">
        <v>116</v>
      </c>
      <c r="I1356">
        <f ca="1">BK1349</f>
        <v>358</v>
      </c>
      <c r="J1356">
        <f ca="1">BL1349</f>
        <v>3009</v>
      </c>
      <c r="K1356" t="s">
        <v>116</v>
      </c>
      <c r="L1356">
        <f ca="1">BO1349</f>
        <v>204</v>
      </c>
      <c r="M1356">
        <f ca="1">BP1349</f>
        <v>3163</v>
      </c>
      <c r="N1356" t="s">
        <v>116</v>
      </c>
      <c r="O1356">
        <f ca="1">BS1349</f>
        <v>86</v>
      </c>
      <c r="P1356">
        <f ca="1">BT1349</f>
        <v>3281</v>
      </c>
      <c r="Q1356" t="s">
        <v>116</v>
      </c>
      <c r="R1356">
        <f ca="1">BW1349</f>
        <v>32</v>
      </c>
      <c r="S1356">
        <f ca="1">BX1349</f>
        <v>3335</v>
      </c>
    </row>
    <row r="1357" spans="1:100">
      <c r="A1357" s="18"/>
      <c r="B1357" t="s">
        <v>117</v>
      </c>
      <c r="C1357">
        <f ca="1">BC1350</f>
        <v>215</v>
      </c>
      <c r="D1357">
        <f ca="1">BD1350</f>
        <v>1960</v>
      </c>
      <c r="E1357" t="s">
        <v>117</v>
      </c>
      <c r="F1357">
        <f ca="1">BG1350</f>
        <v>599</v>
      </c>
      <c r="G1357">
        <f ca="1">BH1350</f>
        <v>1576</v>
      </c>
      <c r="H1357" t="s">
        <v>117</v>
      </c>
      <c r="I1357">
        <f ca="1">BK1350</f>
        <v>145</v>
      </c>
      <c r="J1357">
        <f ca="1">BL1350</f>
        <v>2030</v>
      </c>
      <c r="K1357" t="s">
        <v>117</v>
      </c>
      <c r="L1357">
        <f ca="1">BO1350</f>
        <v>66</v>
      </c>
      <c r="M1357">
        <f ca="1">BP1350</f>
        <v>2109</v>
      </c>
      <c r="N1357" t="s">
        <v>117</v>
      </c>
      <c r="O1357">
        <f ca="1">BS1350</f>
        <v>36</v>
      </c>
      <c r="P1357">
        <f ca="1">BT1350</f>
        <v>2139</v>
      </c>
      <c r="Q1357" t="s">
        <v>117</v>
      </c>
      <c r="R1357">
        <f ca="1">BW1350</f>
        <v>16</v>
      </c>
      <c r="S1357">
        <f ca="1">BX1350</f>
        <v>2159</v>
      </c>
    </row>
    <row r="1358" spans="1:100">
      <c r="A1358" s="18" t="s">
        <v>155</v>
      </c>
      <c r="C1358">
        <f ca="1">(C1356+C1357)*(C1356+D1356)/SUM(C1356:D1357)</f>
        <v>472.06044749188021</v>
      </c>
      <c r="D1358">
        <f ca="1">(C1356+D1356)*(D1356+D1357)/SUM(C1356:D1357)</f>
        <v>2894.93955250812</v>
      </c>
      <c r="F1358">
        <f ca="1">(F1356+F1357)*(F1356+G1356)/SUM(F1356:G1357)</f>
        <v>1044.3653915553953</v>
      </c>
      <c r="G1358">
        <f ca="1">(F1356+G1356)*(G1356+G1357)/SUM(F1356:G1357)</f>
        <v>2322.634608444605</v>
      </c>
      <c r="I1358">
        <f ca="1">(I1356+I1357)*(I1356+J1356)/SUM(I1356:J1357)</f>
        <v>305.59382894262001</v>
      </c>
      <c r="J1358">
        <f ca="1">(I1356+J1356)*(J1356+J1357)/SUM(I1356:J1357)</f>
        <v>3061.4061710573801</v>
      </c>
      <c r="L1358">
        <f ca="1">(L1356+L1357)*(L1356+M1356)/SUM(L1356:M1357)</f>
        <v>164.03644893540238</v>
      </c>
      <c r="M1358">
        <f ca="1">(L1356+M1356)*(M1356+M1357)/SUM(L1356:M1357)</f>
        <v>3202.9635510645976</v>
      </c>
      <c r="O1358">
        <f ca="1">(O1356+O1357)*(O1356+P1356)/SUM(O1356:P1357)</f>
        <v>74.120173222663297</v>
      </c>
      <c r="P1358">
        <f ca="1">(O1356+P1356)*(P1356+P1357)/SUM(O1356:P1357)</f>
        <v>3292.8798267773368</v>
      </c>
      <c r="R1358">
        <f ca="1">(R1356+R1357)*(R1356+S1356)/SUM(R1356:S1357)</f>
        <v>29.162035366293757</v>
      </c>
      <c r="S1358">
        <f ca="1">(R1356+S1356)*(S1356+S1357)/SUM(R1356:S1357)</f>
        <v>3337.8379646337062</v>
      </c>
    </row>
    <row r="1359" spans="1:100">
      <c r="C1359">
        <f ca="1">(C1356+C1357)*(C1357+D1357)/SUM(C1356:D1357)</f>
        <v>304.93955250811979</v>
      </c>
      <c r="D1359">
        <f ca="1">(C1357+D1357)*(D1356+D1357)/SUM(C1356:D1357)</f>
        <v>1870.0604474918803</v>
      </c>
      <c r="F1359">
        <f ca="1">(F1356+F1357)*(F1357+G1357)/SUM(F1356:G1357)</f>
        <v>674.63460844460485</v>
      </c>
      <c r="G1359">
        <f ca="1">(F1357+G1357)*(G1356+G1357)/SUM(F1356:G1357)</f>
        <v>1500.3653915553953</v>
      </c>
      <c r="I1359">
        <f ca="1">(I1356+I1357)*(I1357+J1357)/SUM(I1356:J1357)</f>
        <v>197.40617105738002</v>
      </c>
      <c r="J1359">
        <f ca="1">(I1357+J1357)*(J1356+J1357)/SUM(I1356:J1357)</f>
        <v>1977.5938289426199</v>
      </c>
      <c r="L1359">
        <f ca="1">(L1356+L1357)*(L1357+M1357)/SUM(L1356:M1357)</f>
        <v>105.96355106459762</v>
      </c>
      <c r="M1359">
        <f ca="1">(L1357+M1357)*(M1356+M1357)/SUM(L1356:M1357)</f>
        <v>2069.0364489354024</v>
      </c>
      <c r="O1359">
        <f ca="1">(O1356+O1357)*(O1357+P1357)/SUM(O1356:P1357)</f>
        <v>47.879826777336703</v>
      </c>
      <c r="P1359">
        <f ca="1">(O1357+P1357)*(P1356+P1357)/SUM(O1356:P1357)</f>
        <v>2127.1201732226632</v>
      </c>
      <c r="R1359">
        <f ca="1">(R1356+R1357)*(R1357+S1357)/SUM(R1356:S1357)</f>
        <v>18.837964633706243</v>
      </c>
      <c r="S1359">
        <f ca="1">(R1357+S1357)*(S1356+S1357)/SUM(R1356:S1357)</f>
        <v>2156.1620353662938</v>
      </c>
    </row>
    <row r="1361" spans="1:100">
      <c r="A1361" s="18" t="s">
        <v>151</v>
      </c>
      <c r="B1361" s="18" t="s">
        <v>0</v>
      </c>
      <c r="C1361" s="18">
        <v>50</v>
      </c>
      <c r="D1361" s="18">
        <v>10</v>
      </c>
      <c r="E1361" s="18">
        <v>5</v>
      </c>
      <c r="F1361" s="18">
        <v>2</v>
      </c>
      <c r="G1361" s="18">
        <v>1</v>
      </c>
    </row>
    <row r="1362" spans="1:100">
      <c r="A1362" s="18" t="s">
        <v>118</v>
      </c>
      <c r="B1362" s="10">
        <f ca="1">_xlfn.CHISQ.TEST(C1356:D1357,C1358:D1359)</f>
        <v>1.0318579351364724E-12</v>
      </c>
      <c r="C1362" s="10">
        <f ca="1">_xlfn.CHISQ.TEST(F1356:G1357,F1358:G1359)</f>
        <v>6.8563573055479902E-6</v>
      </c>
      <c r="D1362" s="10">
        <f ca="1">_xlfn.CHISQ.TEST(I1356:J1357,I1358:J1359)</f>
        <v>5.2073602146200031E-7</v>
      </c>
      <c r="E1362" s="10">
        <f ca="1">_xlfn.CHISQ.TEST(L1356:M1357,L1358:M1359)</f>
        <v>3.2777779958133136E-7</v>
      </c>
      <c r="F1362" s="10">
        <f ca="1">_xlfn.CHISQ.TEST(O1356:P1357,O1358:P1359)</f>
        <v>2.5927084691588598E-2</v>
      </c>
      <c r="G1362" s="10">
        <f ca="1">_xlfn.CHISQ.TEST(R1356:S1357,R1358:S1359)</f>
        <v>0.39948565357366073</v>
      </c>
    </row>
    <row r="1363" spans="1:100">
      <c r="A1363" s="18" t="s">
        <v>156</v>
      </c>
      <c r="B1363">
        <f ca="1">(C1356*D1357)/(D1356*C1357)</f>
        <v>1.8265058243170418</v>
      </c>
      <c r="C1363">
        <f ca="1">(F1356*G1357)/(G1356*F1357)</f>
        <v>1.3114276650076191</v>
      </c>
      <c r="D1363">
        <f ca="1">(I1356*J1357)/(J1356*I1357)</f>
        <v>1.6656696576935859</v>
      </c>
      <c r="E1363">
        <f ca="1">(L1356*M1357)/(M1356*L1357)</f>
        <v>2.0609317966257579</v>
      </c>
      <c r="F1363">
        <f ca="1">(O1356*P1357)/(P1356*O1357)</f>
        <v>1.5574011988214975</v>
      </c>
      <c r="G1363">
        <f ca="1">(R1356*S1357)/(S1356*R1357)</f>
        <v>1.2947526236881559</v>
      </c>
    </row>
    <row r="1366" spans="1:100">
      <c r="A1366">
        <v>3</v>
      </c>
      <c r="B1366">
        <v>4</v>
      </c>
      <c r="C1366">
        <v>4</v>
      </c>
      <c r="AB1366" s="12"/>
      <c r="AC1366" s="12"/>
      <c r="AD1366" s="12"/>
      <c r="AE1366" s="12"/>
      <c r="AF1366" s="12"/>
      <c r="AG1366" s="12"/>
      <c r="AH1366" s="12"/>
      <c r="AI1366" s="12"/>
      <c r="AJ1366" s="12"/>
      <c r="AK1366" s="12"/>
      <c r="AL1366" s="12"/>
      <c r="AM1366" s="12"/>
      <c r="AN1366" s="12"/>
      <c r="AO1366" s="12"/>
      <c r="AP1366" s="12"/>
      <c r="AQ1366" s="12"/>
      <c r="AR1366" s="12"/>
      <c r="AS1366" s="12"/>
      <c r="AT1366" s="12"/>
      <c r="AU1366" s="12"/>
      <c r="AV1366" s="12"/>
      <c r="AW1366" s="12"/>
      <c r="AX1366" s="12"/>
      <c r="AY1366" s="12"/>
    </row>
    <row r="1367" spans="1:100" ht="18.75">
      <c r="A1367" s="19" t="str">
        <f ca="1">INDIRECT("R5C"&amp;A1366,FALSE)</f>
        <v>sage_kings</v>
      </c>
      <c r="B1367" s="19" t="str">
        <f ca="1">INDIRECT("R5C"&amp;B1366,FALSE)</f>
        <v>ancestors</v>
      </c>
      <c r="C1367" s="19" t="str">
        <f ca="1">INDIRECT("R3C"&amp;C1366,FALSE)</f>
        <v>reward</v>
      </c>
      <c r="D1367" s="20"/>
    </row>
    <row r="1368" spans="1:100" ht="18.75">
      <c r="A1368" s="19">
        <f ca="1">INDIRECT("R6C"&amp;A1366,FALSE)</f>
        <v>214</v>
      </c>
      <c r="B1368" s="19">
        <f ca="1">INDIRECT("R6C"&amp;B1366,FALSE)</f>
        <v>6</v>
      </c>
      <c r="C1368" s="19">
        <f ca="1">INDIRECT("R4C"&amp;C1366,FALSE)</f>
        <v>10</v>
      </c>
    </row>
    <row r="1369" spans="1:100">
      <c r="A1369" s="18"/>
    </row>
    <row r="1370" spans="1:100">
      <c r="A1370" s="18" t="s">
        <v>115</v>
      </c>
    </row>
    <row r="1371" spans="1:100" ht="15.75">
      <c r="C1371" t="s">
        <v>36</v>
      </c>
      <c r="D1371" t="s">
        <v>37</v>
      </c>
      <c r="E1371" s="2" t="s">
        <v>43</v>
      </c>
      <c r="F1371" s="2" t="s">
        <v>38</v>
      </c>
      <c r="G1371" s="2" t="s">
        <v>39</v>
      </c>
      <c r="H1371" s="2" t="s">
        <v>40</v>
      </c>
      <c r="I1371" s="2" t="s">
        <v>41</v>
      </c>
      <c r="J1371" s="2" t="s">
        <v>42</v>
      </c>
      <c r="K1371" s="3" t="s">
        <v>44</v>
      </c>
      <c r="L1371" s="3" t="s">
        <v>45</v>
      </c>
      <c r="M1371" s="3" t="s">
        <v>46</v>
      </c>
      <c r="N1371" s="3" t="s">
        <v>47</v>
      </c>
      <c r="O1371" s="3" t="s">
        <v>48</v>
      </c>
      <c r="P1371" s="3" t="s">
        <v>49</v>
      </c>
      <c r="Q1371" s="3" t="s">
        <v>108</v>
      </c>
      <c r="R1371" s="3" t="s">
        <v>109</v>
      </c>
      <c r="S1371" s="3" t="s">
        <v>110</v>
      </c>
      <c r="T1371" s="3" t="s">
        <v>111</v>
      </c>
      <c r="U1371" s="3" t="s">
        <v>112</v>
      </c>
      <c r="V1371" s="3" t="s">
        <v>113</v>
      </c>
      <c r="W1371" s="3" t="s">
        <v>81</v>
      </c>
      <c r="X1371" s="3" t="s">
        <v>82</v>
      </c>
      <c r="Y1371" s="3" t="s">
        <v>83</v>
      </c>
      <c r="Z1371" s="3" t="s">
        <v>84</v>
      </c>
      <c r="AA1371" s="3" t="s">
        <v>85</v>
      </c>
      <c r="AB1371" s="3" t="s">
        <v>86</v>
      </c>
      <c r="AC1371" s="13" t="s">
        <v>96</v>
      </c>
      <c r="AD1371" s="13" t="s">
        <v>97</v>
      </c>
      <c r="AE1371" s="13" t="s">
        <v>98</v>
      </c>
      <c r="AF1371" s="13" t="s">
        <v>99</v>
      </c>
      <c r="AG1371" s="13" t="s">
        <v>100</v>
      </c>
      <c r="AH1371" s="13" t="s">
        <v>101</v>
      </c>
      <c r="AI1371" s="13" t="s">
        <v>102</v>
      </c>
      <c r="AJ1371" s="13" t="s">
        <v>103</v>
      </c>
      <c r="AK1371" s="13" t="s">
        <v>104</v>
      </c>
      <c r="AL1371" s="13" t="s">
        <v>105</v>
      </c>
      <c r="AM1371" s="13" t="s">
        <v>106</v>
      </c>
      <c r="AN1371" s="13" t="s">
        <v>107</v>
      </c>
      <c r="AO1371" s="13" t="s">
        <v>96</v>
      </c>
      <c r="AP1371" s="13" t="s">
        <v>97</v>
      </c>
      <c r="AQ1371" s="13" t="s">
        <v>98</v>
      </c>
      <c r="AR1371" s="13" t="s">
        <v>99</v>
      </c>
      <c r="AS1371" s="13" t="s">
        <v>100</v>
      </c>
      <c r="AT1371" s="13" t="s">
        <v>101</v>
      </c>
      <c r="AU1371" s="13" t="s">
        <v>102</v>
      </c>
      <c r="AV1371" s="13" t="s">
        <v>103</v>
      </c>
      <c r="AW1371" s="13" t="s">
        <v>104</v>
      </c>
      <c r="AX1371" s="13" t="s">
        <v>105</v>
      </c>
      <c r="AY1371" s="13" t="s">
        <v>106</v>
      </c>
      <c r="AZ1371" s="13" t="s">
        <v>107</v>
      </c>
      <c r="BA1371" t="s">
        <v>1</v>
      </c>
      <c r="BB1371" t="s">
        <v>2</v>
      </c>
      <c r="BC1371" t="s">
        <v>3</v>
      </c>
      <c r="BD1371" t="s">
        <v>4</v>
      </c>
      <c r="BE1371" t="s">
        <v>5</v>
      </c>
      <c r="BF1371" t="s">
        <v>6</v>
      </c>
      <c r="BG1371" t="s">
        <v>7</v>
      </c>
      <c r="BH1371" t="s">
        <v>8</v>
      </c>
      <c r="BI1371" t="s">
        <v>9</v>
      </c>
      <c r="BJ1371" t="s">
        <v>10</v>
      </c>
      <c r="BK1371" t="s">
        <v>11</v>
      </c>
      <c r="BL1371" t="s">
        <v>12</v>
      </c>
      <c r="BM1371" t="s">
        <v>13</v>
      </c>
      <c r="BN1371" t="s">
        <v>14</v>
      </c>
      <c r="BO1371" t="s">
        <v>15</v>
      </c>
      <c r="BP1371" t="s">
        <v>16</v>
      </c>
      <c r="BQ1371" t="s">
        <v>17</v>
      </c>
      <c r="BR1371" t="s">
        <v>18</v>
      </c>
      <c r="BS1371" t="s">
        <v>19</v>
      </c>
      <c r="BT1371" t="s">
        <v>20</v>
      </c>
      <c r="BU1371" t="s">
        <v>21</v>
      </c>
      <c r="BV1371" t="s">
        <v>22</v>
      </c>
      <c r="BW1371" t="s">
        <v>23</v>
      </c>
      <c r="BX1371" t="s">
        <v>24</v>
      </c>
      <c r="BY1371" t="s">
        <v>1</v>
      </c>
      <c r="BZ1371" t="s">
        <v>2</v>
      </c>
      <c r="CA1371" t="s">
        <v>3</v>
      </c>
      <c r="CB1371" t="s">
        <v>4</v>
      </c>
      <c r="CC1371" t="s">
        <v>5</v>
      </c>
      <c r="CD1371" t="s">
        <v>6</v>
      </c>
      <c r="CE1371" t="s">
        <v>7</v>
      </c>
      <c r="CF1371" t="s">
        <v>8</v>
      </c>
      <c r="CG1371" t="s">
        <v>9</v>
      </c>
      <c r="CH1371" t="s">
        <v>10</v>
      </c>
      <c r="CI1371" t="s">
        <v>11</v>
      </c>
      <c r="CJ1371" t="s">
        <v>12</v>
      </c>
      <c r="CK1371" t="s">
        <v>13</v>
      </c>
      <c r="CL1371" t="s">
        <v>14</v>
      </c>
      <c r="CM1371" t="s">
        <v>15</v>
      </c>
      <c r="CN1371" t="s">
        <v>16</v>
      </c>
      <c r="CO1371" t="s">
        <v>17</v>
      </c>
      <c r="CP1371" t="s">
        <v>18</v>
      </c>
      <c r="CQ1371" t="s">
        <v>19</v>
      </c>
      <c r="CR1371" t="s">
        <v>20</v>
      </c>
      <c r="CS1371" t="s">
        <v>21</v>
      </c>
      <c r="CT1371" t="s">
        <v>22</v>
      </c>
      <c r="CU1371" t="s">
        <v>23</v>
      </c>
      <c r="CV1371" t="s">
        <v>24</v>
      </c>
    </row>
    <row r="1372" spans="1:100">
      <c r="A1372" s="18" t="str">
        <f ca="1">INDIRECT("CORPUS_TOTALS!R"&amp;$A1368&amp;"C"&amp;COLUMN(),FALSE)</f>
        <v>Sage Kings</v>
      </c>
      <c r="B1372" s="7" t="str">
        <f ca="1">INDIRECT("CORPUS_TOTALS!R"&amp;($A1368+$C1368)&amp;"C"&amp;(COLUMN()-1),FALSE)</f>
        <v>Reward</v>
      </c>
      <c r="C1372" s="7">
        <f ca="1">INDIRECT("CORPUS_TOTALS!R"&amp;($A1368+$C1368)&amp;"C"&amp;(COLUMN()-1),FALSE)</f>
        <v>8807</v>
      </c>
      <c r="D1372" s="7">
        <f t="shared" ref="D1372:BO1372" ca="1" si="1109">INDIRECT("CORPUS_TOTALS!R"&amp;($A1368+$C1368)&amp;"C"&amp;(COLUMN()-1),FALSE)</f>
        <v>3367</v>
      </c>
      <c r="E1372" s="7">
        <f t="shared" ca="1" si="1109"/>
        <v>113</v>
      </c>
      <c r="F1372" s="7">
        <f t="shared" ca="1" si="1109"/>
        <v>328</v>
      </c>
      <c r="G1372" s="7">
        <f t="shared" ca="1" si="1109"/>
        <v>50</v>
      </c>
      <c r="H1372" s="7">
        <f t="shared" ca="1" si="1109"/>
        <v>17</v>
      </c>
      <c r="I1372" s="7">
        <f t="shared" ca="1" si="1109"/>
        <v>10</v>
      </c>
      <c r="J1372" s="7">
        <f t="shared" ca="1" si="1109"/>
        <v>6</v>
      </c>
      <c r="K1372" s="7">
        <f t="shared" ca="1" si="1109"/>
        <v>-0.96193110122662406</v>
      </c>
      <c r="L1372" s="7">
        <f t="shared" ca="1" si="1109"/>
        <v>-0.87952978907163915</v>
      </c>
      <c r="M1372" s="7">
        <f t="shared" ca="1" si="1109"/>
        <v>-1.705089220159848</v>
      </c>
      <c r="N1372" s="7">
        <f t="shared" ca="1" si="1109"/>
        <v>-2.9354462300455362</v>
      </c>
      <c r="O1372" s="7">
        <f t="shared" ca="1" si="1109"/>
        <v>-1.705089220159848</v>
      </c>
      <c r="P1372" s="7">
        <f t="shared" ca="1" si="1109"/>
        <v>-1.1482780902702059</v>
      </c>
      <c r="Q1372" s="7">
        <f t="shared" ca="1" si="1109"/>
        <v>0.69627593584315473</v>
      </c>
      <c r="R1372" s="7">
        <f t="shared" ca="1" si="1109"/>
        <v>0.77150431923021123</v>
      </c>
      <c r="S1372" s="7">
        <f t="shared" ca="1" si="1109"/>
        <v>0.59086745191089285</v>
      </c>
      <c r="T1372" s="7">
        <f t="shared" ca="1" si="1109"/>
        <v>0.42828857309523433</v>
      </c>
      <c r="U1372" s="7">
        <f t="shared" ca="1" si="1109"/>
        <v>0.6324212409102965</v>
      </c>
      <c r="V1372" s="7">
        <f t="shared" ca="1" si="1109"/>
        <v>0.78351253900009765</v>
      </c>
      <c r="W1372" s="7">
        <f t="shared" ca="1" si="1109"/>
        <v>0</v>
      </c>
      <c r="X1372" s="7">
        <f t="shared" ca="1" si="1109"/>
        <v>0</v>
      </c>
      <c r="Y1372" s="7">
        <f t="shared" ca="1" si="1109"/>
        <v>0</v>
      </c>
      <c r="Z1372" s="7">
        <f t="shared" ca="1" si="1109"/>
        <v>0</v>
      </c>
      <c r="AA1372" s="7">
        <f t="shared" ca="1" si="1109"/>
        <v>0</v>
      </c>
      <c r="AB1372" s="7">
        <f t="shared" ca="1" si="1109"/>
        <v>0</v>
      </c>
      <c r="AC1372" s="7">
        <f t="shared" ca="1" si="1109"/>
        <v>1.5464239084440584E-3</v>
      </c>
      <c r="AD1372" s="7">
        <f t="shared" ca="1" si="1109"/>
        <v>2.2447899558906874E-3</v>
      </c>
      <c r="AE1372" s="7">
        <f t="shared" ca="1" si="1109"/>
        <v>1.737674410556157E-3</v>
      </c>
      <c r="AF1372" s="7">
        <f t="shared" ca="1" si="1109"/>
        <v>2.1589694860877397E-3</v>
      </c>
      <c r="AG1372" s="7">
        <f t="shared" ca="1" si="1109"/>
        <v>1.0736858166684026E-3</v>
      </c>
      <c r="AH1372" s="7">
        <f t="shared" ca="1" si="1109"/>
        <v>1.8963171533345675E-3</v>
      </c>
      <c r="AI1372" s="7">
        <f t="shared" ca="1" si="1109"/>
        <v>5.30014508480468E-4</v>
      </c>
      <c r="AJ1372" s="7">
        <f t="shared" ca="1" si="1109"/>
        <v>1.4895875111215519E-3</v>
      </c>
      <c r="AK1372" s="7">
        <f t="shared" ca="1" si="1109"/>
        <v>5.6527169039795506E-4</v>
      </c>
      <c r="AL1372" s="7">
        <f t="shared" ca="1" si="1109"/>
        <v>2.4047312796050152E-3</v>
      </c>
      <c r="AM1372" s="7">
        <f t="shared" ca="1" si="1109"/>
        <v>3.5737443027765697E-4</v>
      </c>
      <c r="AN1372" s="7">
        <f t="shared" ca="1" si="1109"/>
        <v>3.206629133725907E-3</v>
      </c>
      <c r="AO1372" s="7">
        <f t="shared" ca="1" si="1109"/>
        <v>2.2353499992864047E-2</v>
      </c>
      <c r="AP1372" s="7">
        <f t="shared" ca="1" si="1109"/>
        <v>3.3482555843191791E-2</v>
      </c>
      <c r="AQ1372" s="7">
        <f t="shared" ca="1" si="1109"/>
        <v>6.6517398423444285E-2</v>
      </c>
      <c r="AR1372" s="7">
        <f t="shared" ca="1" si="1109"/>
        <v>8.4358752452706603E-2</v>
      </c>
      <c r="AS1372" s="7">
        <f t="shared" ca="1" si="1109"/>
        <v>9.7409422634602491E-3</v>
      </c>
      <c r="AT1372" s="7">
        <f t="shared" ca="1" si="1109"/>
        <v>1.7583085060567074E-2</v>
      </c>
      <c r="AU1372" s="7">
        <f t="shared" ca="1" si="1109"/>
        <v>2.6549272408617508E-3</v>
      </c>
      <c r="AV1372" s="7">
        <f t="shared" ca="1" si="1109"/>
        <v>7.4430828571483473E-3</v>
      </c>
      <c r="AW1372" s="7">
        <f t="shared" ca="1" si="1109"/>
        <v>1.1319117210799035E-3</v>
      </c>
      <c r="AX1372" s="7">
        <f t="shared" ca="1" si="1109"/>
        <v>4.8080942189260368E-3</v>
      </c>
      <c r="AY1372" s="7">
        <f t="shared" ca="1" si="1109"/>
        <v>3.5737443027765697E-4</v>
      </c>
      <c r="AZ1372" s="7">
        <f t="shared" ca="1" si="1109"/>
        <v>3.206629133725907E-3</v>
      </c>
      <c r="BA1372" s="7">
        <f t="shared" ca="1" si="1109"/>
        <v>267424</v>
      </c>
      <c r="BB1372" s="7">
        <f t="shared" ca="1" si="1109"/>
        <v>6450050</v>
      </c>
      <c r="BC1372" s="7">
        <f t="shared" ca="1" si="1109"/>
        <v>94</v>
      </c>
      <c r="BD1372" s="7">
        <f t="shared" ca="1" si="1109"/>
        <v>3273</v>
      </c>
      <c r="BE1372" s="7">
        <f t="shared" ca="1" si="1109"/>
        <v>643533</v>
      </c>
      <c r="BF1372" s="7">
        <f t="shared" ca="1" si="1109"/>
        <v>6073941</v>
      </c>
      <c r="BG1372" s="7">
        <f t="shared" ca="1" si="1109"/>
        <v>254</v>
      </c>
      <c r="BH1372" s="7">
        <f t="shared" ca="1" si="1109"/>
        <v>3113</v>
      </c>
      <c r="BI1372" s="7">
        <f t="shared" ca="1" si="1109"/>
        <v>155476</v>
      </c>
      <c r="BJ1372" s="7">
        <f t="shared" ca="1" si="1109"/>
        <v>6561998</v>
      </c>
      <c r="BK1372" s="7">
        <f t="shared" ca="1" si="1109"/>
        <v>46</v>
      </c>
      <c r="BL1372" s="7">
        <f t="shared" ca="1" si="1109"/>
        <v>3321</v>
      </c>
      <c r="BM1372" s="7">
        <f t="shared" ca="1" si="1109"/>
        <v>80934</v>
      </c>
      <c r="BN1372" s="7">
        <f t="shared" ca="1" si="1109"/>
        <v>6636540</v>
      </c>
      <c r="BO1372" s="7">
        <f t="shared" ca="1" si="1109"/>
        <v>17</v>
      </c>
      <c r="BP1372" s="7">
        <f t="shared" ref="BP1372:CV1372" ca="1" si="1110">INDIRECT("CORPUS_TOTALS!R"&amp;($A1368+$C1368)&amp;"C"&amp;(COLUMN()-1),FALSE)</f>
        <v>3350</v>
      </c>
      <c r="BQ1372" s="7">
        <f t="shared" ca="1" si="1110"/>
        <v>33054</v>
      </c>
      <c r="BR1372" s="7">
        <f t="shared" ca="1" si="1110"/>
        <v>6684420</v>
      </c>
      <c r="BS1372" s="7">
        <f t="shared" ca="1" si="1110"/>
        <v>10</v>
      </c>
      <c r="BT1372" s="7">
        <f t="shared" ca="1" si="1110"/>
        <v>3357</v>
      </c>
      <c r="BU1372" s="7">
        <f t="shared" ca="1" si="1110"/>
        <v>16537</v>
      </c>
      <c r="BV1372" s="7">
        <f t="shared" ca="1" si="1110"/>
        <v>6700937</v>
      </c>
      <c r="BW1372" s="7">
        <f t="shared" ca="1" si="1110"/>
        <v>6</v>
      </c>
      <c r="BX1372" s="7">
        <f t="shared" ca="1" si="1110"/>
        <v>3361</v>
      </c>
      <c r="BY1372" s="7">
        <f t="shared" ca="1" si="1110"/>
        <v>267383.97910797177</v>
      </c>
      <c r="BZ1372" s="7">
        <f t="shared" ca="1" si="1110"/>
        <v>5865176.2557876268</v>
      </c>
      <c r="CA1372" s="7">
        <f t="shared" ca="1" si="1110"/>
        <v>322.44359136006938</v>
      </c>
      <c r="CB1372" s="7">
        <f t="shared" ca="1" si="1110"/>
        <v>584850.15527954837</v>
      </c>
      <c r="CC1372" s="7">
        <f t="shared" ca="1" si="1110"/>
        <v>643464.47625200474</v>
      </c>
      <c r="CD1372" s="7">
        <f t="shared" ca="1" si="1110"/>
        <v>5922427.4451882178</v>
      </c>
      <c r="CE1372" s="7">
        <f t="shared" ca="1" si="1110"/>
        <v>78.017454958389877</v>
      </c>
      <c r="CF1372" s="7">
        <f t="shared" ca="1" si="1110"/>
        <v>154919.09592132168</v>
      </c>
      <c r="CG1372" s="7">
        <f t="shared" ca="1" si="1110"/>
        <v>155444.08674866732</v>
      </c>
      <c r="CH1372" s="7">
        <f t="shared" ca="1" si="1110"/>
        <v>6482090.5818465287</v>
      </c>
      <c r="CI1372" s="7">
        <f t="shared" ca="1" si="1110"/>
        <v>40.569276969950636</v>
      </c>
      <c r="CJ1372" s="7">
        <f t="shared" ca="1" si="1110"/>
        <v>83240.163324758978</v>
      </c>
      <c r="CK1372" s="7">
        <f t="shared" ca="1" si="1110"/>
        <v>80910.445251420169</v>
      </c>
      <c r="CL1372" s="7">
        <f t="shared" ca="1" si="1110"/>
        <v>6603666.4171617366</v>
      </c>
      <c r="CM1372" s="7">
        <f t="shared" ca="1" si="1110"/>
        <v>16.567875508437115</v>
      </c>
      <c r="CN1372" s="7">
        <f t="shared" ca="1" si="1110"/>
        <v>36224.905879240585</v>
      </c>
      <c r="CO1372" s="7">
        <f t="shared" ca="1" si="1110"/>
        <v>33047.43563134435</v>
      </c>
      <c r="CP1372" s="7">
        <f t="shared" ca="1" si="1110"/>
        <v>6667932.1005533142</v>
      </c>
      <c r="CQ1372" s="7">
        <f t="shared" ca="1" si="1110"/>
        <v>8.2896990123706242</v>
      </c>
      <c r="CR1372" s="7">
        <f t="shared" ca="1" si="1110"/>
        <v>19845.031926231808</v>
      </c>
      <c r="CS1372" s="7">
        <f t="shared" ca="1" si="1110"/>
        <v>16534.712304903507</v>
      </c>
      <c r="CT1372" s="7">
        <f t="shared" ca="1" si="1110"/>
        <v>6443937.0906501999</v>
      </c>
      <c r="CU1372" s="7">
        <f t="shared" ca="1" si="1110"/>
        <v>146.72632597994939</v>
      </c>
      <c r="CV1372" s="7">
        <f t="shared" ca="1" si="1110"/>
        <v>258933.16497241057</v>
      </c>
    </row>
    <row r="1373" spans="1:100">
      <c r="A1373" s="18" t="s">
        <v>117</v>
      </c>
      <c r="B1373" s="7" t="str">
        <f ca="1">INDIRECT("CORPUS_TOTALS!R"&amp;($B1368+$C1368)&amp;"C"&amp;(COLUMN()-1),FALSE)</f>
        <v>Reward</v>
      </c>
      <c r="C1373" s="7">
        <f ca="1">INDIRECT("CORPUS_TOTALS!R"&amp;($B1368+$C1368)&amp;"C"&amp;(COLUMN()-1),FALSE)</f>
        <v>8807</v>
      </c>
      <c r="D1373" s="7">
        <f t="shared" ref="D1373:BO1373" ca="1" si="1111">INDIRECT("CORPUS_TOTALS!R"&amp;($B1368+$C1368)&amp;"C"&amp;(COLUMN()-1),FALSE)</f>
        <v>2175</v>
      </c>
      <c r="E1373" s="7">
        <f t="shared" ca="1" si="1111"/>
        <v>93</v>
      </c>
      <c r="F1373" s="7">
        <f t="shared" ca="1" si="1111"/>
        <v>296</v>
      </c>
      <c r="G1373" s="7">
        <f t="shared" ca="1" si="1111"/>
        <v>48</v>
      </c>
      <c r="H1373" s="7">
        <f t="shared" ca="1" si="1111"/>
        <v>24</v>
      </c>
      <c r="I1373" s="7">
        <f t="shared" ca="1" si="1111"/>
        <v>8</v>
      </c>
      <c r="J1373" s="7">
        <f t="shared" ca="1" si="1111"/>
        <v>2</v>
      </c>
      <c r="K1373" s="7">
        <f t="shared" ca="1" si="1111"/>
        <v>-0.19194697637260993</v>
      </c>
      <c r="L1373" s="7">
        <f t="shared" ca="1" si="1111"/>
        <v>9.3384129536526944E-2</v>
      </c>
      <c r="M1373" s="7">
        <f t="shared" ca="1" si="1111"/>
        <v>-0.40749946945715254</v>
      </c>
      <c r="N1373" s="7">
        <f t="shared" ca="1" si="1111"/>
        <v>-0.40749946945715254</v>
      </c>
      <c r="O1373" s="7">
        <f t="shared" ca="1" si="1111"/>
        <v>-0.8463933031861397</v>
      </c>
      <c r="P1373" s="7">
        <f t="shared" ca="1" si="1111"/>
        <v>0</v>
      </c>
      <c r="Q1373" s="7">
        <f t="shared" ca="1" si="1111"/>
        <v>1</v>
      </c>
      <c r="R1373" s="7">
        <f t="shared" ca="1" si="1111"/>
        <v>1</v>
      </c>
      <c r="S1373" s="7">
        <f t="shared" ca="1" si="1111"/>
        <v>1</v>
      </c>
      <c r="T1373" s="7">
        <f t="shared" ca="1" si="1111"/>
        <v>1</v>
      </c>
      <c r="U1373" s="7">
        <f t="shared" ca="1" si="1111"/>
        <v>1</v>
      </c>
      <c r="V1373" s="7">
        <f t="shared" ca="1" si="1111"/>
        <v>1</v>
      </c>
      <c r="W1373" s="7">
        <f t="shared" ca="1" si="1111"/>
        <v>0.65831341164677304</v>
      </c>
      <c r="X1373" s="7">
        <f t="shared" ca="1" si="1111"/>
        <v>0.5590793146001285</v>
      </c>
      <c r="Y1373" s="7">
        <f t="shared" ca="1" si="1111"/>
        <v>0.84674297881828764</v>
      </c>
      <c r="Z1373" s="7">
        <f t="shared" ca="1" si="1111"/>
        <v>0.94162745668708914</v>
      </c>
      <c r="AA1373" s="7">
        <f t="shared" ca="1" si="1111"/>
        <v>0.87708827812429857</v>
      </c>
      <c r="AB1373" s="7">
        <f t="shared" ca="1" si="1111"/>
        <v>0.55095772592976666</v>
      </c>
      <c r="AC1373" s="7">
        <f t="shared" ca="1" si="1111"/>
        <v>1.9248488313795367E-3</v>
      </c>
      <c r="AD1373" s="7">
        <f t="shared" ca="1" si="1111"/>
        <v>2.9053681905022795E-3</v>
      </c>
      <c r="AE1373" s="7">
        <f t="shared" ca="1" si="1111"/>
        <v>2.4121821420470912E-3</v>
      </c>
      <c r="AF1373" s="7">
        <f t="shared" ca="1" si="1111"/>
        <v>3.031496018872449E-3</v>
      </c>
      <c r="AG1373" s="7">
        <f t="shared" ca="1" si="1111"/>
        <v>1.5832512172923572E-3</v>
      </c>
      <c r="AH1373" s="7">
        <f t="shared" ca="1" si="1111"/>
        <v>2.8305418861559188E-3</v>
      </c>
      <c r="AI1373" s="7">
        <f t="shared" ca="1" si="1111"/>
        <v>1.3249288616600089E-3</v>
      </c>
      <c r="AJ1373" s="7">
        <f t="shared" ca="1" si="1111"/>
        <v>3.0888642417882671E-3</v>
      </c>
      <c r="AK1373" s="7">
        <f t="shared" ca="1" si="1111"/>
        <v>5.6583513847534533E-4</v>
      </c>
      <c r="AL1373" s="7">
        <f t="shared" ca="1" si="1111"/>
        <v>3.1123257810648846E-3</v>
      </c>
      <c r="AM1373" s="7">
        <f t="shared" ca="1" si="1111"/>
        <v>-3.542914351300821E-4</v>
      </c>
      <c r="AN1373" s="7">
        <f t="shared" ca="1" si="1111"/>
        <v>2.1933718949001969E-3</v>
      </c>
      <c r="AO1373" s="7">
        <f t="shared" ca="1" si="1111"/>
        <v>2.6814310946861351E-2</v>
      </c>
      <c r="AP1373" s="7">
        <f t="shared" ca="1" si="1111"/>
        <v>4.2151206294517955E-2</v>
      </c>
      <c r="AQ1373" s="7">
        <f t="shared" ca="1" si="1111"/>
        <v>9.1953465442117105E-2</v>
      </c>
      <c r="AR1373" s="7">
        <f t="shared" ca="1" si="1111"/>
        <v>0.11770170697167601</v>
      </c>
      <c r="AS1373" s="7">
        <f t="shared" ca="1" si="1111"/>
        <v>1.4313107495483594E-2</v>
      </c>
      <c r="AT1373" s="7">
        <f t="shared" ca="1" si="1111"/>
        <v>2.6146662619458933E-2</v>
      </c>
      <c r="AU1373" s="7">
        <f t="shared" ca="1" si="1111"/>
        <v>6.2758632434721604E-3</v>
      </c>
      <c r="AV1373" s="7">
        <f t="shared" ca="1" si="1111"/>
        <v>1.4873562043884162E-2</v>
      </c>
      <c r="AW1373" s="7">
        <f t="shared" ca="1" si="1111"/>
        <v>1.134017273433291E-3</v>
      </c>
      <c r="AX1373" s="7">
        <f t="shared" ca="1" si="1111"/>
        <v>6.2223045656471685E-3</v>
      </c>
      <c r="AY1373" s="7">
        <f t="shared" ca="1" si="1111"/>
        <v>-3.542914351300821E-4</v>
      </c>
      <c r="AZ1373" s="7">
        <f t="shared" ca="1" si="1111"/>
        <v>2.1933718949001969E-3</v>
      </c>
      <c r="BA1373" s="7">
        <f t="shared" ca="1" si="1111"/>
        <v>267443</v>
      </c>
      <c r="BB1373" s="7">
        <f t="shared" ca="1" si="1111"/>
        <v>6451223</v>
      </c>
      <c r="BC1373" s="7">
        <f t="shared" ca="1" si="1111"/>
        <v>75</v>
      </c>
      <c r="BD1373" s="7">
        <f t="shared" ca="1" si="1111"/>
        <v>2100</v>
      </c>
      <c r="BE1373" s="7">
        <f t="shared" ca="1" si="1111"/>
        <v>643559</v>
      </c>
      <c r="BF1373" s="7">
        <f t="shared" ca="1" si="1111"/>
        <v>6075107</v>
      </c>
      <c r="BG1373" s="7">
        <f t="shared" ca="1" si="1111"/>
        <v>228</v>
      </c>
      <c r="BH1373" s="7">
        <f t="shared" ca="1" si="1111"/>
        <v>1947</v>
      </c>
      <c r="BI1373" s="7">
        <f t="shared" ca="1" si="1111"/>
        <v>155478</v>
      </c>
      <c r="BJ1373" s="7">
        <f t="shared" ca="1" si="1111"/>
        <v>6563188</v>
      </c>
      <c r="BK1373" s="7">
        <f t="shared" ca="1" si="1111"/>
        <v>44</v>
      </c>
      <c r="BL1373" s="7">
        <f t="shared" ca="1" si="1111"/>
        <v>2131</v>
      </c>
      <c r="BM1373" s="7">
        <f t="shared" ca="1" si="1111"/>
        <v>80928</v>
      </c>
      <c r="BN1373" s="7">
        <f t="shared" ca="1" si="1111"/>
        <v>6637738</v>
      </c>
      <c r="BO1373" s="7">
        <f t="shared" ca="1" si="1111"/>
        <v>23</v>
      </c>
      <c r="BP1373" s="7">
        <f t="shared" ref="BP1373:CV1373" ca="1" si="1112">INDIRECT("CORPUS_TOTALS!R"&amp;($B1368+$C1368)&amp;"C"&amp;(COLUMN()-1),FALSE)</f>
        <v>2152</v>
      </c>
      <c r="BQ1373" s="7">
        <f t="shared" ca="1" si="1112"/>
        <v>33056</v>
      </c>
      <c r="BR1373" s="7">
        <f t="shared" ca="1" si="1112"/>
        <v>6685610</v>
      </c>
      <c r="BS1373" s="7">
        <f t="shared" ca="1" si="1112"/>
        <v>8</v>
      </c>
      <c r="BT1373" s="7">
        <f t="shared" ca="1" si="1112"/>
        <v>2167</v>
      </c>
      <c r="BU1373" s="7">
        <f t="shared" ca="1" si="1112"/>
        <v>16541</v>
      </c>
      <c r="BV1373" s="7">
        <f t="shared" ca="1" si="1112"/>
        <v>6702125</v>
      </c>
      <c r="BW1373" s="7">
        <f t="shared" ca="1" si="1112"/>
        <v>2</v>
      </c>
      <c r="BX1373" s="7">
        <f t="shared" ca="1" si="1112"/>
        <v>2173</v>
      </c>
      <c r="BY1373" s="7">
        <f t="shared" ca="1" si="1112"/>
        <v>267431.4257676978</v>
      </c>
      <c r="BZ1373" s="7">
        <f t="shared" ca="1" si="1112"/>
        <v>6451234.5742323026</v>
      </c>
      <c r="CA1373" s="7">
        <f t="shared" ca="1" si="1112"/>
        <v>86.574232302177663</v>
      </c>
      <c r="CB1373" s="7">
        <f t="shared" ca="1" si="1112"/>
        <v>2089.1018432825804</v>
      </c>
      <c r="CC1373" s="7">
        <f t="shared" ca="1" si="1112"/>
        <v>643578.65751354629</v>
      </c>
      <c r="CD1373" s="7">
        <f t="shared" ca="1" si="1112"/>
        <v>6075087.3424864532</v>
      </c>
      <c r="CE1373" s="7">
        <f t="shared" ca="1" si="1112"/>
        <v>208.34248645370423</v>
      </c>
      <c r="CF1373" s="7">
        <f t="shared" ca="1" si="1112"/>
        <v>1967.2941697057124</v>
      </c>
      <c r="CG1373" s="7">
        <f t="shared" ca="1" si="1112"/>
        <v>155471.66993714031</v>
      </c>
      <c r="CH1373" s="7">
        <f t="shared" ca="1" si="1112"/>
        <v>6563194.3300628597</v>
      </c>
      <c r="CI1373" s="7">
        <f t="shared" ca="1" si="1112"/>
        <v>50.33006285969271</v>
      </c>
      <c r="CJ1373" s="7">
        <f t="shared" ca="1" si="1112"/>
        <v>2125.3577458680043</v>
      </c>
      <c r="CK1373" s="7">
        <f t="shared" ca="1" si="1112"/>
        <v>80924.802620088769</v>
      </c>
      <c r="CL1373" s="7">
        <f t="shared" ca="1" si="1112"/>
        <v>6637741.1973799113</v>
      </c>
      <c r="CM1373" s="7">
        <f t="shared" ca="1" si="1112"/>
        <v>26.197379911234322</v>
      </c>
      <c r="CN1373" s="7">
        <f t="shared" ca="1" si="1112"/>
        <v>2149.4982411687083</v>
      </c>
      <c r="CO1373" s="7">
        <f t="shared" ca="1" si="1112"/>
        <v>33053.299821257489</v>
      </c>
      <c r="CP1373" s="7">
        <f t="shared" ca="1" si="1112"/>
        <v>6685612.7001787424</v>
      </c>
      <c r="CQ1373" s="7">
        <f t="shared" ca="1" si="1112"/>
        <v>10.70017874251154</v>
      </c>
      <c r="CR1373" s="7">
        <f t="shared" ca="1" si="1112"/>
        <v>2165.0004591685315</v>
      </c>
      <c r="CS1373" s="7">
        <f t="shared" ca="1" si="1112"/>
        <v>16537.646350806393</v>
      </c>
      <c r="CT1373" s="7">
        <f t="shared" ca="1" si="1112"/>
        <v>6702128.3536491934</v>
      </c>
      <c r="CU1373" s="7">
        <f t="shared" ca="1" si="1112"/>
        <v>5.353649193605384</v>
      </c>
      <c r="CV1373" s="7">
        <f t="shared" ca="1" si="1112"/>
        <v>2170.3487195225957</v>
      </c>
    </row>
    <row r="1375" spans="1:100">
      <c r="A1375" s="18" t="s">
        <v>114</v>
      </c>
      <c r="B1375" t="s">
        <v>119</v>
      </c>
      <c r="C1375" t="s">
        <v>120</v>
      </c>
      <c r="D1375" t="s">
        <v>121</v>
      </c>
      <c r="E1375" t="s">
        <v>122</v>
      </c>
      <c r="F1375" t="s">
        <v>123</v>
      </c>
      <c r="G1375" t="s">
        <v>124</v>
      </c>
      <c r="H1375" t="s">
        <v>125</v>
      </c>
      <c r="I1375" t="s">
        <v>126</v>
      </c>
      <c r="J1375" t="s">
        <v>127</v>
      </c>
      <c r="K1375" t="s">
        <v>128</v>
      </c>
      <c r="L1375" t="s">
        <v>129</v>
      </c>
      <c r="M1375" t="s">
        <v>130</v>
      </c>
      <c r="N1375" t="s">
        <v>131</v>
      </c>
      <c r="O1375" t="s">
        <v>132</v>
      </c>
      <c r="P1375" t="s">
        <v>133</v>
      </c>
      <c r="Q1375" t="s">
        <v>134</v>
      </c>
      <c r="R1375" t="s">
        <v>135</v>
      </c>
      <c r="S1375" t="s">
        <v>136</v>
      </c>
      <c r="T1375" t="s">
        <v>138</v>
      </c>
      <c r="U1375" t="s">
        <v>139</v>
      </c>
      <c r="V1375" t="s">
        <v>140</v>
      </c>
      <c r="W1375" t="s">
        <v>141</v>
      </c>
      <c r="X1375" t="s">
        <v>142</v>
      </c>
      <c r="Y1375" t="s">
        <v>143</v>
      </c>
      <c r="Z1375" t="s">
        <v>144</v>
      </c>
      <c r="AA1375" t="s">
        <v>145</v>
      </c>
      <c r="AB1375" t="s">
        <v>146</v>
      </c>
      <c r="AC1375" t="s">
        <v>147</v>
      </c>
      <c r="AD1375" t="s">
        <v>148</v>
      </c>
      <c r="AE1375" t="s">
        <v>149</v>
      </c>
      <c r="AF1375" t="s">
        <v>137</v>
      </c>
    </row>
    <row r="1376" spans="1:100">
      <c r="A1376" s="18" t="s">
        <v>150</v>
      </c>
      <c r="B1376" s="10" t="e">
        <f ca="1">1-NORMSDIST(H1376)</f>
        <v>#REF!</v>
      </c>
      <c r="C1376" s="10">
        <f t="shared" ref="C1376" ca="1" si="1113">1-NORMSDIST(I1376)</f>
        <v>0.99998618775374748</v>
      </c>
      <c r="D1376" s="10">
        <f t="shared" ref="D1376" ca="1" si="1114">1-NORMSDIST(J1376)</f>
        <v>0.97582389522057877</v>
      </c>
      <c r="E1376" s="10">
        <f t="shared" ref="E1376" ca="1" si="1115">1-NORMSDIST(K1376)</f>
        <v>0.99430617261891885</v>
      </c>
      <c r="F1376" s="10">
        <f t="shared" ref="F1376" ca="1" si="1116">1-NORMSDIST(L1376)</f>
        <v>0.67432166197270993</v>
      </c>
      <c r="G1376" s="10">
        <f t="shared" ref="G1376" ca="1" si="1117">1-NORMSDIST(M1376)</f>
        <v>0.20455163285694156</v>
      </c>
      <c r="H1376" t="e">
        <f ca="1">(E1372/T1376-E1373/Z1376)/(SQRT(N1376*(1-N1376)*(1/T1376+1/Z1376)))</f>
        <v>#REF!</v>
      </c>
      <c r="I1376">
        <f t="shared" ref="I1376" ca="1" si="1118">(F1372/U1376-F1373/AA1376)/(SQRT(O1376*(1-O1376)*(1/U1376+1/AA1376)))</f>
        <v>-4.1922142462550536</v>
      </c>
      <c r="J1376">
        <f t="shared" ref="J1376" ca="1" si="1119">(G1372/V1376-G1373/AB1376)/(SQRT(P1376*(1-P1376)*(1/V1376+1/AB1376)))</f>
        <v>-1.9742597987064152</v>
      </c>
      <c r="K1376">
        <f t="shared" ref="K1376" ca="1" si="1120">(H1372/W1376-H1373/AC1376)/(SQRT(Q1376*(1-Q1376)*(1/W1376+1/AC1376)))</f>
        <v>-2.5305725009562416</v>
      </c>
      <c r="L1376">
        <f t="shared" ref="L1376" ca="1" si="1121">(I1372/X1376-I1373/AD1376)/(SQRT(R1376*(1-R1376)*(1/X1376+1/AD1376)))</f>
        <v>-0.45187827493637811</v>
      </c>
      <c r="M1376">
        <f t="shared" ref="M1376" ca="1" si="1122">(J1372/Y1376-J1373/AE1376)/(SQRT(S1376*(1-S1376)*(1/Y1376+1/AE1376)))</f>
        <v>0.8254727173965426</v>
      </c>
      <c r="N1376" t="e">
        <f ca="1">(E1372+E1373)/(T1376+Z1376)</f>
        <v>#REF!</v>
      </c>
      <c r="O1376">
        <f t="shared" ref="O1376" ca="1" si="1123">(F1372+F1373)/(U1376+AA1376)</f>
        <v>1.1259473114399133E-3</v>
      </c>
      <c r="P1376">
        <f t="shared" ref="P1376" ca="1" si="1124">(G1372+G1373)/(V1376+AB1376)</f>
        <v>8.8415734391916279E-4</v>
      </c>
      <c r="Q1376">
        <f t="shared" ref="Q1376" ca="1" si="1125">(H1372+H1373)/(W1376+AC1376)</f>
        <v>7.3980512450378929E-4</v>
      </c>
      <c r="R1376">
        <f t="shared" ref="R1376" ca="1" si="1126">(I1372+I1373)/(X1376+AD1376)</f>
        <v>8.1198123421147598E-4</v>
      </c>
      <c r="S1376">
        <f t="shared" ref="S1376" ca="1" si="1127">(J1372+J1373)/(Y1376+AE1376)</f>
        <v>7.217610970768675E-4</v>
      </c>
      <c r="T1376" t="e">
        <f ca="1">_xlfn.FLOOR.MATH(($F$1-1)*$D1372)</f>
        <v>#REF!</v>
      </c>
      <c r="U1376">
        <f ca="1">2*50*$D1372</f>
        <v>336700</v>
      </c>
      <c r="V1376">
        <f ca="1">2*10*$D1372</f>
        <v>67340</v>
      </c>
      <c r="W1376">
        <f ca="1">2*5*$D1372</f>
        <v>33670</v>
      </c>
      <c r="X1376">
        <f ca="1">2*2*$D1372</f>
        <v>13468</v>
      </c>
      <c r="Y1376">
        <f ca="1">2*1*$D1372</f>
        <v>6734</v>
      </c>
      <c r="Z1376" t="e">
        <f ca="1">_xlfn.FLOOR.MATH(($F$1-1)*$D1373)</f>
        <v>#REF!</v>
      </c>
      <c r="AA1376">
        <f ca="1">2*50*$D1373</f>
        <v>217500</v>
      </c>
      <c r="AB1376">
        <f ca="1">2*10*$D1373</f>
        <v>43500</v>
      </c>
      <c r="AC1376">
        <f ca="1">2*5*$D1373</f>
        <v>21750</v>
      </c>
      <c r="AD1376">
        <f ca="1">2*2*$D1373</f>
        <v>8700</v>
      </c>
      <c r="AE1376">
        <f ca="1">2*1*$D1373</f>
        <v>4350</v>
      </c>
    </row>
    <row r="1378" spans="1:51">
      <c r="A1378" s="18" t="s">
        <v>151</v>
      </c>
      <c r="B1378" t="s">
        <v>152</v>
      </c>
      <c r="C1378" t="s">
        <v>153</v>
      </c>
      <c r="D1378" t="s">
        <v>154</v>
      </c>
      <c r="E1378">
        <v>50</v>
      </c>
      <c r="F1378" t="s">
        <v>153</v>
      </c>
      <c r="G1378" t="s">
        <v>154</v>
      </c>
      <c r="H1378">
        <v>10</v>
      </c>
      <c r="I1378" t="s">
        <v>153</v>
      </c>
      <c r="J1378" t="s">
        <v>154</v>
      </c>
      <c r="K1378">
        <v>5</v>
      </c>
      <c r="L1378" t="s">
        <v>153</v>
      </c>
      <c r="M1378" t="s">
        <v>154</v>
      </c>
      <c r="N1378">
        <v>2</v>
      </c>
      <c r="O1378" t="s">
        <v>153</v>
      </c>
      <c r="P1378" t="s">
        <v>154</v>
      </c>
      <c r="Q1378">
        <v>1</v>
      </c>
      <c r="R1378" t="s">
        <v>153</v>
      </c>
      <c r="S1378" t="s">
        <v>154</v>
      </c>
    </row>
    <row r="1379" spans="1:51">
      <c r="A1379" s="18" t="s">
        <v>159</v>
      </c>
      <c r="B1379" t="s">
        <v>116</v>
      </c>
      <c r="C1379">
        <f ca="1">BC1372</f>
        <v>94</v>
      </c>
      <c r="D1379">
        <f ca="1">BD1372</f>
        <v>3273</v>
      </c>
      <c r="E1379" t="s">
        <v>116</v>
      </c>
      <c r="F1379">
        <f ca="1">BG1372</f>
        <v>254</v>
      </c>
      <c r="G1379">
        <f ca="1">BH1372</f>
        <v>3113</v>
      </c>
      <c r="H1379" t="s">
        <v>116</v>
      </c>
      <c r="I1379">
        <f ca="1">BK1372</f>
        <v>46</v>
      </c>
      <c r="J1379">
        <f ca="1">BL1372</f>
        <v>3321</v>
      </c>
      <c r="K1379" t="s">
        <v>116</v>
      </c>
      <c r="L1379">
        <f ca="1">BO1372</f>
        <v>17</v>
      </c>
      <c r="M1379">
        <f ca="1">BP1372</f>
        <v>3350</v>
      </c>
      <c r="N1379" t="s">
        <v>116</v>
      </c>
      <c r="O1379">
        <f ca="1">BS1372</f>
        <v>10</v>
      </c>
      <c r="P1379">
        <f ca="1">BT1372</f>
        <v>3357</v>
      </c>
      <c r="Q1379" t="s">
        <v>116</v>
      </c>
      <c r="R1379">
        <f ca="1">BW1372</f>
        <v>6</v>
      </c>
      <c r="S1379">
        <f ca="1">BX1372</f>
        <v>3361</v>
      </c>
    </row>
    <row r="1380" spans="1:51">
      <c r="A1380" s="18"/>
      <c r="B1380" t="s">
        <v>117</v>
      </c>
      <c r="C1380">
        <f ca="1">BC1373</f>
        <v>75</v>
      </c>
      <c r="D1380">
        <f ca="1">BD1373</f>
        <v>2100</v>
      </c>
      <c r="E1380" t="s">
        <v>117</v>
      </c>
      <c r="F1380">
        <f ca="1">BG1373</f>
        <v>228</v>
      </c>
      <c r="G1380">
        <f ca="1">BH1373</f>
        <v>1947</v>
      </c>
      <c r="H1380" t="s">
        <v>117</v>
      </c>
      <c r="I1380">
        <f ca="1">BK1373</f>
        <v>44</v>
      </c>
      <c r="J1380">
        <f ca="1">BL1373</f>
        <v>2131</v>
      </c>
      <c r="K1380" t="s">
        <v>117</v>
      </c>
      <c r="L1380">
        <f ca="1">BO1373</f>
        <v>23</v>
      </c>
      <c r="M1380">
        <f ca="1">BP1373</f>
        <v>2152</v>
      </c>
      <c r="N1380" t="s">
        <v>117</v>
      </c>
      <c r="O1380">
        <f ca="1">BS1373</f>
        <v>8</v>
      </c>
      <c r="P1380">
        <f ca="1">BT1373</f>
        <v>2167</v>
      </c>
      <c r="Q1380" t="s">
        <v>117</v>
      </c>
      <c r="R1380">
        <f ca="1">BW1373</f>
        <v>2</v>
      </c>
      <c r="S1380">
        <f ca="1">BX1373</f>
        <v>2173</v>
      </c>
    </row>
    <row r="1381" spans="1:51">
      <c r="A1381" s="18" t="s">
        <v>155</v>
      </c>
      <c r="C1381">
        <f ca="1">(C1379+C1380)*(C1379+D1379)/SUM(C1379:D1380)</f>
        <v>102.6746661854926</v>
      </c>
      <c r="D1381">
        <f ca="1">(C1379+D1379)*(D1379+D1380)/SUM(C1379:D1380)</f>
        <v>3264.3253338145073</v>
      </c>
      <c r="F1381">
        <f ca="1">(F1379+F1380)*(F1379+G1379)/SUM(F1379:G1380)</f>
        <v>292.83543846986646</v>
      </c>
      <c r="G1381">
        <f ca="1">(F1379+G1379)*(G1379+G1380)/SUM(F1379:G1380)</f>
        <v>3074.1645615301336</v>
      </c>
      <c r="I1381">
        <f ca="1">(I1379+I1380)*(I1379+J1379)/SUM(I1379:J1380)</f>
        <v>54.678816311800794</v>
      </c>
      <c r="J1381">
        <f ca="1">(I1379+J1379)*(J1379+J1380)/SUM(I1379:J1380)</f>
        <v>3312.3211836881992</v>
      </c>
      <c r="L1381">
        <f ca="1">(L1379+L1380)*(L1379+M1379)/SUM(L1379:M1380)</f>
        <v>24.30169613857813</v>
      </c>
      <c r="M1381">
        <f ca="1">(L1379+M1379)*(M1379+M1380)/SUM(L1379:M1380)</f>
        <v>3342.6983038614217</v>
      </c>
      <c r="O1381">
        <f ca="1">(O1379+O1380)*(O1379+P1379)/SUM(O1379:P1380)</f>
        <v>10.935763262360158</v>
      </c>
      <c r="P1381">
        <f ca="1">(O1379+P1379)*(P1379+P1380)/SUM(O1379:P1380)</f>
        <v>3356.0642367376399</v>
      </c>
      <c r="R1381">
        <f ca="1">(R1379+R1380)*(R1379+S1379)/SUM(R1379:S1380)</f>
        <v>4.8603392277156265</v>
      </c>
      <c r="S1381">
        <f ca="1">(R1379+S1379)*(S1379+S1380)/SUM(R1379:S1380)</f>
        <v>3362.1396607722845</v>
      </c>
    </row>
    <row r="1382" spans="1:51">
      <c r="C1382">
        <f ca="1">(C1379+C1380)*(C1380+D1380)/SUM(C1379:D1380)</f>
        <v>66.325333814507403</v>
      </c>
      <c r="D1382">
        <f ca="1">(C1380+D1380)*(D1379+D1380)/SUM(C1379:D1380)</f>
        <v>2108.6746661854927</v>
      </c>
      <c r="F1382">
        <f ca="1">(F1379+F1380)*(F1380+G1380)/SUM(F1379:G1380)</f>
        <v>189.16456153013354</v>
      </c>
      <c r="G1382">
        <f ca="1">(F1380+G1380)*(G1379+G1380)/SUM(F1379:G1380)</f>
        <v>1985.8354384698664</v>
      </c>
      <c r="I1382">
        <f ca="1">(I1379+I1380)*(I1380+J1380)/SUM(I1379:J1380)</f>
        <v>35.321183688199206</v>
      </c>
      <c r="J1382">
        <f ca="1">(I1380+J1380)*(J1379+J1380)/SUM(I1379:J1380)</f>
        <v>2139.6788163118008</v>
      </c>
      <c r="L1382">
        <f ca="1">(L1379+L1380)*(L1380+M1380)/SUM(L1379:M1380)</f>
        <v>15.69830386142187</v>
      </c>
      <c r="M1382">
        <f ca="1">(L1380+M1380)*(M1379+M1380)/SUM(L1379:M1380)</f>
        <v>2159.3016961385783</v>
      </c>
      <c r="O1382">
        <f ca="1">(O1379+O1380)*(O1380+P1380)/SUM(O1379:P1380)</f>
        <v>7.0642367376398409</v>
      </c>
      <c r="P1382">
        <f ca="1">(O1380+P1380)*(P1379+P1380)/SUM(O1379:P1380)</f>
        <v>2167.9357632623601</v>
      </c>
      <c r="R1382">
        <f ca="1">(R1379+R1380)*(R1380+S1380)/SUM(R1379:S1380)</f>
        <v>3.1396607722843739</v>
      </c>
      <c r="S1382">
        <f ca="1">(R1380+S1380)*(S1379+S1380)/SUM(R1379:S1380)</f>
        <v>2171.8603392277155</v>
      </c>
    </row>
    <row r="1384" spans="1:51">
      <c r="A1384" s="18" t="s">
        <v>151</v>
      </c>
      <c r="B1384" s="18" t="s">
        <v>0</v>
      </c>
      <c r="C1384" s="18">
        <v>50</v>
      </c>
      <c r="D1384" s="18">
        <v>10</v>
      </c>
      <c r="E1384" s="18">
        <v>5</v>
      </c>
      <c r="F1384" s="18">
        <v>2</v>
      </c>
      <c r="G1384" s="18">
        <v>1</v>
      </c>
    </row>
    <row r="1385" spans="1:51">
      <c r="A1385" s="18" t="s">
        <v>118</v>
      </c>
      <c r="B1385" s="10">
        <f ca="1">_xlfn.CHISQ.TEST(C1379:D1380,C1381:D1382)</f>
        <v>0.16517585200518392</v>
      </c>
      <c r="C1385" s="10">
        <f ca="1">_xlfn.CHISQ.TEST(F1379:G1380,F1381:G1382)</f>
        <v>1.4991413811608014E-4</v>
      </c>
      <c r="D1385" s="10">
        <f ca="1">_xlfn.CHISQ.TEST(I1379:J1380,I1381:J1382)</f>
        <v>5.8904678646690196E-2</v>
      </c>
      <c r="E1385" s="10">
        <f ca="1">_xlfn.CHISQ.TEST(L1379:M1380,L1381:M1382)</f>
        <v>1.7648356450562029E-2</v>
      </c>
      <c r="F1385" s="10">
        <f ca="1">_xlfn.CHISQ.TEST(O1379:P1380,O1381:P1382)</f>
        <v>0.65095916226283423</v>
      </c>
      <c r="G1385" s="10">
        <f ca="1">_xlfn.CHISQ.TEST(R1379:S1380,R1381:S1382)</f>
        <v>0.4089340126891397</v>
      </c>
    </row>
    <row r="1386" spans="1:51">
      <c r="A1386" s="18" t="s">
        <v>156</v>
      </c>
      <c r="B1386">
        <f ca="1">(C1379*D1380)/(D1379*C1380)</f>
        <v>0.8041552092881149</v>
      </c>
      <c r="C1386">
        <f ca="1">(F1379*G1380)/(G1379*F1380)</f>
        <v>0.69676399479263529</v>
      </c>
      <c r="D1386">
        <f ca="1">(I1379*J1380)/(J1379*I1380)</f>
        <v>0.67084120336152853</v>
      </c>
      <c r="E1386">
        <f ca="1">(L1379*M1380)/(M1379*L1380)</f>
        <v>0.47480856586632059</v>
      </c>
      <c r="F1386">
        <f ca="1">(O1379*P1380)/(P1379*O1380)</f>
        <v>0.80689603812928212</v>
      </c>
      <c r="G1386">
        <f ca="1">(R1379*S1380)/(S1379*R1380)</f>
        <v>1.9396013091341862</v>
      </c>
    </row>
    <row r="1387" spans="1:51">
      <c r="AB1387" s="12"/>
      <c r="AC1387" s="12"/>
      <c r="AD1387" s="12"/>
      <c r="AE1387" s="12"/>
      <c r="AF1387" s="12"/>
      <c r="AG1387" s="12"/>
      <c r="AH1387" s="12"/>
      <c r="AI1387" s="12"/>
      <c r="AJ1387" s="12"/>
      <c r="AK1387" s="12"/>
      <c r="AL1387" s="12"/>
      <c r="AM1387" s="12"/>
      <c r="AN1387" s="12"/>
      <c r="AO1387" s="12"/>
      <c r="AP1387" s="12"/>
      <c r="AQ1387" s="12"/>
      <c r="AR1387" s="12"/>
      <c r="AS1387" s="12"/>
      <c r="AT1387" s="12"/>
      <c r="AU1387" s="12"/>
      <c r="AV1387" s="12"/>
      <c r="AW1387" s="12"/>
      <c r="AX1387" s="12"/>
      <c r="AY1387" s="12"/>
    </row>
    <row r="1388" spans="1:51">
      <c r="AB1388" s="12"/>
      <c r="AC1388" s="12"/>
      <c r="AD1388" s="12"/>
      <c r="AE1388" s="12"/>
      <c r="AF1388" s="12"/>
      <c r="AG1388" s="12"/>
      <c r="AH1388" s="12"/>
      <c r="AI1388" s="12"/>
      <c r="AJ1388" s="12"/>
      <c r="AK1388" s="12"/>
      <c r="AL1388" s="12"/>
      <c r="AM1388" s="12"/>
      <c r="AN1388" s="12"/>
      <c r="AO1388" s="12"/>
      <c r="AP1388" s="12"/>
      <c r="AQ1388" s="12"/>
      <c r="AR1388" s="12"/>
      <c r="AS1388" s="12"/>
      <c r="AT1388" s="12"/>
      <c r="AU1388" s="12"/>
      <c r="AV1388" s="12"/>
      <c r="AW1388" s="12"/>
      <c r="AX1388" s="12"/>
      <c r="AY1388" s="12"/>
    </row>
    <row r="1389" spans="1:51">
      <c r="A1389">
        <v>3</v>
      </c>
      <c r="B1389">
        <v>4</v>
      </c>
      <c r="C1389">
        <v>5</v>
      </c>
      <c r="AB1389" s="12"/>
      <c r="AC1389" s="12"/>
      <c r="AD1389" s="12"/>
      <c r="AE1389" s="12"/>
      <c r="AF1389" s="12"/>
      <c r="AG1389" s="12"/>
      <c r="AH1389" s="12"/>
      <c r="AI1389" s="12"/>
      <c r="AJ1389" s="12"/>
      <c r="AK1389" s="12"/>
      <c r="AL1389" s="12"/>
      <c r="AM1389" s="12"/>
      <c r="AN1389" s="12"/>
      <c r="AO1389" s="12"/>
      <c r="AP1389" s="12"/>
      <c r="AQ1389" s="12"/>
      <c r="AR1389" s="12"/>
      <c r="AS1389" s="12"/>
      <c r="AT1389" s="12"/>
      <c r="AU1389" s="12"/>
      <c r="AV1389" s="12"/>
      <c r="AW1389" s="12"/>
      <c r="AX1389" s="12"/>
      <c r="AY1389" s="12"/>
    </row>
    <row r="1390" spans="1:51" ht="18.75">
      <c r="A1390" s="19" t="str">
        <f ca="1">INDIRECT("R5C"&amp;A1389,FALSE)</f>
        <v>sage_kings</v>
      </c>
      <c r="B1390" s="19" t="str">
        <f ca="1">INDIRECT("R5C"&amp;B1389,FALSE)</f>
        <v>ancestors</v>
      </c>
      <c r="C1390" s="19" t="str">
        <f ca="1">INDIRECT("R3C"&amp;C1389,FALSE)</f>
        <v>ubc_morality</v>
      </c>
      <c r="D1390" s="20"/>
    </row>
    <row r="1391" spans="1:51" ht="18.75">
      <c r="A1391" s="19">
        <f ca="1">INDIRECT("R6C"&amp;A1389,FALSE)</f>
        <v>214</v>
      </c>
      <c r="B1391" s="19">
        <f ca="1">INDIRECT("R6C"&amp;B1389,FALSE)</f>
        <v>6</v>
      </c>
      <c r="C1391" s="19">
        <f ca="1">INDIRECT("R4C"&amp;C1389,FALSE)</f>
        <v>3</v>
      </c>
    </row>
    <row r="1392" spans="1:51">
      <c r="A1392" s="18"/>
    </row>
    <row r="1393" spans="1:100">
      <c r="A1393" s="18" t="s">
        <v>115</v>
      </c>
    </row>
    <row r="1394" spans="1:100" ht="15.75">
      <c r="C1394" t="s">
        <v>36</v>
      </c>
      <c r="D1394" t="s">
        <v>37</v>
      </c>
      <c r="E1394" s="2" t="s">
        <v>43</v>
      </c>
      <c r="F1394" s="2" t="s">
        <v>38</v>
      </c>
      <c r="G1394" s="2" t="s">
        <v>39</v>
      </c>
      <c r="H1394" s="2" t="s">
        <v>40</v>
      </c>
      <c r="I1394" s="2" t="s">
        <v>41</v>
      </c>
      <c r="J1394" s="2" t="s">
        <v>42</v>
      </c>
      <c r="K1394" s="3" t="s">
        <v>44</v>
      </c>
      <c r="L1394" s="3" t="s">
        <v>45</v>
      </c>
      <c r="M1394" s="3" t="s">
        <v>46</v>
      </c>
      <c r="N1394" s="3" t="s">
        <v>47</v>
      </c>
      <c r="O1394" s="3" t="s">
        <v>48</v>
      </c>
      <c r="P1394" s="3" t="s">
        <v>49</v>
      </c>
      <c r="Q1394" s="3" t="s">
        <v>108</v>
      </c>
      <c r="R1394" s="3" t="s">
        <v>109</v>
      </c>
      <c r="S1394" s="3" t="s">
        <v>110</v>
      </c>
      <c r="T1394" s="3" t="s">
        <v>111</v>
      </c>
      <c r="U1394" s="3" t="s">
        <v>112</v>
      </c>
      <c r="V1394" s="3" t="s">
        <v>113</v>
      </c>
      <c r="W1394" s="3" t="s">
        <v>81</v>
      </c>
      <c r="X1394" s="3" t="s">
        <v>82</v>
      </c>
      <c r="Y1394" s="3" t="s">
        <v>83</v>
      </c>
      <c r="Z1394" s="3" t="s">
        <v>84</v>
      </c>
      <c r="AA1394" s="3" t="s">
        <v>85</v>
      </c>
      <c r="AB1394" s="3" t="s">
        <v>86</v>
      </c>
      <c r="AC1394" s="13" t="s">
        <v>96</v>
      </c>
      <c r="AD1394" s="13" t="s">
        <v>97</v>
      </c>
      <c r="AE1394" s="13" t="s">
        <v>98</v>
      </c>
      <c r="AF1394" s="13" t="s">
        <v>99</v>
      </c>
      <c r="AG1394" s="13" t="s">
        <v>100</v>
      </c>
      <c r="AH1394" s="13" t="s">
        <v>101</v>
      </c>
      <c r="AI1394" s="13" t="s">
        <v>102</v>
      </c>
      <c r="AJ1394" s="13" t="s">
        <v>103</v>
      </c>
      <c r="AK1394" s="13" t="s">
        <v>104</v>
      </c>
      <c r="AL1394" s="13" t="s">
        <v>105</v>
      </c>
      <c r="AM1394" s="13" t="s">
        <v>106</v>
      </c>
      <c r="AN1394" s="13" t="s">
        <v>107</v>
      </c>
      <c r="AO1394" s="13" t="s">
        <v>96</v>
      </c>
      <c r="AP1394" s="13" t="s">
        <v>97</v>
      </c>
      <c r="AQ1394" s="13" t="s">
        <v>98</v>
      </c>
      <c r="AR1394" s="13" t="s">
        <v>99</v>
      </c>
      <c r="AS1394" s="13" t="s">
        <v>100</v>
      </c>
      <c r="AT1394" s="13" t="s">
        <v>101</v>
      </c>
      <c r="AU1394" s="13" t="s">
        <v>102</v>
      </c>
      <c r="AV1394" s="13" t="s">
        <v>103</v>
      </c>
      <c r="AW1394" s="13" t="s">
        <v>104</v>
      </c>
      <c r="AX1394" s="13" t="s">
        <v>105</v>
      </c>
      <c r="AY1394" s="13" t="s">
        <v>106</v>
      </c>
      <c r="AZ1394" s="13" t="s">
        <v>107</v>
      </c>
      <c r="BA1394" t="s">
        <v>1</v>
      </c>
      <c r="BB1394" t="s">
        <v>2</v>
      </c>
      <c r="BC1394" t="s">
        <v>3</v>
      </c>
      <c r="BD1394" t="s">
        <v>4</v>
      </c>
      <c r="BE1394" t="s">
        <v>5</v>
      </c>
      <c r="BF1394" t="s">
        <v>6</v>
      </c>
      <c r="BG1394" t="s">
        <v>7</v>
      </c>
      <c r="BH1394" t="s">
        <v>8</v>
      </c>
      <c r="BI1394" t="s">
        <v>9</v>
      </c>
      <c r="BJ1394" t="s">
        <v>10</v>
      </c>
      <c r="BK1394" t="s">
        <v>11</v>
      </c>
      <c r="BL1394" t="s">
        <v>12</v>
      </c>
      <c r="BM1394" t="s">
        <v>13</v>
      </c>
      <c r="BN1394" t="s">
        <v>14</v>
      </c>
      <c r="BO1394" t="s">
        <v>15</v>
      </c>
      <c r="BP1394" t="s">
        <v>16</v>
      </c>
      <c r="BQ1394" t="s">
        <v>17</v>
      </c>
      <c r="BR1394" t="s">
        <v>18</v>
      </c>
      <c r="BS1394" t="s">
        <v>19</v>
      </c>
      <c r="BT1394" t="s">
        <v>20</v>
      </c>
      <c r="BU1394" t="s">
        <v>21</v>
      </c>
      <c r="BV1394" t="s">
        <v>22</v>
      </c>
      <c r="BW1394" t="s">
        <v>23</v>
      </c>
      <c r="BX1394" t="s">
        <v>24</v>
      </c>
      <c r="BY1394" t="s">
        <v>1</v>
      </c>
      <c r="BZ1394" t="s">
        <v>2</v>
      </c>
      <c r="CA1394" t="s">
        <v>3</v>
      </c>
      <c r="CB1394" t="s">
        <v>4</v>
      </c>
      <c r="CC1394" t="s">
        <v>5</v>
      </c>
      <c r="CD1394" t="s">
        <v>6</v>
      </c>
      <c r="CE1394" t="s">
        <v>7</v>
      </c>
      <c r="CF1394" t="s">
        <v>8</v>
      </c>
      <c r="CG1394" t="s">
        <v>9</v>
      </c>
      <c r="CH1394" t="s">
        <v>10</v>
      </c>
      <c r="CI1394" t="s">
        <v>11</v>
      </c>
      <c r="CJ1394" t="s">
        <v>12</v>
      </c>
      <c r="CK1394" t="s">
        <v>13</v>
      </c>
      <c r="CL1394" t="s">
        <v>14</v>
      </c>
      <c r="CM1394" t="s">
        <v>15</v>
      </c>
      <c r="CN1394" t="s">
        <v>16</v>
      </c>
      <c r="CO1394" t="s">
        <v>17</v>
      </c>
      <c r="CP1394" t="s">
        <v>18</v>
      </c>
      <c r="CQ1394" t="s">
        <v>19</v>
      </c>
      <c r="CR1394" t="s">
        <v>20</v>
      </c>
      <c r="CS1394" t="s">
        <v>21</v>
      </c>
      <c r="CT1394" t="s">
        <v>22</v>
      </c>
      <c r="CU1394" t="s">
        <v>23</v>
      </c>
      <c r="CV1394" t="s">
        <v>24</v>
      </c>
    </row>
    <row r="1395" spans="1:100">
      <c r="A1395" s="18" t="str">
        <f ca="1">INDIRECT("CORPUS_TOTALS!R"&amp;$A1391&amp;"C"&amp;COLUMN(),FALSE)</f>
        <v>Sage Kings</v>
      </c>
      <c r="B1395" s="7" t="str">
        <f ca="1">INDIRECT("CORPUS_TOTALS!R"&amp;($A1391+$C1391)&amp;"C"&amp;(COLUMN()-1),FALSE)</f>
        <v>Morality</v>
      </c>
      <c r="C1395" s="7">
        <f ca="1">INDIRECT("CORPUS_TOTALS!R"&amp;($A1391+$C1391)&amp;"C"&amp;(COLUMN()-1),FALSE)</f>
        <v>146234</v>
      </c>
      <c r="D1395" s="7">
        <f t="shared" ref="D1395:BO1395" ca="1" si="1128">INDIRECT("CORPUS_TOTALS!R"&amp;($A1391+$C1391)&amp;"C"&amp;(COLUMN()-1),FALSE)</f>
        <v>3367</v>
      </c>
      <c r="E1395" s="7">
        <f t="shared" ca="1" si="1128"/>
        <v>3694</v>
      </c>
      <c r="F1395" s="7">
        <f t="shared" ca="1" si="1128"/>
        <v>8676</v>
      </c>
      <c r="G1395" s="7">
        <f t="shared" ca="1" si="1128"/>
        <v>1627</v>
      </c>
      <c r="H1395" s="7">
        <f t="shared" ca="1" si="1128"/>
        <v>753</v>
      </c>
      <c r="I1395" s="7">
        <f t="shared" ca="1" si="1128"/>
        <v>257</v>
      </c>
      <c r="J1395" s="7">
        <f t="shared" ca="1" si="1128"/>
        <v>63</v>
      </c>
      <c r="K1395" s="7">
        <f t="shared" ca="1" si="1128"/>
        <v>4.3142361650193219</v>
      </c>
      <c r="L1395" s="7">
        <f t="shared" ca="1" si="1128"/>
        <v>2.0642263036863375</v>
      </c>
      <c r="M1395" s="7">
        <f t="shared" ca="1" si="1128"/>
        <v>1.2834911785176621</v>
      </c>
      <c r="N1395" s="7">
        <f t="shared" ca="1" si="1128"/>
        <v>0.34806551375507816</v>
      </c>
      <c r="O1395" s="7">
        <f t="shared" ca="1" si="1128"/>
        <v>-1.5727688595940459</v>
      </c>
      <c r="P1395" s="7">
        <f t="shared" ca="1" si="1128"/>
        <v>-10.498412782597553</v>
      </c>
      <c r="Q1395" s="7">
        <f t="shared" ca="1" si="1128"/>
        <v>1.2442388340490129</v>
      </c>
      <c r="R1395" s="7">
        <f t="shared" ca="1" si="1128"/>
        <v>1.5387388848859667</v>
      </c>
      <c r="S1395" s="7">
        <f t="shared" ca="1" si="1128"/>
        <v>1.2166483316318994</v>
      </c>
      <c r="T1395" s="7">
        <f t="shared" ca="1" si="1128"/>
        <v>1.1131232085409004</v>
      </c>
      <c r="U1395" s="7">
        <f t="shared" ca="1" si="1128"/>
        <v>0.93709559147794397</v>
      </c>
      <c r="V1395" s="7">
        <f t="shared" ca="1" si="1128"/>
        <v>0.44754550881023664</v>
      </c>
      <c r="W1395" s="7">
        <f t="shared" ca="1" si="1128"/>
        <v>0</v>
      </c>
      <c r="X1395" s="7">
        <f t="shared" ca="1" si="1128"/>
        <v>0</v>
      </c>
      <c r="Y1395" s="7">
        <f t="shared" ca="1" si="1128"/>
        <v>0</v>
      </c>
      <c r="Z1395" s="7">
        <f t="shared" ca="1" si="1128"/>
        <v>0</v>
      </c>
      <c r="AA1395" s="7">
        <f t="shared" ca="1" si="1128"/>
        <v>0</v>
      </c>
      <c r="AB1395" s="7">
        <f t="shared" ca="1" si="1128"/>
        <v>0</v>
      </c>
      <c r="AC1395" s="7">
        <f t="shared" ca="1" si="1128"/>
        <v>6.0032438269308354E-2</v>
      </c>
      <c r="AD1395" s="7">
        <f t="shared" ca="1" si="1128"/>
        <v>6.3903349472749643E-2</v>
      </c>
      <c r="AE1395" s="7">
        <f t="shared" ca="1" si="1128"/>
        <v>5.0479371541863063E-2</v>
      </c>
      <c r="AF1395" s="7">
        <f t="shared" ca="1" si="1128"/>
        <v>5.2591611529120008E-2</v>
      </c>
      <c r="AG1395" s="7">
        <f t="shared" ca="1" si="1128"/>
        <v>4.6031335126911703E-2</v>
      </c>
      <c r="AH1395" s="7">
        <f t="shared" ca="1" si="1128"/>
        <v>5.0612561516984934E-2</v>
      </c>
      <c r="AI1395" s="7">
        <f t="shared" ca="1" si="1128"/>
        <v>4.1605734229544625E-2</v>
      </c>
      <c r="AJ1395" s="7">
        <f t="shared" ca="1" si="1128"/>
        <v>4.7850755226944833E-2</v>
      </c>
      <c r="AK1395" s="7">
        <f t="shared" ca="1" si="1128"/>
        <v>3.3588391727428467E-2</v>
      </c>
      <c r="AL1395" s="7">
        <f t="shared" ca="1" si="1128"/>
        <v>4.2740684601647864E-2</v>
      </c>
      <c r="AM1395" s="7">
        <f t="shared" ca="1" si="1128"/>
        <v>1.413401050752772E-2</v>
      </c>
      <c r="AN1395" s="7">
        <f t="shared" ca="1" si="1128"/>
        <v>2.3288026914509704E-2</v>
      </c>
      <c r="AO1395" s="7">
        <f t="shared" ca="1" si="1128"/>
        <v>0.42279526018021457</v>
      </c>
      <c r="AP1395" s="7">
        <f t="shared" ca="1" si="1128"/>
        <v>0.45632561894066453</v>
      </c>
      <c r="AQ1395" s="7">
        <f t="shared" ca="1" si="1128"/>
        <v>0.80917904307929323</v>
      </c>
      <c r="AR1395" s="7">
        <f t="shared" ca="1" si="1128"/>
        <v>0.835014601114351</v>
      </c>
      <c r="AS1395" s="7">
        <f t="shared" ca="1" si="1128"/>
        <v>0.33346283070386645</v>
      </c>
      <c r="AT1395" s="7">
        <f t="shared" ca="1" si="1128"/>
        <v>0.36567586843483274</v>
      </c>
      <c r="AU1395" s="7">
        <f t="shared" ca="1" si="1128"/>
        <v>0.18058591666505552</v>
      </c>
      <c r="AV1395" s="7">
        <f t="shared" ca="1" si="1128"/>
        <v>0.20729647121733236</v>
      </c>
      <c r="AW1395" s="7">
        <f t="shared" ca="1" si="1128"/>
        <v>6.5674963233862876E-2</v>
      </c>
      <c r="AX1395" s="7">
        <f t="shared" ca="1" si="1128"/>
        <v>8.341918586028621E-2</v>
      </c>
      <c r="AY1395" s="7">
        <f t="shared" ca="1" si="1128"/>
        <v>1.413401050752772E-2</v>
      </c>
      <c r="AZ1395" s="7">
        <f t="shared" ca="1" si="1128"/>
        <v>2.3288026914509704E-2</v>
      </c>
      <c r="BA1395" s="7">
        <f t="shared" ca="1" si="1128"/>
        <v>2544204</v>
      </c>
      <c r="BB1395" s="7">
        <f t="shared" ca="1" si="1128"/>
        <v>4035843</v>
      </c>
      <c r="BC1395" s="7">
        <f t="shared" ca="1" si="1128"/>
        <v>1480</v>
      </c>
      <c r="BD1395" s="7">
        <f t="shared" ca="1" si="1128"/>
        <v>1887</v>
      </c>
      <c r="BE1395" s="7">
        <f t="shared" ca="1" si="1128"/>
        <v>4935516</v>
      </c>
      <c r="BF1395" s="7">
        <f t="shared" ca="1" si="1128"/>
        <v>1644531</v>
      </c>
      <c r="BG1395" s="7">
        <f t="shared" ca="1" si="1128"/>
        <v>2768</v>
      </c>
      <c r="BH1395" s="7">
        <f t="shared" ca="1" si="1128"/>
        <v>599</v>
      </c>
      <c r="BI1395" s="7">
        <f t="shared" ca="1" si="1128"/>
        <v>2016361</v>
      </c>
      <c r="BJ1395" s="7">
        <f t="shared" ca="1" si="1128"/>
        <v>4563686</v>
      </c>
      <c r="BK1395" s="7">
        <f t="shared" ca="1" si="1128"/>
        <v>1177</v>
      </c>
      <c r="BL1395" s="7">
        <f t="shared" ca="1" si="1128"/>
        <v>2190</v>
      </c>
      <c r="BM1395" s="7">
        <f t="shared" ca="1" si="1128"/>
        <v>1170061</v>
      </c>
      <c r="BN1395" s="7">
        <f t="shared" ca="1" si="1128"/>
        <v>5409986</v>
      </c>
      <c r="BO1395" s="7">
        <f t="shared" ca="1" si="1128"/>
        <v>653</v>
      </c>
      <c r="BP1395" s="7">
        <f t="shared" ref="BP1395:CV1395" ca="1" si="1129">INDIRECT("CORPUS_TOTALS!R"&amp;($A1391+$C1391)&amp;"C"&amp;(COLUMN()-1),FALSE)</f>
        <v>2714</v>
      </c>
      <c r="BQ1395" s="7">
        <f t="shared" ca="1" si="1129"/>
        <v>521722</v>
      </c>
      <c r="BR1395" s="7">
        <f t="shared" ca="1" si="1129"/>
        <v>6058325</v>
      </c>
      <c r="BS1395" s="7">
        <f t="shared" ca="1" si="1129"/>
        <v>251</v>
      </c>
      <c r="BT1395" s="7">
        <f t="shared" ca="1" si="1129"/>
        <v>3116</v>
      </c>
      <c r="BU1395" s="7">
        <f t="shared" ca="1" si="1129"/>
        <v>270895</v>
      </c>
      <c r="BV1395" s="7">
        <f t="shared" ca="1" si="1129"/>
        <v>6309152</v>
      </c>
      <c r="BW1395" s="7">
        <f t="shared" ca="1" si="1129"/>
        <v>63</v>
      </c>
      <c r="BX1395" s="7">
        <f t="shared" ca="1" si="1129"/>
        <v>3304</v>
      </c>
      <c r="BY1395" s="7">
        <f t="shared" ca="1" si="1129"/>
        <v>2544382.0435944027</v>
      </c>
      <c r="BZ1395" s="7">
        <f t="shared" ca="1" si="1129"/>
        <v>1816391.9652577695</v>
      </c>
      <c r="CA1395" s="7">
        <f t="shared" ca="1" si="1129"/>
        <v>2524.9612939426261</v>
      </c>
      <c r="CB1395" s="7">
        <f t="shared" ca="1" si="1129"/>
        <v>1234532.5836239818</v>
      </c>
      <c r="CC1395" s="7">
        <f t="shared" ca="1" si="1129"/>
        <v>4935758.3799754959</v>
      </c>
      <c r="CD1395" s="7">
        <f t="shared" ca="1" si="1129"/>
        <v>739582.27403412259</v>
      </c>
      <c r="CE1395" s="7">
        <f t="shared" ca="1" si="1129"/>
        <v>1032.6568165088813</v>
      </c>
      <c r="CF1395" s="7">
        <f t="shared" ca="1" si="1129"/>
        <v>1398697.6364451004</v>
      </c>
      <c r="CG1395" s="7">
        <f t="shared" ca="1" si="1129"/>
        <v>2016506.1568793941</v>
      </c>
      <c r="CH1395" s="7">
        <f t="shared" ca="1" si="1129"/>
        <v>3632941.3037614385</v>
      </c>
      <c r="CI1395" s="7">
        <f t="shared" ca="1" si="1129"/>
        <v>599.01418109205952</v>
      </c>
      <c r="CJ1395" s="7">
        <f t="shared" ca="1" si="1129"/>
        <v>963775.59524403419</v>
      </c>
      <c r="CK1395" s="7">
        <f t="shared" ca="1" si="1129"/>
        <v>1170115.2538117762</v>
      </c>
      <c r="CL1395" s="7">
        <f t="shared" ca="1" si="1129"/>
        <v>4934422.1792142475</v>
      </c>
      <c r="CM1395" s="7">
        <f t="shared" ca="1" si="1129"/>
        <v>267.1617833847302</v>
      </c>
      <c r="CN1395" s="7">
        <f t="shared" ca="1" si="1129"/>
        <v>482852.99328088725</v>
      </c>
      <c r="CO1395" s="7">
        <f t="shared" ca="1" si="1129"/>
        <v>521706.0438141973</v>
      </c>
      <c r="CP1395" s="7">
        <f t="shared" ca="1" si="1129"/>
        <v>5799162.4857291337</v>
      </c>
      <c r="CQ1395" s="7">
        <f t="shared" ca="1" si="1129"/>
        <v>138.67403477891563</v>
      </c>
      <c r="CR1395" s="7">
        <f t="shared" ca="1" si="1129"/>
        <v>262733.02282923297</v>
      </c>
      <c r="CS1395" s="7">
        <f t="shared" ca="1" si="1129"/>
        <v>270819.42211533408</v>
      </c>
      <c r="CT1395" s="7">
        <f t="shared" ca="1" si="1129"/>
        <v>4496679.1303199567</v>
      </c>
      <c r="CU1395" s="7">
        <f t="shared" ca="1" si="1129"/>
        <v>1963.0773717908874</v>
      </c>
      <c r="CV1395" s="7">
        <f t="shared" ca="1" si="1129"/>
        <v>1061698.0856670684</v>
      </c>
    </row>
    <row r="1396" spans="1:100">
      <c r="A1396" s="18" t="s">
        <v>117</v>
      </c>
      <c r="B1396" s="7" t="str">
        <f ca="1">INDIRECT("CORPUS_TOTALS!R"&amp;($B1391+$C1391)&amp;"C"&amp;(COLUMN()-1),FALSE)</f>
        <v>Morality</v>
      </c>
      <c r="C1396" s="7">
        <f ca="1">INDIRECT("CORPUS_TOTALS!R"&amp;($B1391+$C1391)&amp;"C"&amp;(COLUMN()-1),FALSE)</f>
        <v>146234</v>
      </c>
      <c r="D1396" s="7">
        <f t="shared" ref="D1396:BO1396" ca="1" si="1130">INDIRECT("CORPUS_TOTALS!R"&amp;($B1391+$C1391)&amp;"C"&amp;(COLUMN()-1),FALSE)</f>
        <v>2175</v>
      </c>
      <c r="E1396" s="7">
        <f t="shared" ca="1" si="1130"/>
        <v>1902</v>
      </c>
      <c r="F1396" s="7">
        <f t="shared" ca="1" si="1130"/>
        <v>5631</v>
      </c>
      <c r="G1396" s="7">
        <f t="shared" ca="1" si="1130"/>
        <v>1204</v>
      </c>
      <c r="H1396" s="7">
        <f t="shared" ca="1" si="1130"/>
        <v>600</v>
      </c>
      <c r="I1396" s="7">
        <f t="shared" ca="1" si="1130"/>
        <v>150</v>
      </c>
      <c r="J1396" s="7">
        <f t="shared" ca="1" si="1130"/>
        <v>51</v>
      </c>
      <c r="K1396" s="7">
        <f t="shared" ca="1" si="1130"/>
        <v>1.245056789988225</v>
      </c>
      <c r="L1396" s="7">
        <f t="shared" ca="1" si="1130"/>
        <v>1.7051329000279507</v>
      </c>
      <c r="M1396" s="7">
        <f t="shared" ca="1" si="1130"/>
        <v>2.3581547181832256</v>
      </c>
      <c r="N1396" s="7">
        <f t="shared" ca="1" si="1130"/>
        <v>2.3255668691123121</v>
      </c>
      <c r="O1396" s="7">
        <f t="shared" ca="1" si="1130"/>
        <v>-2.2545171597379969</v>
      </c>
      <c r="P1396" s="7">
        <f t="shared" ca="1" si="1130"/>
        <v>-6.0946758441281901</v>
      </c>
      <c r="Q1396" s="7">
        <f t="shared" ca="1" si="1130"/>
        <v>1.2418163390847485</v>
      </c>
      <c r="R1396" s="7">
        <f t="shared" ca="1" si="1130"/>
        <v>1.4033134163595942</v>
      </c>
      <c r="S1396" s="7">
        <f t="shared" ca="1" si="1130"/>
        <v>1.3354993090774456</v>
      </c>
      <c r="T1396" s="7">
        <f t="shared" ca="1" si="1130"/>
        <v>1.3174013292641635</v>
      </c>
      <c r="U1396" s="7">
        <f t="shared" ca="1" si="1130"/>
        <v>1</v>
      </c>
      <c r="V1396" s="7">
        <f t="shared" ca="1" si="1130"/>
        <v>0.56465308921420765</v>
      </c>
      <c r="W1396" s="7">
        <f t="shared" ca="1" si="1130"/>
        <v>1.3615905316806394E-5</v>
      </c>
      <c r="X1396" s="7">
        <f t="shared" ca="1" si="1130"/>
        <v>1.4671994497600914E-8</v>
      </c>
      <c r="Y1396" s="7">
        <f t="shared" ca="1" si="1130"/>
        <v>2.7441221569710585E-9</v>
      </c>
      <c r="Z1396" s="7">
        <f t="shared" ca="1" si="1130"/>
        <v>2.7359114499944644E-6</v>
      </c>
      <c r="AA1396" s="7">
        <f t="shared" ca="1" si="1130"/>
        <v>0.25472728013009371</v>
      </c>
      <c r="AB1396" s="7">
        <f t="shared" ca="1" si="1130"/>
        <v>6.232924143135287E-4</v>
      </c>
      <c r="AC1396" s="7">
        <f t="shared" ca="1" si="1130"/>
        <v>4.7228573838547581E-2</v>
      </c>
      <c r="AD1396" s="7">
        <f t="shared" ca="1" si="1130"/>
        <v>5.1557154931551503E-2</v>
      </c>
      <c r="AE1396" s="7">
        <f t="shared" ca="1" si="1130"/>
        <v>5.0462345193862501E-2</v>
      </c>
      <c r="AF1396" s="7">
        <f t="shared" ca="1" si="1130"/>
        <v>5.3096275495792669E-2</v>
      </c>
      <c r="AG1396" s="7">
        <f t="shared" ca="1" si="1130"/>
        <v>5.2317228317469884E-2</v>
      </c>
      <c r="AH1396" s="7">
        <f t="shared" ca="1" si="1130"/>
        <v>5.8395415360691032E-2</v>
      </c>
      <c r="AI1396" s="7">
        <f t="shared" ca="1" si="1130"/>
        <v>5.0881214215896892E-2</v>
      </c>
      <c r="AJ1396" s="7">
        <f t="shared" ca="1" si="1130"/>
        <v>5.9463613370310003E-2</v>
      </c>
      <c r="AK1396" s="7">
        <f t="shared" ca="1" si="1130"/>
        <v>2.9060347269351455E-2</v>
      </c>
      <c r="AL1396" s="7">
        <f t="shared" ca="1" si="1130"/>
        <v>3.9905169972027851E-2</v>
      </c>
      <c r="AM1396" s="7">
        <f t="shared" ca="1" si="1130"/>
        <v>1.7088679918277491E-2</v>
      </c>
      <c r="AN1396" s="7">
        <f t="shared" ca="1" si="1130"/>
        <v>2.9807871805860441E-2</v>
      </c>
      <c r="AO1396" s="7">
        <f t="shared" ca="1" si="1130"/>
        <v>0.41822360675450942</v>
      </c>
      <c r="AP1396" s="7">
        <f t="shared" ca="1" si="1130"/>
        <v>0.45993731278572048</v>
      </c>
      <c r="AQ1396" s="7">
        <f t="shared" ca="1" si="1130"/>
        <v>0.79173170508822133</v>
      </c>
      <c r="AR1396" s="7">
        <f t="shared" ca="1" si="1130"/>
        <v>0.8248200190497097</v>
      </c>
      <c r="AS1396" s="7">
        <f t="shared" ca="1" si="1130"/>
        <v>0.35073210073626415</v>
      </c>
      <c r="AT1396" s="7">
        <f t="shared" ca="1" si="1130"/>
        <v>0.39133686478097718</v>
      </c>
      <c r="AU1396" s="7">
        <f t="shared" ca="1" si="1130"/>
        <v>0.20415422255396215</v>
      </c>
      <c r="AV1396" s="7">
        <f t="shared" ca="1" si="1130"/>
        <v>0.23906416825063553</v>
      </c>
      <c r="AW1396" s="7">
        <f t="shared" ca="1" si="1130"/>
        <v>5.7036028043383771E-2</v>
      </c>
      <c r="AX1396" s="7">
        <f t="shared" ca="1" si="1130"/>
        <v>7.8136385749719664E-2</v>
      </c>
      <c r="AY1396" s="7">
        <f t="shared" ca="1" si="1130"/>
        <v>1.7088679918277491E-2</v>
      </c>
      <c r="AZ1396" s="7">
        <f t="shared" ca="1" si="1130"/>
        <v>2.9807871805860441E-2</v>
      </c>
      <c r="BA1396" s="7">
        <f t="shared" ca="1" si="1130"/>
        <v>2544729</v>
      </c>
      <c r="BB1396" s="7">
        <f t="shared" ca="1" si="1130"/>
        <v>4036510</v>
      </c>
      <c r="BC1396" s="7">
        <f t="shared" ca="1" si="1130"/>
        <v>955</v>
      </c>
      <c r="BD1396" s="7">
        <f t="shared" ca="1" si="1130"/>
        <v>1220</v>
      </c>
      <c r="BE1396" s="7">
        <f t="shared" ca="1" si="1130"/>
        <v>4936526</v>
      </c>
      <c r="BF1396" s="7">
        <f t="shared" ca="1" si="1130"/>
        <v>1644713</v>
      </c>
      <c r="BG1396" s="7">
        <f t="shared" ca="1" si="1130"/>
        <v>1758</v>
      </c>
      <c r="BH1396" s="7">
        <f t="shared" ca="1" si="1130"/>
        <v>417</v>
      </c>
      <c r="BI1396" s="7">
        <f t="shared" ca="1" si="1130"/>
        <v>2016731</v>
      </c>
      <c r="BJ1396" s="7">
        <f t="shared" ca="1" si="1130"/>
        <v>4564508</v>
      </c>
      <c r="BK1396" s="7">
        <f t="shared" ca="1" si="1130"/>
        <v>807</v>
      </c>
      <c r="BL1396" s="7">
        <f t="shared" ca="1" si="1130"/>
        <v>1368</v>
      </c>
      <c r="BM1396" s="7">
        <f t="shared" ca="1" si="1130"/>
        <v>1170232</v>
      </c>
      <c r="BN1396" s="7">
        <f t="shared" ca="1" si="1130"/>
        <v>5411007</v>
      </c>
      <c r="BO1396" s="7">
        <f t="shared" ca="1" si="1130"/>
        <v>482</v>
      </c>
      <c r="BP1396" s="7">
        <f t="shared" ref="BP1396:CV1396" ca="1" si="1131">INDIRECT("CORPUS_TOTALS!R"&amp;($B1391+$C1391)&amp;"C"&amp;(COLUMN()-1),FALSE)</f>
        <v>1693</v>
      </c>
      <c r="BQ1396" s="7">
        <f t="shared" ca="1" si="1131"/>
        <v>521826</v>
      </c>
      <c r="BR1396" s="7">
        <f t="shared" ca="1" si="1131"/>
        <v>6059413</v>
      </c>
      <c r="BS1396" s="7">
        <f t="shared" ca="1" si="1131"/>
        <v>147</v>
      </c>
      <c r="BT1396" s="7">
        <f t="shared" ca="1" si="1131"/>
        <v>2028</v>
      </c>
      <c r="BU1396" s="7">
        <f t="shared" ca="1" si="1131"/>
        <v>270907</v>
      </c>
      <c r="BV1396" s="7">
        <f t="shared" ca="1" si="1131"/>
        <v>6310332</v>
      </c>
      <c r="BW1396" s="7">
        <f t="shared" ca="1" si="1131"/>
        <v>51</v>
      </c>
      <c r="BX1396" s="7">
        <f t="shared" ca="1" si="1131"/>
        <v>2124</v>
      </c>
      <c r="BY1396" s="7">
        <f t="shared" ca="1" si="1131"/>
        <v>2544842.967869862</v>
      </c>
      <c r="BZ1396" s="7">
        <f t="shared" ca="1" si="1131"/>
        <v>4036396.032130138</v>
      </c>
      <c r="CA1396" s="7">
        <f t="shared" ca="1" si="1131"/>
        <v>841.03213013794971</v>
      </c>
      <c r="CB1396" s="7">
        <f t="shared" ca="1" si="1131"/>
        <v>1334.4087260772631</v>
      </c>
      <c r="CC1396" s="7">
        <f t="shared" ca="1" si="1131"/>
        <v>4936652.5109731816</v>
      </c>
      <c r="CD1396" s="7">
        <f t="shared" ca="1" si="1131"/>
        <v>1644586.489026818</v>
      </c>
      <c r="CE1396" s="7">
        <f t="shared" ca="1" si="1131"/>
        <v>1631.4890268180004</v>
      </c>
      <c r="CF1396" s="7">
        <f t="shared" ca="1" si="1131"/>
        <v>543.69059534230564</v>
      </c>
      <c r="CG1396" s="7">
        <f t="shared" ca="1" si="1131"/>
        <v>2016871.4544736212</v>
      </c>
      <c r="CH1396" s="7">
        <f t="shared" ca="1" si="1131"/>
        <v>4564367.5455263788</v>
      </c>
      <c r="CI1396" s="7">
        <f t="shared" ca="1" si="1131"/>
        <v>666.54552637886661</v>
      </c>
      <c r="CJ1396" s="7">
        <f t="shared" ca="1" si="1131"/>
        <v>1508.9529950211502</v>
      </c>
      <c r="CK1396" s="7">
        <f t="shared" ca="1" si="1131"/>
        <v>1170327.2245442865</v>
      </c>
      <c r="CL1396" s="7">
        <f t="shared" ca="1" si="1131"/>
        <v>5410911.7754557133</v>
      </c>
      <c r="CM1396" s="7">
        <f t="shared" ca="1" si="1131"/>
        <v>386.7754557134034</v>
      </c>
      <c r="CN1396" s="7">
        <f t="shared" ca="1" si="1131"/>
        <v>1788.8155254656456</v>
      </c>
      <c r="CO1396" s="7">
        <f t="shared" ca="1" si="1131"/>
        <v>521800.55280542892</v>
      </c>
      <c r="CP1396" s="7">
        <f t="shared" ca="1" si="1131"/>
        <v>6059438.4471945707</v>
      </c>
      <c r="CQ1396" s="7">
        <f t="shared" ca="1" si="1131"/>
        <v>172.44719457108425</v>
      </c>
      <c r="CR1396" s="7">
        <f t="shared" ca="1" si="1131"/>
        <v>2003.2146188582424</v>
      </c>
      <c r="CS1396" s="7">
        <f t="shared" ca="1" si="1131"/>
        <v>270868.482061435</v>
      </c>
      <c r="CT1396" s="7">
        <f t="shared" ca="1" si="1131"/>
        <v>6310370.5179385655</v>
      </c>
      <c r="CU1396" s="7">
        <f t="shared" ca="1" si="1131"/>
        <v>89.517938565005934</v>
      </c>
      <c r="CV1396" s="7">
        <f t="shared" ca="1" si="1131"/>
        <v>2086.1712817297775</v>
      </c>
    </row>
    <row r="1398" spans="1:100">
      <c r="A1398" s="18" t="s">
        <v>114</v>
      </c>
      <c r="B1398" t="s">
        <v>119</v>
      </c>
      <c r="C1398" t="s">
        <v>120</v>
      </c>
      <c r="D1398" t="s">
        <v>121</v>
      </c>
      <c r="E1398" t="s">
        <v>122</v>
      </c>
      <c r="F1398" t="s">
        <v>123</v>
      </c>
      <c r="G1398" t="s">
        <v>124</v>
      </c>
      <c r="H1398" t="s">
        <v>125</v>
      </c>
      <c r="I1398" t="s">
        <v>126</v>
      </c>
      <c r="J1398" t="s">
        <v>127</v>
      </c>
      <c r="K1398" t="s">
        <v>128</v>
      </c>
      <c r="L1398" t="s">
        <v>129</v>
      </c>
      <c r="M1398" t="s">
        <v>130</v>
      </c>
      <c r="N1398" t="s">
        <v>131</v>
      </c>
      <c r="O1398" t="s">
        <v>132</v>
      </c>
      <c r="P1398" t="s">
        <v>133</v>
      </c>
      <c r="Q1398" t="s">
        <v>134</v>
      </c>
      <c r="R1398" t="s">
        <v>135</v>
      </c>
      <c r="S1398" t="s">
        <v>136</v>
      </c>
      <c r="T1398" t="s">
        <v>138</v>
      </c>
      <c r="U1398" t="s">
        <v>139</v>
      </c>
      <c r="V1398" t="s">
        <v>140</v>
      </c>
      <c r="W1398" t="s">
        <v>141</v>
      </c>
      <c r="X1398" t="s">
        <v>142</v>
      </c>
      <c r="Y1398" t="s">
        <v>143</v>
      </c>
      <c r="Z1398" t="s">
        <v>144</v>
      </c>
      <c r="AA1398" t="s">
        <v>145</v>
      </c>
      <c r="AB1398" t="s">
        <v>146</v>
      </c>
      <c r="AC1398" t="s">
        <v>147</v>
      </c>
      <c r="AD1398" t="s">
        <v>148</v>
      </c>
      <c r="AE1398" t="s">
        <v>149</v>
      </c>
      <c r="AF1398" t="s">
        <v>137</v>
      </c>
    </row>
    <row r="1399" spans="1:100">
      <c r="A1399" s="18" t="s">
        <v>150</v>
      </c>
      <c r="B1399" s="10" t="e">
        <f ca="1">1-NORMSDIST(H1399)</f>
        <v>#REF!</v>
      </c>
      <c r="C1399" s="10">
        <f t="shared" ref="C1399" ca="1" si="1132">1-NORMSDIST(I1399)</f>
        <v>0.61004763330132861</v>
      </c>
      <c r="D1399" s="10">
        <f t="shared" ref="D1399" ca="1" si="1133">1-NORMSDIST(J1399)</f>
        <v>0.99985513129855386</v>
      </c>
      <c r="E1399" s="10">
        <f t="shared" ref="E1399" ca="1" si="1134">1-NORMSDIST(K1399)</f>
        <v>0.99994981071370015</v>
      </c>
      <c r="F1399" s="10">
        <f t="shared" ref="F1399" ca="1" si="1135">1-NORMSDIST(L1399)</f>
        <v>0.15939872780260189</v>
      </c>
      <c r="G1399" s="10">
        <f t="shared" ref="G1399" ca="1" si="1136">1-NORMSDIST(M1399)</f>
        <v>0.88626433970824881</v>
      </c>
      <c r="H1399" t="e">
        <f ca="1">(E1395/T1399-E1396/Z1399)/(SQRT(N1399*(1-N1399)*(1/T1399+1/Z1399)))</f>
        <v>#REF!</v>
      </c>
      <c r="I1399">
        <f t="shared" ref="I1399" ca="1" si="1137">(F1395/U1399-F1396/AA1399)/(SQRT(O1399*(1-O1399)*(1/U1399+1/AA1399)))</f>
        <v>-0.27944318532252749</v>
      </c>
      <c r="J1399">
        <f t="shared" ref="J1399" ca="1" si="1138">(G1395/V1399-G1396/AB1399)/(SQRT(P1399*(1-P1399)*(1/V1399+1/AB1399)))</f>
        <v>-3.6243068948781043</v>
      </c>
      <c r="K1399">
        <f t="shared" ref="K1399" ca="1" si="1139">(H1395/W1399-H1396/AC1399)/(SQRT(Q1399*(1-Q1399)*(1/W1399+1/AC1399)))</f>
        <v>-3.8896749735042349</v>
      </c>
      <c r="L1399">
        <f t="shared" ref="L1399" ca="1" si="1140">(I1395/X1399-I1396/AD1399)/(SQRT(R1399*(1-R1399)*(1/X1399+1/AD1399)))</f>
        <v>0.99693212813325771</v>
      </c>
      <c r="M1399">
        <f t="shared" ref="M1399" ca="1" si="1141">(J1395/Y1399-J1396/AE1399)/(SQRT(S1399*(1-S1399)*(1/Y1399+1/AE1399)))</f>
        <v>-1.2068982789379912</v>
      </c>
      <c r="N1399" t="e">
        <f ca="1">(E1395+E1396)/(T1399+Z1399)</f>
        <v>#REF!</v>
      </c>
      <c r="O1399">
        <f t="shared" ref="O1399" ca="1" si="1142">(F1395+F1396)/(U1399+AA1399)</f>
        <v>2.581559003969686E-2</v>
      </c>
      <c r="P1399">
        <f t="shared" ref="P1399" ca="1" si="1143">(G1395+G1396)/(V1399+AB1399)</f>
        <v>2.5541320822807651E-2</v>
      </c>
      <c r="Q1399">
        <f t="shared" ref="Q1399" ca="1" si="1144">(H1395+H1396)/(W1399+AC1399)</f>
        <v>2.4413569108625046E-2</v>
      </c>
      <c r="R1399">
        <f t="shared" ref="R1399" ca="1" si="1145">(I1395+I1396)/(X1399+AD1399)</f>
        <v>1.8359797906892818E-2</v>
      </c>
      <c r="S1399">
        <f t="shared" ref="S1399" ca="1" si="1146">(J1395+J1396)/(Y1399+AE1399)</f>
        <v>1.0285095633345363E-2</v>
      </c>
      <c r="T1399" t="e">
        <f ca="1">_xlfn.FLOOR.MATH(($F$1-1)*$D1395)</f>
        <v>#REF!</v>
      </c>
      <c r="U1399">
        <f ca="1">2*50*$D1395</f>
        <v>336700</v>
      </c>
      <c r="V1399">
        <f ca="1">2*10*$D1395</f>
        <v>67340</v>
      </c>
      <c r="W1399">
        <f ca="1">2*5*$D1395</f>
        <v>33670</v>
      </c>
      <c r="X1399">
        <f ca="1">2*2*$D1395</f>
        <v>13468</v>
      </c>
      <c r="Y1399">
        <f ca="1">2*1*$D1395</f>
        <v>6734</v>
      </c>
      <c r="Z1399" t="e">
        <f ca="1">_xlfn.FLOOR.MATH(($F$1-1)*$D1396)</f>
        <v>#REF!</v>
      </c>
      <c r="AA1399">
        <f ca="1">2*50*$D1396</f>
        <v>217500</v>
      </c>
      <c r="AB1399">
        <f ca="1">2*10*$D1396</f>
        <v>43500</v>
      </c>
      <c r="AC1399">
        <f ca="1">2*5*$D1396</f>
        <v>21750</v>
      </c>
      <c r="AD1399">
        <f ca="1">2*2*$D1396</f>
        <v>8700</v>
      </c>
      <c r="AE1399">
        <f ca="1">2*1*$D1396</f>
        <v>4350</v>
      </c>
    </row>
    <row r="1401" spans="1:100">
      <c r="A1401" s="18" t="s">
        <v>151</v>
      </c>
      <c r="B1401" t="s">
        <v>152</v>
      </c>
      <c r="C1401" t="s">
        <v>153</v>
      </c>
      <c r="D1401" t="s">
        <v>154</v>
      </c>
      <c r="E1401">
        <v>50</v>
      </c>
      <c r="F1401" t="s">
        <v>153</v>
      </c>
      <c r="G1401" t="s">
        <v>154</v>
      </c>
      <c r="H1401">
        <v>10</v>
      </c>
      <c r="I1401" t="s">
        <v>153</v>
      </c>
      <c r="J1401" t="s">
        <v>154</v>
      </c>
      <c r="K1401">
        <v>5</v>
      </c>
      <c r="L1401" t="s">
        <v>153</v>
      </c>
      <c r="M1401" t="s">
        <v>154</v>
      </c>
      <c r="N1401">
        <v>2</v>
      </c>
      <c r="O1401" t="s">
        <v>153</v>
      </c>
      <c r="P1401" t="s">
        <v>154</v>
      </c>
      <c r="Q1401">
        <v>1</v>
      </c>
      <c r="R1401" t="s">
        <v>153</v>
      </c>
      <c r="S1401" t="s">
        <v>154</v>
      </c>
    </row>
    <row r="1402" spans="1:100">
      <c r="A1402" s="18" t="s">
        <v>159</v>
      </c>
      <c r="B1402" t="s">
        <v>116</v>
      </c>
      <c r="C1402">
        <f ca="1">BC1395</f>
        <v>1480</v>
      </c>
      <c r="D1402">
        <f ca="1">BD1395</f>
        <v>1887</v>
      </c>
      <c r="E1402" t="s">
        <v>116</v>
      </c>
      <c r="F1402">
        <f ca="1">BG1395</f>
        <v>2768</v>
      </c>
      <c r="G1402">
        <f ca="1">BH1395</f>
        <v>599</v>
      </c>
      <c r="H1402" t="s">
        <v>116</v>
      </c>
      <c r="I1402">
        <f ca="1">BK1395</f>
        <v>1177</v>
      </c>
      <c r="J1402">
        <f ca="1">BL1395</f>
        <v>2190</v>
      </c>
      <c r="K1402" t="s">
        <v>116</v>
      </c>
      <c r="L1402">
        <f ca="1">BO1395</f>
        <v>653</v>
      </c>
      <c r="M1402">
        <f ca="1">BP1395</f>
        <v>2714</v>
      </c>
      <c r="N1402" t="s">
        <v>116</v>
      </c>
      <c r="O1402">
        <f ca="1">BS1395</f>
        <v>251</v>
      </c>
      <c r="P1402">
        <f ca="1">BT1395</f>
        <v>3116</v>
      </c>
      <c r="Q1402" t="s">
        <v>116</v>
      </c>
      <c r="R1402">
        <f ca="1">BW1395</f>
        <v>63</v>
      </c>
      <c r="S1402">
        <f ca="1">BX1395</f>
        <v>3304</v>
      </c>
    </row>
    <row r="1403" spans="1:100">
      <c r="A1403" s="18"/>
      <c r="B1403" t="s">
        <v>117</v>
      </c>
      <c r="C1403">
        <f ca="1">BC1396</f>
        <v>955</v>
      </c>
      <c r="D1403">
        <f ca="1">BD1396</f>
        <v>1220</v>
      </c>
      <c r="E1403" t="s">
        <v>117</v>
      </c>
      <c r="F1403">
        <f ca="1">BG1396</f>
        <v>1758</v>
      </c>
      <c r="G1403">
        <f ca="1">BH1396</f>
        <v>417</v>
      </c>
      <c r="H1403" t="s">
        <v>117</v>
      </c>
      <c r="I1403">
        <f ca="1">BK1396</f>
        <v>807</v>
      </c>
      <c r="J1403">
        <f ca="1">BL1396</f>
        <v>1368</v>
      </c>
      <c r="K1403" t="s">
        <v>117</v>
      </c>
      <c r="L1403">
        <f ca="1">BO1396</f>
        <v>482</v>
      </c>
      <c r="M1403">
        <f ca="1">BP1396</f>
        <v>1693</v>
      </c>
      <c r="N1403" t="s">
        <v>117</v>
      </c>
      <c r="O1403">
        <f ca="1">BS1396</f>
        <v>147</v>
      </c>
      <c r="P1403">
        <f ca="1">BT1396</f>
        <v>2028</v>
      </c>
      <c r="Q1403" t="s">
        <v>117</v>
      </c>
      <c r="R1403">
        <f ca="1">BW1396</f>
        <v>51</v>
      </c>
      <c r="S1403">
        <f ca="1">BX1396</f>
        <v>2124</v>
      </c>
    </row>
    <row r="1404" spans="1:100">
      <c r="A1404" s="18" t="s">
        <v>155</v>
      </c>
      <c r="C1404">
        <f ca="1">(C1402+C1403)*(C1402+D1402)/SUM(C1402:D1403)</f>
        <v>1479.3657524359437</v>
      </c>
      <c r="D1404">
        <f ca="1">(C1402+D1402)*(D1402+D1403)/SUM(C1402:D1403)</f>
        <v>1887.6342475640563</v>
      </c>
      <c r="F1404">
        <f ca="1">(F1402+F1403)*(F1402+G1402)/SUM(F1402:G1403)</f>
        <v>2749.7369180801156</v>
      </c>
      <c r="G1404">
        <f ca="1">(F1402+G1402)*(G1402+G1403)/SUM(F1402:G1403)</f>
        <v>617.26308191988448</v>
      </c>
      <c r="I1404">
        <f ca="1">(I1402+I1403)*(I1402+J1402)/SUM(I1402:J1403)</f>
        <v>1205.3641284734754</v>
      </c>
      <c r="J1404">
        <f ca="1">(I1402+J1402)*(J1402+J1403)/SUM(I1402:J1403)</f>
        <v>2161.6358715265246</v>
      </c>
      <c r="L1404">
        <f ca="1">(L1402+L1403)*(L1402+M1402)/SUM(L1402:M1403)</f>
        <v>689.56062793215449</v>
      </c>
      <c r="M1404">
        <f ca="1">(L1402+M1402)*(M1402+M1403)/SUM(L1402:M1403)</f>
        <v>2677.4393720678454</v>
      </c>
      <c r="O1404">
        <f ca="1">(O1402+O1403)*(O1402+P1402)/SUM(O1402:P1403)</f>
        <v>241.80187657885239</v>
      </c>
      <c r="P1404">
        <f ca="1">(O1402+P1402)*(P1402+P1403)/SUM(O1402:P1403)</f>
        <v>3125.1981234211476</v>
      </c>
      <c r="R1404">
        <f ca="1">(R1402+R1403)*(R1402+S1402)/SUM(R1402:S1403)</f>
        <v>69.25983399494767</v>
      </c>
      <c r="S1404">
        <f ca="1">(R1402+S1402)*(S1402+S1403)/SUM(R1402:S1403)</f>
        <v>3297.7401660050523</v>
      </c>
    </row>
    <row r="1405" spans="1:100">
      <c r="C1405">
        <f ca="1">(C1402+C1403)*(C1403+D1403)/SUM(C1402:D1403)</f>
        <v>955.6342475640563</v>
      </c>
      <c r="D1405">
        <f ca="1">(C1403+D1403)*(D1402+D1403)/SUM(C1402:D1403)</f>
        <v>1219.3657524359437</v>
      </c>
      <c r="F1405">
        <f ca="1">(F1402+F1403)*(F1403+G1403)/SUM(F1402:G1403)</f>
        <v>1776.2630819198846</v>
      </c>
      <c r="G1405">
        <f ca="1">(F1403+G1403)*(G1402+G1403)/SUM(F1402:G1403)</f>
        <v>398.73691808011546</v>
      </c>
      <c r="I1405">
        <f ca="1">(I1402+I1403)*(I1403+J1403)/SUM(I1402:J1403)</f>
        <v>778.63587152652474</v>
      </c>
      <c r="J1405">
        <f ca="1">(I1403+J1403)*(J1402+J1403)/SUM(I1402:J1403)</f>
        <v>1396.3641284734754</v>
      </c>
      <c r="L1405">
        <f ca="1">(L1402+L1403)*(L1403+M1403)/SUM(L1402:M1403)</f>
        <v>445.43937206784557</v>
      </c>
      <c r="M1405">
        <f ca="1">(L1403+M1403)*(M1402+M1403)/SUM(L1402:M1403)</f>
        <v>1729.5606279321544</v>
      </c>
      <c r="O1405">
        <f ca="1">(O1402+O1403)*(O1403+P1403)/SUM(O1402:P1403)</f>
        <v>156.19812342114761</v>
      </c>
      <c r="P1405">
        <f ca="1">(O1403+P1403)*(P1402+P1403)/SUM(O1402:P1403)</f>
        <v>2018.8018765788524</v>
      </c>
      <c r="R1405">
        <f ca="1">(R1402+R1403)*(R1403+S1403)/SUM(R1402:S1403)</f>
        <v>44.74016600505233</v>
      </c>
      <c r="S1405">
        <f ca="1">(R1403+S1403)*(S1402+S1403)/SUM(R1402:S1403)</f>
        <v>2130.2598339949477</v>
      </c>
    </row>
    <row r="1407" spans="1:100">
      <c r="A1407" s="18" t="s">
        <v>151</v>
      </c>
      <c r="B1407" s="18" t="s">
        <v>0</v>
      </c>
      <c r="C1407" s="18">
        <v>50</v>
      </c>
      <c r="D1407" s="18">
        <v>10</v>
      </c>
      <c r="E1407" s="18">
        <v>5</v>
      </c>
      <c r="F1407" s="18">
        <v>2</v>
      </c>
      <c r="G1407" s="18">
        <v>1</v>
      </c>
    </row>
    <row r="1408" spans="1:100">
      <c r="A1408" s="18" t="s">
        <v>118</v>
      </c>
      <c r="B1408" s="10">
        <f ca="1">_xlfn.CHISQ.TEST(C1402:D1403,C1404:D1405)</f>
        <v>0.97195613259344504</v>
      </c>
      <c r="C1408" s="10">
        <f ca="1">_xlfn.CHISQ.TEST(F1402:G1403,F1404:G1405)</f>
        <v>0.19413962560569031</v>
      </c>
      <c r="D1408" s="10">
        <f ca="1">_xlfn.CHISQ.TEST(I1402:J1403,I1404:J1405)</f>
        <v>0.10361247236185786</v>
      </c>
      <c r="E1408" s="10">
        <f ca="1">_xlfn.CHISQ.TEST(L1402:M1403,L1404:M1405)</f>
        <v>1.2693423834321272E-2</v>
      </c>
      <c r="F1408" s="10">
        <f ca="1">_xlfn.CHISQ.TEST(O1402:P1403,O1404:P1405)</f>
        <v>0.32705299851445863</v>
      </c>
      <c r="G1408" s="10">
        <f ca="1">_xlfn.CHISQ.TEST(R1402:S1403,R1404:S1405)</f>
        <v>0.22504624981044893</v>
      </c>
    </row>
    <row r="1409" spans="1:100">
      <c r="A1409" s="18" t="s">
        <v>156</v>
      </c>
      <c r="B1409">
        <f ca="1">(C1402*D1403)/(D1402*C1403)</f>
        <v>1.0019505184272661</v>
      </c>
      <c r="C1409">
        <f ca="1">(F1402*G1403)/(G1402*F1403)</f>
        <v>1.0961158244400508</v>
      </c>
      <c r="D1409">
        <f ca="1">(I1402*J1403)/(J1402*I1403)</f>
        <v>0.91105566023323314</v>
      </c>
      <c r="E1409">
        <f ca="1">(L1402*M1403)/(M1402*L1403)</f>
        <v>0.84511003342129487</v>
      </c>
      <c r="F1409">
        <f ca="1">(O1402*P1403)/(P1402*O1403)</f>
        <v>1.1112886746482933</v>
      </c>
      <c r="G1409">
        <f ca="1">(R1402*S1403)/(S1402*R1403)</f>
        <v>0.79411764705882348</v>
      </c>
    </row>
    <row r="1412" spans="1:100">
      <c r="A1412">
        <v>3</v>
      </c>
      <c r="B1412">
        <v>4</v>
      </c>
      <c r="C1412">
        <v>6</v>
      </c>
      <c r="AB1412" s="12"/>
      <c r="AC1412" s="12"/>
      <c r="AD1412" s="12"/>
      <c r="AE1412" s="12"/>
      <c r="AF1412" s="12"/>
      <c r="AG1412" s="12"/>
      <c r="AH1412" s="12"/>
      <c r="AI1412" s="12"/>
      <c r="AJ1412" s="12"/>
      <c r="AK1412" s="12"/>
      <c r="AL1412" s="12"/>
      <c r="AM1412" s="12"/>
      <c r="AN1412" s="12"/>
      <c r="AO1412" s="12"/>
      <c r="AP1412" s="12"/>
      <c r="AQ1412" s="12"/>
      <c r="AR1412" s="12"/>
      <c r="AS1412" s="12"/>
      <c r="AT1412" s="12"/>
      <c r="AU1412" s="12"/>
      <c r="AV1412" s="12"/>
      <c r="AW1412" s="12"/>
      <c r="AX1412" s="12"/>
      <c r="AY1412" s="12"/>
    </row>
    <row r="1413" spans="1:100" ht="18.75">
      <c r="A1413" s="19" t="str">
        <f ca="1">INDIRECT("R5C"&amp;A1412,FALSE)</f>
        <v>sage_kings</v>
      </c>
      <c r="B1413" s="19" t="str">
        <f ca="1">INDIRECT("R5C"&amp;B1412,FALSE)</f>
        <v>ancestors</v>
      </c>
      <c r="C1413" s="19" t="str">
        <f ca="1">INDIRECT("R3C"&amp;C1412,FALSE)</f>
        <v>ubc_cognition</v>
      </c>
      <c r="D1413" s="20"/>
    </row>
    <row r="1414" spans="1:100" ht="18.75">
      <c r="A1414" s="19">
        <f ca="1">INDIRECT("R6C"&amp;A1412,FALSE)</f>
        <v>214</v>
      </c>
      <c r="B1414" s="19">
        <f ca="1">INDIRECT("R6C"&amp;B1412,FALSE)</f>
        <v>6</v>
      </c>
      <c r="C1414" s="19">
        <f ca="1">INDIRECT("R4C"&amp;C1412,FALSE)</f>
        <v>1</v>
      </c>
    </row>
    <row r="1415" spans="1:100">
      <c r="A1415" s="18"/>
    </row>
    <row r="1416" spans="1:100">
      <c r="A1416" s="18" t="s">
        <v>115</v>
      </c>
    </row>
    <row r="1417" spans="1:100" ht="15.75">
      <c r="C1417" t="s">
        <v>36</v>
      </c>
      <c r="D1417" t="s">
        <v>37</v>
      </c>
      <c r="E1417" s="2" t="s">
        <v>43</v>
      </c>
      <c r="F1417" s="2" t="s">
        <v>38</v>
      </c>
      <c r="G1417" s="2" t="s">
        <v>39</v>
      </c>
      <c r="H1417" s="2" t="s">
        <v>40</v>
      </c>
      <c r="I1417" s="2" t="s">
        <v>41</v>
      </c>
      <c r="J1417" s="2" t="s">
        <v>42</v>
      </c>
      <c r="K1417" s="3" t="s">
        <v>44</v>
      </c>
      <c r="L1417" s="3" t="s">
        <v>45</v>
      </c>
      <c r="M1417" s="3" t="s">
        <v>46</v>
      </c>
      <c r="N1417" s="3" t="s">
        <v>47</v>
      </c>
      <c r="O1417" s="3" t="s">
        <v>48</v>
      </c>
      <c r="P1417" s="3" t="s">
        <v>49</v>
      </c>
      <c r="Q1417" s="3" t="s">
        <v>108</v>
      </c>
      <c r="R1417" s="3" t="s">
        <v>109</v>
      </c>
      <c r="S1417" s="3" t="s">
        <v>110</v>
      </c>
      <c r="T1417" s="3" t="s">
        <v>111</v>
      </c>
      <c r="U1417" s="3" t="s">
        <v>112</v>
      </c>
      <c r="V1417" s="3" t="s">
        <v>113</v>
      </c>
      <c r="W1417" s="3" t="s">
        <v>81</v>
      </c>
      <c r="X1417" s="3" t="s">
        <v>82</v>
      </c>
      <c r="Y1417" s="3" t="s">
        <v>83</v>
      </c>
      <c r="Z1417" s="3" t="s">
        <v>84</v>
      </c>
      <c r="AA1417" s="3" t="s">
        <v>85</v>
      </c>
      <c r="AB1417" s="3" t="s">
        <v>86</v>
      </c>
      <c r="AC1417" s="13" t="s">
        <v>96</v>
      </c>
      <c r="AD1417" s="13" t="s">
        <v>97</v>
      </c>
      <c r="AE1417" s="13" t="s">
        <v>98</v>
      </c>
      <c r="AF1417" s="13" t="s">
        <v>99</v>
      </c>
      <c r="AG1417" s="13" t="s">
        <v>100</v>
      </c>
      <c r="AH1417" s="13" t="s">
        <v>101</v>
      </c>
      <c r="AI1417" s="13" t="s">
        <v>102</v>
      </c>
      <c r="AJ1417" s="13" t="s">
        <v>103</v>
      </c>
      <c r="AK1417" s="13" t="s">
        <v>104</v>
      </c>
      <c r="AL1417" s="13" t="s">
        <v>105</v>
      </c>
      <c r="AM1417" s="13" t="s">
        <v>106</v>
      </c>
      <c r="AN1417" s="13" t="s">
        <v>107</v>
      </c>
      <c r="AO1417" s="13" t="s">
        <v>96</v>
      </c>
      <c r="AP1417" s="13" t="s">
        <v>97</v>
      </c>
      <c r="AQ1417" s="13" t="s">
        <v>98</v>
      </c>
      <c r="AR1417" s="13" t="s">
        <v>99</v>
      </c>
      <c r="AS1417" s="13" t="s">
        <v>100</v>
      </c>
      <c r="AT1417" s="13" t="s">
        <v>101</v>
      </c>
      <c r="AU1417" s="13" t="s">
        <v>102</v>
      </c>
      <c r="AV1417" s="13" t="s">
        <v>103</v>
      </c>
      <c r="AW1417" s="13" t="s">
        <v>104</v>
      </c>
      <c r="AX1417" s="13" t="s">
        <v>105</v>
      </c>
      <c r="AY1417" s="13" t="s">
        <v>106</v>
      </c>
      <c r="AZ1417" s="13" t="s">
        <v>107</v>
      </c>
      <c r="BA1417" t="s">
        <v>1</v>
      </c>
      <c r="BB1417" t="s">
        <v>2</v>
      </c>
      <c r="BC1417" t="s">
        <v>3</v>
      </c>
      <c r="BD1417" t="s">
        <v>4</v>
      </c>
      <c r="BE1417" t="s">
        <v>5</v>
      </c>
      <c r="BF1417" t="s">
        <v>6</v>
      </c>
      <c r="BG1417" t="s">
        <v>7</v>
      </c>
      <c r="BH1417" t="s">
        <v>8</v>
      </c>
      <c r="BI1417" t="s">
        <v>9</v>
      </c>
      <c r="BJ1417" t="s">
        <v>10</v>
      </c>
      <c r="BK1417" t="s">
        <v>11</v>
      </c>
      <c r="BL1417" t="s">
        <v>12</v>
      </c>
      <c r="BM1417" t="s">
        <v>13</v>
      </c>
      <c r="BN1417" t="s">
        <v>14</v>
      </c>
      <c r="BO1417" t="s">
        <v>15</v>
      </c>
      <c r="BP1417" t="s">
        <v>16</v>
      </c>
      <c r="BQ1417" t="s">
        <v>17</v>
      </c>
      <c r="BR1417" t="s">
        <v>18</v>
      </c>
      <c r="BS1417" t="s">
        <v>19</v>
      </c>
      <c r="BT1417" t="s">
        <v>20</v>
      </c>
      <c r="BU1417" t="s">
        <v>21</v>
      </c>
      <c r="BV1417" t="s">
        <v>22</v>
      </c>
      <c r="BW1417" t="s">
        <v>23</v>
      </c>
      <c r="BX1417" t="s">
        <v>24</v>
      </c>
      <c r="BY1417" t="s">
        <v>1</v>
      </c>
      <c r="BZ1417" t="s">
        <v>2</v>
      </c>
      <c r="CA1417" t="s">
        <v>3</v>
      </c>
      <c r="CB1417" t="s">
        <v>4</v>
      </c>
      <c r="CC1417" t="s">
        <v>5</v>
      </c>
      <c r="CD1417" t="s">
        <v>6</v>
      </c>
      <c r="CE1417" t="s">
        <v>7</v>
      </c>
      <c r="CF1417" t="s">
        <v>8</v>
      </c>
      <c r="CG1417" t="s">
        <v>9</v>
      </c>
      <c r="CH1417" t="s">
        <v>10</v>
      </c>
      <c r="CI1417" t="s">
        <v>11</v>
      </c>
      <c r="CJ1417" t="s">
        <v>12</v>
      </c>
      <c r="CK1417" t="s">
        <v>13</v>
      </c>
      <c r="CL1417" t="s">
        <v>14</v>
      </c>
      <c r="CM1417" t="s">
        <v>15</v>
      </c>
      <c r="CN1417" t="s">
        <v>16</v>
      </c>
      <c r="CO1417" t="s">
        <v>17</v>
      </c>
      <c r="CP1417" t="s">
        <v>18</v>
      </c>
      <c r="CQ1417" t="s">
        <v>19</v>
      </c>
      <c r="CR1417" t="s">
        <v>20</v>
      </c>
      <c r="CS1417" t="s">
        <v>21</v>
      </c>
      <c r="CT1417" t="s">
        <v>22</v>
      </c>
      <c r="CU1417" t="s">
        <v>23</v>
      </c>
      <c r="CV1417" t="s">
        <v>24</v>
      </c>
    </row>
    <row r="1418" spans="1:100">
      <c r="A1418" s="18" t="str">
        <f ca="1">INDIRECT("CORPUS_TOTALS!R"&amp;$A1414&amp;"C"&amp;COLUMN(),FALSE)</f>
        <v>Sage Kings</v>
      </c>
      <c r="B1418" s="7" t="str">
        <f ca="1">INDIRECT("CORPUS_TOTALS!R"&amp;($A1414+$C1414)&amp;"C"&amp;(COLUMN()-1),FALSE)</f>
        <v>Cognition</v>
      </c>
      <c r="C1418" s="7">
        <f ca="1">INDIRECT("CORPUS_TOTALS!R"&amp;($A1414+$C1414)&amp;"C"&amp;(COLUMN()-1),FALSE)</f>
        <v>67073</v>
      </c>
      <c r="D1418" s="7">
        <f t="shared" ref="D1418:BO1418" ca="1" si="1147">INDIRECT("CORPUS_TOTALS!R"&amp;($A1414+$C1414)&amp;"C"&amp;(COLUMN()-1),FALSE)</f>
        <v>3367</v>
      </c>
      <c r="E1418" s="7">
        <f t="shared" ca="1" si="1147"/>
        <v>1357</v>
      </c>
      <c r="F1418" s="7">
        <f t="shared" ca="1" si="1147"/>
        <v>3653</v>
      </c>
      <c r="G1418" s="7">
        <f t="shared" ca="1" si="1147"/>
        <v>591</v>
      </c>
      <c r="H1418" s="7">
        <f t="shared" ca="1" si="1147"/>
        <v>266</v>
      </c>
      <c r="I1418" s="7">
        <f t="shared" ca="1" si="1147"/>
        <v>110</v>
      </c>
      <c r="J1418" s="7">
        <f t="shared" ca="1" si="1147"/>
        <v>58</v>
      </c>
      <c r="K1418" s="7">
        <f t="shared" ca="1" si="1147"/>
        <v>1.0885691897696284</v>
      </c>
      <c r="L1418" s="7">
        <f t="shared" ca="1" si="1147"/>
        <v>0.69536292571506553</v>
      </c>
      <c r="M1418" s="7">
        <f t="shared" ca="1" si="1147"/>
        <v>-1.0427598727631147</v>
      </c>
      <c r="N1418" s="7">
        <f t="shared" ca="1" si="1147"/>
        <v>-1.9079646402104888</v>
      </c>
      <c r="O1418" s="7">
        <f t="shared" ca="1" si="1147"/>
        <v>-1.6337717361085839</v>
      </c>
      <c r="P1418" s="7">
        <f t="shared" ca="1" si="1147"/>
        <v>-1.1970387445719477</v>
      </c>
      <c r="Q1418" s="7">
        <f t="shared" ca="1" si="1147"/>
        <v>0.98535262347545172</v>
      </c>
      <c r="R1418" s="7">
        <f t="shared" ca="1" si="1147"/>
        <v>1.1518012429483067</v>
      </c>
      <c r="S1418" s="7">
        <f t="shared" ca="1" si="1147"/>
        <v>0.89144227438596679</v>
      </c>
      <c r="T1418" s="7">
        <f t="shared" ca="1" si="1147"/>
        <v>0.79338374370847642</v>
      </c>
      <c r="U1418" s="7">
        <f t="shared" ca="1" si="1147"/>
        <v>0.8054416525561503</v>
      </c>
      <c r="V1418" s="7">
        <f t="shared" ca="1" si="1147"/>
        <v>0.88702887987370937</v>
      </c>
      <c r="W1418" s="7">
        <f t="shared" ca="1" si="1147"/>
        <v>0</v>
      </c>
      <c r="X1418" s="7">
        <f t="shared" ca="1" si="1147"/>
        <v>0</v>
      </c>
      <c r="Y1418" s="7">
        <f t="shared" ca="1" si="1147"/>
        <v>0</v>
      </c>
      <c r="Z1418" s="7">
        <f t="shared" ca="1" si="1147"/>
        <v>0</v>
      </c>
      <c r="AA1418" s="7">
        <f t="shared" ca="1" si="1147"/>
        <v>0</v>
      </c>
      <c r="AB1418" s="7">
        <f t="shared" ca="1" si="1147"/>
        <v>0</v>
      </c>
      <c r="AC1418" s="7">
        <f t="shared" ca="1" si="1147"/>
        <v>2.1566723805405998E-2</v>
      </c>
      <c r="AD1418" s="7">
        <f t="shared" ca="1" si="1147"/>
        <v>2.3961393131782058E-2</v>
      </c>
      <c r="AE1418" s="7">
        <f t="shared" ca="1" si="1147"/>
        <v>2.1002849982641555E-2</v>
      </c>
      <c r="AF1418" s="7">
        <f t="shared" ca="1" si="1147"/>
        <v>2.2394833415041844E-2</v>
      </c>
      <c r="AG1418" s="7">
        <f t="shared" ca="1" si="1147"/>
        <v>1.6150028772282589E-2</v>
      </c>
      <c r="AH1418" s="7">
        <f t="shared" ca="1" si="1147"/>
        <v>1.8955406333152514E-2</v>
      </c>
      <c r="AI1418" s="7">
        <f t="shared" ca="1" si="1147"/>
        <v>1.3916656725336519E-2</v>
      </c>
      <c r="AJ1418" s="7">
        <f t="shared" ca="1" si="1147"/>
        <v>1.7684174875495083E-2</v>
      </c>
      <c r="AK1418" s="7">
        <f t="shared" ca="1" si="1147"/>
        <v>1.3307385583166936E-2</v>
      </c>
      <c r="AL1418" s="7">
        <f t="shared" ca="1" si="1147"/>
        <v>1.9362647086865734E-2</v>
      </c>
      <c r="AM1418" s="7">
        <f t="shared" ca="1" si="1147"/>
        <v>1.2831068860020578E-2</v>
      </c>
      <c r="AN1418" s="7">
        <f t="shared" ca="1" si="1147"/>
        <v>2.1620965592013874E-2</v>
      </c>
      <c r="AO1418" s="7">
        <f t="shared" ca="1" si="1147"/>
        <v>0.21421329665917072</v>
      </c>
      <c r="AP1418" s="7">
        <f t="shared" ca="1" si="1147"/>
        <v>0.24257316012728608</v>
      </c>
      <c r="AQ1418" s="7">
        <f t="shared" ca="1" si="1147"/>
        <v>0.53175036427724443</v>
      </c>
      <c r="AR1418" s="7">
        <f t="shared" ca="1" si="1147"/>
        <v>0.56536873284185274</v>
      </c>
      <c r="AS1418" s="7">
        <f t="shared" ca="1" si="1147"/>
        <v>0.13476663933147398</v>
      </c>
      <c r="AT1418" s="7">
        <f t="shared" ca="1" si="1147"/>
        <v>0.15866965410481948</v>
      </c>
      <c r="AU1418" s="7">
        <f t="shared" ca="1" si="1147"/>
        <v>6.3149902458391222E-2</v>
      </c>
      <c r="AV1418" s="7">
        <f t="shared" ca="1" si="1147"/>
        <v>8.0598241289752515E-2</v>
      </c>
      <c r="AW1418" s="7">
        <f t="shared" ca="1" si="1147"/>
        <v>2.5043944820110089E-2</v>
      </c>
      <c r="AX1418" s="7">
        <f t="shared" ca="1" si="1147"/>
        <v>3.6732116955951688E-2</v>
      </c>
      <c r="AY1418" s="7">
        <f t="shared" ca="1" si="1147"/>
        <v>1.2831068860020578E-2</v>
      </c>
      <c r="AZ1418" s="7">
        <f t="shared" ca="1" si="1147"/>
        <v>2.1620965592013874E-2</v>
      </c>
      <c r="BA1418" s="7">
        <f t="shared" ca="1" si="1147"/>
        <v>1538845</v>
      </c>
      <c r="BB1418" s="7">
        <f t="shared" ca="1" si="1147"/>
        <v>5120363</v>
      </c>
      <c r="BC1418" s="7">
        <f t="shared" ca="1" si="1147"/>
        <v>769</v>
      </c>
      <c r="BD1418" s="7">
        <f t="shared" ca="1" si="1147"/>
        <v>2598</v>
      </c>
      <c r="BE1418" s="7">
        <f t="shared" ca="1" si="1147"/>
        <v>3418595</v>
      </c>
      <c r="BF1418" s="7">
        <f t="shared" ca="1" si="1147"/>
        <v>3240613</v>
      </c>
      <c r="BG1418" s="7">
        <f t="shared" ca="1" si="1147"/>
        <v>1847</v>
      </c>
      <c r="BH1418" s="7">
        <f t="shared" ca="1" si="1147"/>
        <v>1520</v>
      </c>
      <c r="BI1418" s="7">
        <f t="shared" ca="1" si="1147"/>
        <v>1077524</v>
      </c>
      <c r="BJ1418" s="7">
        <f t="shared" ca="1" si="1147"/>
        <v>5581684</v>
      </c>
      <c r="BK1418" s="7">
        <f t="shared" ca="1" si="1147"/>
        <v>494</v>
      </c>
      <c r="BL1418" s="7">
        <f t="shared" ca="1" si="1147"/>
        <v>2873</v>
      </c>
      <c r="BM1418" s="7">
        <f t="shared" ca="1" si="1147"/>
        <v>593213</v>
      </c>
      <c r="BN1418" s="7">
        <f t="shared" ca="1" si="1147"/>
        <v>6065995</v>
      </c>
      <c r="BO1418" s="7">
        <f t="shared" ca="1" si="1147"/>
        <v>242</v>
      </c>
      <c r="BP1418" s="7">
        <f t="shared" ref="BP1418:CV1418" ca="1" si="1148">INDIRECT("CORPUS_TOTALS!R"&amp;($A1414+$C1414)&amp;"C"&amp;(COLUMN()-1),FALSE)</f>
        <v>3125</v>
      </c>
      <c r="BQ1418" s="7">
        <f t="shared" ca="1" si="1148"/>
        <v>254618</v>
      </c>
      <c r="BR1418" s="7">
        <f t="shared" ca="1" si="1148"/>
        <v>6404590</v>
      </c>
      <c r="BS1418" s="7">
        <f t="shared" ca="1" si="1148"/>
        <v>104</v>
      </c>
      <c r="BT1418" s="7">
        <f t="shared" ca="1" si="1148"/>
        <v>3263</v>
      </c>
      <c r="BU1418" s="7">
        <f t="shared" ca="1" si="1148"/>
        <v>130109</v>
      </c>
      <c r="BV1418" s="7">
        <f t="shared" ca="1" si="1148"/>
        <v>6529099</v>
      </c>
      <c r="BW1418" s="7">
        <f t="shared" ca="1" si="1148"/>
        <v>58</v>
      </c>
      <c r="BX1418" s="7">
        <f t="shared" ca="1" si="1148"/>
        <v>3309</v>
      </c>
      <c r="BY1418" s="7">
        <f t="shared" ca="1" si="1148"/>
        <v>1538835.9404152299</v>
      </c>
      <c r="BZ1418" s="7">
        <f t="shared" ca="1" si="1148"/>
        <v>3071220.0146742249</v>
      </c>
      <c r="CA1418" s="7">
        <f t="shared" ca="1" si="1148"/>
        <v>1728.0103545551083</v>
      </c>
      <c r="CB1418" s="7">
        <f t="shared" ca="1" si="1148"/>
        <v>1665100.3242100091</v>
      </c>
      <c r="CC1418" s="7">
        <f t="shared" ca="1" si="1148"/>
        <v>3418713.4448671872</v>
      </c>
      <c r="CD1418" s="7">
        <f t="shared" ca="1" si="1148"/>
        <v>2432599.059767155</v>
      </c>
      <c r="CE1418" s="7">
        <f t="shared" ca="1" si="1148"/>
        <v>545.47110644157851</v>
      </c>
      <c r="CF1418" s="7">
        <f t="shared" ca="1" si="1148"/>
        <v>904417.0539543645</v>
      </c>
      <c r="CG1418" s="7">
        <f t="shared" ca="1" si="1148"/>
        <v>1077473.2126458613</v>
      </c>
      <c r="CH1418" s="7">
        <f t="shared" ca="1" si="1148"/>
        <v>5045752.5326120732</v>
      </c>
      <c r="CI1418" s="7">
        <f t="shared" ca="1" si="1148"/>
        <v>300.03586736359443</v>
      </c>
      <c r="CJ1418" s="7">
        <f t="shared" ca="1" si="1148"/>
        <v>542988.87199674943</v>
      </c>
      <c r="CK1418" s="7">
        <f t="shared" ca="1" si="1148"/>
        <v>593155.09148339799</v>
      </c>
      <c r="CL1418" s="7">
        <f t="shared" ca="1" si="1148"/>
        <v>5821764.1898677731</v>
      </c>
      <c r="CM1418" s="7">
        <f t="shared" ca="1" si="1148"/>
        <v>128.79609160122024</v>
      </c>
      <c r="CN1418" s="7">
        <f t="shared" ca="1" si="1148"/>
        <v>247888.82615250244</v>
      </c>
      <c r="CO1418" s="7">
        <f t="shared" ca="1" si="1148"/>
        <v>254593.27364810152</v>
      </c>
      <c r="CP1418" s="7">
        <f t="shared" ca="1" si="1148"/>
        <v>6277137.2546532871</v>
      </c>
      <c r="CQ1418" s="7">
        <f t="shared" ca="1" si="1148"/>
        <v>65.804463139251709</v>
      </c>
      <c r="CR1418" s="7">
        <f t="shared" ca="1" si="1148"/>
        <v>130766.28779612067</v>
      </c>
      <c r="CS1418" s="7">
        <f t="shared" ca="1" si="1148"/>
        <v>130101.21878342832</v>
      </c>
      <c r="CT1418" s="7">
        <f t="shared" ca="1" si="1148"/>
        <v>5284292.1420756318</v>
      </c>
      <c r="CU1418" s="7">
        <f t="shared" ca="1" si="1148"/>
        <v>1123.1261360205399</v>
      </c>
      <c r="CV1418" s="7">
        <f t="shared" ca="1" si="1148"/>
        <v>1027361.615386987</v>
      </c>
    </row>
    <row r="1419" spans="1:100">
      <c r="A1419" s="18" t="s">
        <v>117</v>
      </c>
      <c r="B1419" s="7" t="str">
        <f ca="1">INDIRECT("CORPUS_TOTALS!R"&amp;($B1414+$C1414)&amp;"C"&amp;(COLUMN()-1),FALSE)</f>
        <v>Cognition</v>
      </c>
      <c r="C1419" s="7">
        <f ca="1">INDIRECT("CORPUS_TOTALS!R"&amp;($B1414+$C1414)&amp;"C"&amp;(COLUMN()-1),FALSE)</f>
        <v>67073</v>
      </c>
      <c r="D1419" s="7">
        <f t="shared" ref="D1419:BO1419" ca="1" si="1149">INDIRECT("CORPUS_TOTALS!R"&amp;($B1414+$C1414)&amp;"C"&amp;(COLUMN()-1),FALSE)</f>
        <v>2175</v>
      </c>
      <c r="E1419" s="7">
        <f t="shared" ca="1" si="1149"/>
        <v>848</v>
      </c>
      <c r="F1419" s="7">
        <f t="shared" ca="1" si="1149"/>
        <v>2280</v>
      </c>
      <c r="G1419" s="7">
        <f t="shared" ca="1" si="1149"/>
        <v>531</v>
      </c>
      <c r="H1419" s="7">
        <f t="shared" ca="1" si="1149"/>
        <v>302</v>
      </c>
      <c r="I1419" s="7">
        <f t="shared" ca="1" si="1149"/>
        <v>171</v>
      </c>
      <c r="J1419" s="7">
        <f t="shared" ca="1" si="1149"/>
        <v>120</v>
      </c>
      <c r="K1419" s="7">
        <f t="shared" ca="1" si="1149"/>
        <v>0.65621474778747835</v>
      </c>
      <c r="L1419" s="7">
        <f t="shared" ca="1" si="1149"/>
        <v>0.33237524750201591</v>
      </c>
      <c r="M1419" s="7">
        <f t="shared" ca="1" si="1149"/>
        <v>1.3372430153859971</v>
      </c>
      <c r="N1419" s="7">
        <f t="shared" ca="1" si="1149"/>
        <v>2.1931315124122546</v>
      </c>
      <c r="O1419" s="7">
        <f t="shared" ca="1" si="1149"/>
        <v>4.557822362895906</v>
      </c>
      <c r="P1419" s="7">
        <f t="shared" ca="1" si="1149"/>
        <v>6.996649576058231</v>
      </c>
      <c r="Q1419" s="7">
        <f t="shared" ca="1" si="1149"/>
        <v>1.2741949476426691</v>
      </c>
      <c r="R1419" s="7">
        <f t="shared" ca="1" si="1149"/>
        <v>1.3101148947141819</v>
      </c>
      <c r="S1419" s="7">
        <f t="shared" ca="1" si="1149"/>
        <v>1.2814757768934415</v>
      </c>
      <c r="T1419" s="7">
        <f t="shared" ca="1" si="1149"/>
        <v>1.4703948425637643</v>
      </c>
      <c r="U1419" s="7">
        <f t="shared" ca="1" si="1149"/>
        <v>2.0714971867383829</v>
      </c>
      <c r="V1419" s="7">
        <f t="shared" ca="1" si="1149"/>
        <v>2.8404371782210762</v>
      </c>
      <c r="W1419" s="7">
        <f t="shared" ca="1" si="1149"/>
        <v>1.1378854924124056E-5</v>
      </c>
      <c r="X1419" s="7">
        <f t="shared" ca="1" si="1149"/>
        <v>1.7297740274060197E-8</v>
      </c>
      <c r="Y1419" s="7">
        <f t="shared" ca="1" si="1149"/>
        <v>9.3038923676996515E-5</v>
      </c>
      <c r="Z1419" s="7">
        <f t="shared" ca="1" si="1149"/>
        <v>8.8111953328363482E-8</v>
      </c>
      <c r="AA1419" s="7">
        <f t="shared" ca="1" si="1149"/>
        <v>4.602594911323694E-18</v>
      </c>
      <c r="AB1419" s="7">
        <f t="shared" ca="1" si="1149"/>
        <v>6.0322567079448752E-28</v>
      </c>
      <c r="AC1419" s="7">
        <f t="shared" ca="1" si="1149"/>
        <v>2.0555842682046757E-2</v>
      </c>
      <c r="AD1419" s="7">
        <f t="shared" ca="1" si="1149"/>
        <v>2.348742650672507E-2</v>
      </c>
      <c r="AE1419" s="7">
        <f t="shared" ca="1" si="1149"/>
        <v>2.0114000436174562E-2</v>
      </c>
      <c r="AF1419" s="7">
        <f t="shared" ca="1" si="1149"/>
        <v>2.1817034046584062E-2</v>
      </c>
      <c r="AG1419" s="7">
        <f t="shared" ca="1" si="1149"/>
        <v>2.2362740039634229E-2</v>
      </c>
      <c r="AH1419" s="7">
        <f t="shared" ca="1" si="1149"/>
        <v>2.6464846167262326E-2</v>
      </c>
      <c r="AI1419" s="7">
        <f t="shared" ca="1" si="1149"/>
        <v>2.4681848513278697E-2</v>
      </c>
      <c r="AJ1419" s="7">
        <f t="shared" ca="1" si="1149"/>
        <v>3.0858381371778772E-2</v>
      </c>
      <c r="AK1419" s="7">
        <f t="shared" ca="1" si="1149"/>
        <v>3.3535285811590043E-2</v>
      </c>
      <c r="AL1419" s="7">
        <f t="shared" ca="1" si="1149"/>
        <v>4.5085403843582367E-2</v>
      </c>
      <c r="AM1419" s="7">
        <f t="shared" ca="1" si="1149"/>
        <v>4.5576999833451232E-2</v>
      </c>
      <c r="AN1419" s="7">
        <f t="shared" ca="1" si="1149"/>
        <v>6.4767827752755663E-2</v>
      </c>
      <c r="AO1419" s="7">
        <f t="shared" ca="1" si="1149"/>
        <v>0.2579784948812649</v>
      </c>
      <c r="AP1419" s="7">
        <f t="shared" ca="1" si="1149"/>
        <v>0.29558472350953968</v>
      </c>
      <c r="AQ1419" s="7">
        <f t="shared" ca="1" si="1149"/>
        <v>0.55948876307635242</v>
      </c>
      <c r="AR1419" s="7">
        <f t="shared" ca="1" si="1149"/>
        <v>0.60097100703859019</v>
      </c>
      <c r="AS1419" s="7">
        <f t="shared" ca="1" si="1149"/>
        <v>0.18140844159720126</v>
      </c>
      <c r="AT1419" s="7">
        <f t="shared" ca="1" si="1149"/>
        <v>0.21491339748325849</v>
      </c>
      <c r="AU1419" s="7">
        <f t="shared" ca="1" si="1149"/>
        <v>0.11159357017486583</v>
      </c>
      <c r="AV1419" s="7">
        <f t="shared" ca="1" si="1149"/>
        <v>0.13944091258375482</v>
      </c>
      <c r="AW1419" s="7">
        <f t="shared" ca="1" si="1149"/>
        <v>6.4734323573513539E-2</v>
      </c>
      <c r="AX1419" s="7">
        <f t="shared" ca="1" si="1149"/>
        <v>8.6989814357520942E-2</v>
      </c>
      <c r="AY1419" s="7">
        <f t="shared" ca="1" si="1149"/>
        <v>4.3890021145175304E-2</v>
      </c>
      <c r="AZ1419" s="7">
        <f t="shared" ca="1" si="1149"/>
        <v>6.277664552149137E-2</v>
      </c>
      <c r="BA1419" s="7">
        <f t="shared" ca="1" si="1149"/>
        <v>1539012</v>
      </c>
      <c r="BB1419" s="7">
        <f t="shared" ca="1" si="1149"/>
        <v>5121388</v>
      </c>
      <c r="BC1419" s="7">
        <f t="shared" ca="1" si="1149"/>
        <v>602</v>
      </c>
      <c r="BD1419" s="7">
        <f t="shared" ca="1" si="1149"/>
        <v>1573</v>
      </c>
      <c r="BE1419" s="7">
        <f t="shared" ca="1" si="1149"/>
        <v>3419180</v>
      </c>
      <c r="BF1419" s="7">
        <f t="shared" ca="1" si="1149"/>
        <v>3241220</v>
      </c>
      <c r="BG1419" s="7">
        <f t="shared" ca="1" si="1149"/>
        <v>1262</v>
      </c>
      <c r="BH1419" s="7">
        <f t="shared" ca="1" si="1149"/>
        <v>913</v>
      </c>
      <c r="BI1419" s="7">
        <f t="shared" ca="1" si="1149"/>
        <v>1077587</v>
      </c>
      <c r="BJ1419" s="7">
        <f t="shared" ca="1" si="1149"/>
        <v>5582813</v>
      </c>
      <c r="BK1419" s="7">
        <f t="shared" ca="1" si="1149"/>
        <v>431</v>
      </c>
      <c r="BL1419" s="7">
        <f t="shared" ca="1" si="1149"/>
        <v>1744</v>
      </c>
      <c r="BM1419" s="7">
        <f t="shared" ca="1" si="1149"/>
        <v>593182</v>
      </c>
      <c r="BN1419" s="7">
        <f t="shared" ca="1" si="1149"/>
        <v>6067218</v>
      </c>
      <c r="BO1419" s="7">
        <f t="shared" ca="1" si="1149"/>
        <v>273</v>
      </c>
      <c r="BP1419" s="7">
        <f t="shared" ref="BP1419:CV1419" ca="1" si="1150">INDIRECT("CORPUS_TOTALS!R"&amp;($B1414+$C1414)&amp;"C"&amp;(COLUMN()-1),FALSE)</f>
        <v>1902</v>
      </c>
      <c r="BQ1419" s="7">
        <f t="shared" ca="1" si="1150"/>
        <v>254557</v>
      </c>
      <c r="BR1419" s="7">
        <f t="shared" ca="1" si="1150"/>
        <v>6405843</v>
      </c>
      <c r="BS1419" s="7">
        <f t="shared" ca="1" si="1150"/>
        <v>165</v>
      </c>
      <c r="BT1419" s="7">
        <f t="shared" ca="1" si="1150"/>
        <v>2010</v>
      </c>
      <c r="BU1419" s="7">
        <f t="shared" ca="1" si="1150"/>
        <v>130051</v>
      </c>
      <c r="BV1419" s="7">
        <f t="shared" ca="1" si="1150"/>
        <v>6530349</v>
      </c>
      <c r="BW1419" s="7">
        <f t="shared" ca="1" si="1150"/>
        <v>116</v>
      </c>
      <c r="BX1419" s="7">
        <f t="shared" ca="1" si="1150"/>
        <v>2059</v>
      </c>
      <c r="BY1419" s="7">
        <f t="shared" ca="1" si="1150"/>
        <v>1539111.3924571206</v>
      </c>
      <c r="BZ1419" s="7">
        <f t="shared" ca="1" si="1150"/>
        <v>5121288.6075428799</v>
      </c>
      <c r="CA1419" s="7">
        <f t="shared" ca="1" si="1150"/>
        <v>502.60754287944224</v>
      </c>
      <c r="CB1419" s="7">
        <f t="shared" ca="1" si="1150"/>
        <v>1672.9385885232118</v>
      </c>
      <c r="CC1419" s="7">
        <f t="shared" ca="1" si="1150"/>
        <v>3419325.3954814766</v>
      </c>
      <c r="CD1419" s="7">
        <f t="shared" ca="1" si="1150"/>
        <v>3241074.6045185234</v>
      </c>
      <c r="CE1419" s="7">
        <f t="shared" ca="1" si="1150"/>
        <v>1116.6045185232435</v>
      </c>
      <c r="CF1419" s="7">
        <f t="shared" ca="1" si="1150"/>
        <v>1058.7411078914179</v>
      </c>
      <c r="CG1419" s="7">
        <f t="shared" ca="1" si="1150"/>
        <v>1077666.080636991</v>
      </c>
      <c r="CH1419" s="7">
        <f t="shared" ca="1" si="1150"/>
        <v>5582733.9193630088</v>
      </c>
      <c r="CI1419" s="7">
        <f t="shared" ca="1" si="1150"/>
        <v>351.91936300904678</v>
      </c>
      <c r="CJ1419" s="7">
        <f t="shared" ca="1" si="1150"/>
        <v>1823.675976668068</v>
      </c>
      <c r="CK1419" s="7">
        <f t="shared" ca="1" si="1150"/>
        <v>593261.26640225435</v>
      </c>
      <c r="CL1419" s="7">
        <f t="shared" ca="1" si="1150"/>
        <v>6067138.7335977452</v>
      </c>
      <c r="CM1419" s="7">
        <f t="shared" ca="1" si="1150"/>
        <v>193.73359774561638</v>
      </c>
      <c r="CN1419" s="7">
        <f t="shared" ca="1" si="1150"/>
        <v>1981.9133985946789</v>
      </c>
      <c r="CO1419" s="7">
        <f t="shared" ca="1" si="1150"/>
        <v>254638.84591167831</v>
      </c>
      <c r="CP1419" s="7">
        <f t="shared" ca="1" si="1150"/>
        <v>6405761.1540883221</v>
      </c>
      <c r="CQ1419" s="7">
        <f t="shared" ca="1" si="1150"/>
        <v>83.154088321707448</v>
      </c>
      <c r="CR1419" s="7">
        <f t="shared" ca="1" si="1150"/>
        <v>2092.5290185274157</v>
      </c>
      <c r="CS1419" s="7">
        <f t="shared" ca="1" si="1150"/>
        <v>130124.50693613205</v>
      </c>
      <c r="CT1419" s="7">
        <f t="shared" ca="1" si="1150"/>
        <v>6530275.493063868</v>
      </c>
      <c r="CU1419" s="7">
        <f t="shared" ca="1" si="1150"/>
        <v>42.493063867948955</v>
      </c>
      <c r="CV1419" s="7">
        <f t="shared" ca="1" si="1150"/>
        <v>2133.2033211218545</v>
      </c>
    </row>
    <row r="1421" spans="1:100">
      <c r="A1421" s="18" t="s">
        <v>114</v>
      </c>
      <c r="B1421" t="s">
        <v>119</v>
      </c>
      <c r="C1421" t="s">
        <v>120</v>
      </c>
      <c r="D1421" t="s">
        <v>121</v>
      </c>
      <c r="E1421" t="s">
        <v>122</v>
      </c>
      <c r="F1421" t="s">
        <v>123</v>
      </c>
      <c r="G1421" t="s">
        <v>124</v>
      </c>
      <c r="H1421" t="s">
        <v>125</v>
      </c>
      <c r="I1421" t="s">
        <v>126</v>
      </c>
      <c r="J1421" t="s">
        <v>127</v>
      </c>
      <c r="K1421" t="s">
        <v>128</v>
      </c>
      <c r="L1421" t="s">
        <v>129</v>
      </c>
      <c r="M1421" t="s">
        <v>130</v>
      </c>
      <c r="N1421" t="s">
        <v>131</v>
      </c>
      <c r="O1421" t="s">
        <v>132</v>
      </c>
      <c r="P1421" t="s">
        <v>133</v>
      </c>
      <c r="Q1421" t="s">
        <v>134</v>
      </c>
      <c r="R1421" t="s">
        <v>135</v>
      </c>
      <c r="S1421" t="s">
        <v>136</v>
      </c>
      <c r="T1421" t="s">
        <v>138</v>
      </c>
      <c r="U1421" t="s">
        <v>139</v>
      </c>
      <c r="V1421" t="s">
        <v>140</v>
      </c>
      <c r="W1421" t="s">
        <v>141</v>
      </c>
      <c r="X1421" t="s">
        <v>142</v>
      </c>
      <c r="Y1421" t="s">
        <v>143</v>
      </c>
      <c r="Z1421" t="s">
        <v>144</v>
      </c>
      <c r="AA1421" t="s">
        <v>145</v>
      </c>
      <c r="AB1421" t="s">
        <v>146</v>
      </c>
      <c r="AC1421" t="s">
        <v>147</v>
      </c>
      <c r="AD1421" t="s">
        <v>148</v>
      </c>
      <c r="AE1421" t="s">
        <v>149</v>
      </c>
      <c r="AF1421" t="s">
        <v>137</v>
      </c>
    </row>
    <row r="1422" spans="1:100">
      <c r="A1422" s="18" t="s">
        <v>150</v>
      </c>
      <c r="B1422" s="10" t="e">
        <f ca="1">1-NORMSDIST(H1422)</f>
        <v>#REF!</v>
      </c>
      <c r="C1422" s="10">
        <f t="shared" ref="C1422" ca="1" si="1151">1-NORMSDIST(I1422)</f>
        <v>9.7635619781290872E-2</v>
      </c>
      <c r="D1422" s="10">
        <f t="shared" ref="D1422" ca="1" si="1152">1-NORMSDIST(J1422)</f>
        <v>0.99999998735747753</v>
      </c>
      <c r="E1422" s="10">
        <f t="shared" ref="E1422" ca="1" si="1153">1-NORMSDIST(K1422)</f>
        <v>0.99999999999577593</v>
      </c>
      <c r="F1422" s="10">
        <f t="shared" ref="F1422" ca="1" si="1154">1-NORMSDIST(L1422)</f>
        <v>0.99999999999995848</v>
      </c>
      <c r="G1422" s="10">
        <f t="shared" ref="G1422" ca="1" si="1155">1-NORMSDIST(M1422)</f>
        <v>0.99999999999999578</v>
      </c>
      <c r="H1422" t="e">
        <f ca="1">(E1418/T1422-E1419/Z1422)/(SQRT(N1422*(1-N1422)*(1/T1422+1/Z1422)))</f>
        <v>#REF!</v>
      </c>
      <c r="I1422">
        <f t="shared" ref="I1422" ca="1" si="1156">(F1418/U1422-F1419/AA1422)/(SQRT(O1422*(1-O1422)*(1/U1422+1/AA1422)))</f>
        <v>1.295142026033947</v>
      </c>
      <c r="J1422">
        <f t="shared" ref="J1422" ca="1" si="1157">(G1418/V1422-G1419/AB1422)/(SQRT(P1422*(1-P1422)*(1/V1422+1/AB1422)))</f>
        <v>-5.5712965951061726</v>
      </c>
      <c r="K1422">
        <f t="shared" ref="K1422" ca="1" si="1158">(H1418/W1422-H1419/AC1422)/(SQRT(Q1422*(1-Q1422)*(1/W1422+1/AC1422)))</f>
        <v>-6.8307326382516775</v>
      </c>
      <c r="L1422">
        <f t="shared" ref="L1422" ca="1" si="1159">(I1418/X1422-I1419/AD1422)/(SQRT(R1422*(1-R1422)*(1/X1422+1/AD1422)))</f>
        <v>-7.4655170466223284</v>
      </c>
      <c r="M1422">
        <f t="shared" ref="M1422" ca="1" si="1160">(J1418/Y1422-J1419/AE1422)/(SQRT(S1422*(1-S1422)*(1/Y1422+1/AE1422)))</f>
        <v>-7.759383922993444</v>
      </c>
      <c r="N1422" t="e">
        <f ca="1">(E1418+E1419)/(T1422+Z1422)</f>
        <v>#REF!</v>
      </c>
      <c r="O1422">
        <f t="shared" ref="O1422" ca="1" si="1161">(F1418+F1419)/(U1422+AA1422)</f>
        <v>1.0705521472392638E-2</v>
      </c>
      <c r="P1422">
        <f t="shared" ref="P1422" ca="1" si="1162">(G1418+G1419)/(V1422+AB1422)</f>
        <v>1.0122699386503068E-2</v>
      </c>
      <c r="Q1422">
        <f t="shared" ref="Q1422" ca="1" si="1163">(H1418+H1419)/(W1422+AC1422)</f>
        <v>1.024900757849152E-2</v>
      </c>
      <c r="R1422">
        <f t="shared" ref="R1422" ca="1" si="1164">(I1418+I1419)/(X1422+AD1422)</f>
        <v>1.2675929267412487E-2</v>
      </c>
      <c r="S1422">
        <f t="shared" ref="S1422" ca="1" si="1165">(J1418+J1419)/(Y1422+AE1422)</f>
        <v>1.6059184409960302E-2</v>
      </c>
      <c r="T1422" t="e">
        <f ca="1">_xlfn.FLOOR.MATH(($F$1-1)*$D1418)</f>
        <v>#REF!</v>
      </c>
      <c r="U1422">
        <f ca="1">2*50*$D1418</f>
        <v>336700</v>
      </c>
      <c r="V1422">
        <f ca="1">2*10*$D1418</f>
        <v>67340</v>
      </c>
      <c r="W1422">
        <f ca="1">2*5*$D1418</f>
        <v>33670</v>
      </c>
      <c r="X1422">
        <f ca="1">2*2*$D1418</f>
        <v>13468</v>
      </c>
      <c r="Y1422">
        <f ca="1">2*1*$D1418</f>
        <v>6734</v>
      </c>
      <c r="Z1422" t="e">
        <f ca="1">_xlfn.FLOOR.MATH(($F$1-1)*$D1419)</f>
        <v>#REF!</v>
      </c>
      <c r="AA1422">
        <f ca="1">2*50*$D1419</f>
        <v>217500</v>
      </c>
      <c r="AB1422">
        <f ca="1">2*10*$D1419</f>
        <v>43500</v>
      </c>
      <c r="AC1422">
        <f ca="1">2*5*$D1419</f>
        <v>21750</v>
      </c>
      <c r="AD1422">
        <f ca="1">2*2*$D1419</f>
        <v>8700</v>
      </c>
      <c r="AE1422">
        <f ca="1">2*1*$D1419</f>
        <v>4350</v>
      </c>
    </row>
    <row r="1424" spans="1:100">
      <c r="A1424" s="18" t="s">
        <v>151</v>
      </c>
      <c r="B1424" t="s">
        <v>152</v>
      </c>
      <c r="C1424" t="s">
        <v>153</v>
      </c>
      <c r="D1424" t="s">
        <v>154</v>
      </c>
      <c r="E1424">
        <v>50</v>
      </c>
      <c r="F1424" t="s">
        <v>153</v>
      </c>
      <c r="G1424" t="s">
        <v>154</v>
      </c>
      <c r="H1424">
        <v>10</v>
      </c>
      <c r="I1424" t="s">
        <v>153</v>
      </c>
      <c r="J1424" t="s">
        <v>154</v>
      </c>
      <c r="K1424">
        <v>5</v>
      </c>
      <c r="L1424" t="s">
        <v>153</v>
      </c>
      <c r="M1424" t="s">
        <v>154</v>
      </c>
      <c r="N1424">
        <v>2</v>
      </c>
      <c r="O1424" t="s">
        <v>153</v>
      </c>
      <c r="P1424" t="s">
        <v>154</v>
      </c>
      <c r="Q1424">
        <v>1</v>
      </c>
      <c r="R1424" t="s">
        <v>153</v>
      </c>
      <c r="S1424" t="s">
        <v>154</v>
      </c>
    </row>
    <row r="1425" spans="1:100">
      <c r="A1425" s="18" t="s">
        <v>159</v>
      </c>
      <c r="B1425" t="s">
        <v>116</v>
      </c>
      <c r="C1425">
        <f ca="1">BC1418</f>
        <v>769</v>
      </c>
      <c r="D1425">
        <f ca="1">BD1418</f>
        <v>2598</v>
      </c>
      <c r="E1425" t="s">
        <v>116</v>
      </c>
      <c r="F1425">
        <f ca="1">BG1418</f>
        <v>1847</v>
      </c>
      <c r="G1425">
        <f ca="1">BH1418</f>
        <v>1520</v>
      </c>
      <c r="H1425" t="s">
        <v>116</v>
      </c>
      <c r="I1425">
        <f ca="1">BK1418</f>
        <v>494</v>
      </c>
      <c r="J1425">
        <f ca="1">BL1418</f>
        <v>2873</v>
      </c>
      <c r="K1425" t="s">
        <v>116</v>
      </c>
      <c r="L1425">
        <f ca="1">BO1418</f>
        <v>242</v>
      </c>
      <c r="M1425">
        <f ca="1">BP1418</f>
        <v>3125</v>
      </c>
      <c r="N1425" t="s">
        <v>116</v>
      </c>
      <c r="O1425">
        <f ca="1">BS1418</f>
        <v>104</v>
      </c>
      <c r="P1425">
        <f ca="1">BT1418</f>
        <v>3263</v>
      </c>
      <c r="Q1425" t="s">
        <v>116</v>
      </c>
      <c r="R1425">
        <f ca="1">BW1418</f>
        <v>58</v>
      </c>
      <c r="S1425">
        <f ca="1">BX1418</f>
        <v>3309</v>
      </c>
    </row>
    <row r="1426" spans="1:100">
      <c r="A1426" s="18"/>
      <c r="B1426" t="s">
        <v>117</v>
      </c>
      <c r="C1426">
        <f ca="1">BC1419</f>
        <v>602</v>
      </c>
      <c r="D1426">
        <f ca="1">BD1419</f>
        <v>1573</v>
      </c>
      <c r="E1426" t="s">
        <v>117</v>
      </c>
      <c r="F1426">
        <f ca="1">BG1419</f>
        <v>1262</v>
      </c>
      <c r="G1426">
        <f ca="1">BH1419</f>
        <v>913</v>
      </c>
      <c r="H1426" t="s">
        <v>117</v>
      </c>
      <c r="I1426">
        <f ca="1">BK1419</f>
        <v>431</v>
      </c>
      <c r="J1426">
        <f ca="1">BL1419</f>
        <v>1744</v>
      </c>
      <c r="K1426" t="s">
        <v>117</v>
      </c>
      <c r="L1426">
        <f ca="1">BO1419</f>
        <v>273</v>
      </c>
      <c r="M1426">
        <f ca="1">BP1419</f>
        <v>1902</v>
      </c>
      <c r="N1426" t="s">
        <v>117</v>
      </c>
      <c r="O1426">
        <f ca="1">BS1419</f>
        <v>165</v>
      </c>
      <c r="P1426">
        <f ca="1">BT1419</f>
        <v>2010</v>
      </c>
      <c r="Q1426" t="s">
        <v>117</v>
      </c>
      <c r="R1426">
        <f ca="1">BW1419</f>
        <v>116</v>
      </c>
      <c r="S1426">
        <f ca="1">BX1419</f>
        <v>2059</v>
      </c>
    </row>
    <row r="1427" spans="1:100">
      <c r="A1427" s="18" t="s">
        <v>155</v>
      </c>
      <c r="C1427">
        <f ca="1">(C1425+C1426)*(C1425+D1425)/SUM(C1425:D1426)</f>
        <v>832.9406351497654</v>
      </c>
      <c r="D1427">
        <f ca="1">(C1425+D1425)*(D1425+D1426)/SUM(C1425:D1426)</f>
        <v>2534.0593648502345</v>
      </c>
      <c r="F1427">
        <f ca="1">(F1425+F1426)*(F1425+G1425)/SUM(F1425:G1426)</f>
        <v>1888.8493323709852</v>
      </c>
      <c r="G1427">
        <f ca="1">(F1425+G1425)*(G1425+G1426)/SUM(F1425:G1426)</f>
        <v>1478.1506676290148</v>
      </c>
      <c r="I1427">
        <f ca="1">(I1425+I1426)*(I1425+J1425)/SUM(I1425:J1426)</f>
        <v>561.97672320461925</v>
      </c>
      <c r="J1427">
        <f ca="1">(I1425+J1425)*(J1425+J1426)/SUM(I1425:J1426)</f>
        <v>2805.0232767953808</v>
      </c>
      <c r="L1427">
        <f ca="1">(L1425+L1426)*(L1425+M1425)/SUM(L1425:M1426)</f>
        <v>312.88433778419341</v>
      </c>
      <c r="M1427">
        <f ca="1">(L1425+M1425)*(M1425+M1426)/SUM(L1425:M1426)</f>
        <v>3054.1156622158064</v>
      </c>
      <c r="O1427">
        <f ca="1">(O1425+O1426)*(O1425+P1425)/SUM(O1425:P1426)</f>
        <v>163.42890653193794</v>
      </c>
      <c r="P1427">
        <f ca="1">(O1425+P1425)*(P1425+P1426)/SUM(O1425:P1426)</f>
        <v>3203.5710934680619</v>
      </c>
      <c r="R1427">
        <f ca="1">(R1425+R1426)*(R1425+S1425)/SUM(R1425:S1426)</f>
        <v>105.71237820281488</v>
      </c>
      <c r="S1427">
        <f ca="1">(R1425+S1425)*(S1425+S1426)/SUM(R1425:S1426)</f>
        <v>3261.2876217971852</v>
      </c>
    </row>
    <row r="1428" spans="1:100">
      <c r="C1428">
        <f ca="1">(C1425+C1426)*(C1426+D1426)/SUM(C1425:D1426)</f>
        <v>538.0593648502346</v>
      </c>
      <c r="D1428">
        <f ca="1">(C1426+D1426)*(D1425+D1426)/SUM(C1425:D1426)</f>
        <v>1636.9406351497655</v>
      </c>
      <c r="F1428">
        <f ca="1">(F1425+F1426)*(F1426+G1426)/SUM(F1425:G1426)</f>
        <v>1220.1506676290148</v>
      </c>
      <c r="G1428">
        <f ca="1">(F1426+G1426)*(G1425+G1426)/SUM(F1425:G1426)</f>
        <v>954.84933237098517</v>
      </c>
      <c r="I1428">
        <f ca="1">(I1425+I1426)*(I1426+J1426)/SUM(I1425:J1426)</f>
        <v>363.02327679538075</v>
      </c>
      <c r="J1428">
        <f ca="1">(I1426+J1426)*(J1425+J1426)/SUM(I1425:J1426)</f>
        <v>1811.9767232046192</v>
      </c>
      <c r="L1428">
        <f ca="1">(L1425+L1426)*(L1426+M1426)/SUM(L1425:M1426)</f>
        <v>202.11566221580657</v>
      </c>
      <c r="M1428">
        <f ca="1">(L1426+M1426)*(M1425+M1426)/SUM(L1425:M1426)</f>
        <v>1972.8843377841933</v>
      </c>
      <c r="O1428">
        <f ca="1">(O1425+O1426)*(O1426+P1426)/SUM(O1425:P1426)</f>
        <v>105.57109346806207</v>
      </c>
      <c r="P1428">
        <f ca="1">(O1426+P1426)*(P1425+P1426)/SUM(O1425:P1426)</f>
        <v>2069.4289065319381</v>
      </c>
      <c r="R1428">
        <f ca="1">(R1425+R1426)*(R1426+S1426)/SUM(R1425:S1426)</f>
        <v>68.287621797185125</v>
      </c>
      <c r="S1428">
        <f ca="1">(R1426+S1426)*(S1425+S1426)/SUM(R1425:S1426)</f>
        <v>2106.7123782028148</v>
      </c>
    </row>
    <row r="1430" spans="1:100">
      <c r="A1430" s="18" t="s">
        <v>151</v>
      </c>
      <c r="B1430" s="18" t="s">
        <v>0</v>
      </c>
      <c r="C1430" s="18">
        <v>50</v>
      </c>
      <c r="D1430" s="18">
        <v>10</v>
      </c>
      <c r="E1430" s="18">
        <v>5</v>
      </c>
      <c r="F1430" s="18">
        <v>2</v>
      </c>
      <c r="G1430" s="18">
        <v>1</v>
      </c>
    </row>
    <row r="1431" spans="1:100">
      <c r="A1431" s="18" t="s">
        <v>118</v>
      </c>
      <c r="B1431" s="10">
        <f ca="1">_xlfn.CHISQ.TEST(C1425:D1426,C1427:D1428)</f>
        <v>4.5720001543990192E-5</v>
      </c>
      <c r="C1431" s="10">
        <f ca="1">_xlfn.CHISQ.TEST(F1425:G1426,F1427:G1428)</f>
        <v>2.0350205173559826E-2</v>
      </c>
      <c r="D1431" s="10">
        <f ca="1">_xlfn.CHISQ.TEST(I1425:J1426,I1427:J1428)</f>
        <v>5.3074638359035207E-7</v>
      </c>
      <c r="E1431" s="10">
        <f ca="1">_xlfn.CHISQ.TEST(L1425:M1426,L1427:M1428)</f>
        <v>1.8618468575562539E-11</v>
      </c>
      <c r="F1431" s="10">
        <f ca="1">_xlfn.CHISQ.TEST(O1425:P1426,O1427:P1428)</f>
        <v>2.7947327944791795E-14</v>
      </c>
      <c r="G1431" s="10">
        <f ca="1">_xlfn.CHISQ.TEST(R1425:S1426,R1427:S1428)</f>
        <v>5.2078986335210163E-14</v>
      </c>
    </row>
    <row r="1432" spans="1:100">
      <c r="A1432" s="18" t="s">
        <v>156</v>
      </c>
      <c r="B1432">
        <f ca="1">(C1425*D1426)/(D1425*C1426)</f>
        <v>0.77342716989046012</v>
      </c>
      <c r="C1432">
        <f ca="1">(F1425*G1426)/(G1425*F1426)</f>
        <v>0.87909281424639252</v>
      </c>
      <c r="D1432">
        <f ca="1">(I1425*J1426)/(J1425*I1426)</f>
        <v>0.69576172428635918</v>
      </c>
      <c r="E1432">
        <f ca="1">(L1425*M1426)/(M1425*L1426)</f>
        <v>0.53952703296703297</v>
      </c>
      <c r="F1432">
        <f ca="1">(O1425*P1426)/(P1425*O1426)</f>
        <v>0.3882651213328504</v>
      </c>
      <c r="G1432">
        <f ca="1">(R1425*S1426)/(S1425*R1426)</f>
        <v>0.31112118464792987</v>
      </c>
    </row>
    <row r="1433" spans="1:100">
      <c r="AB1433" s="12"/>
      <c r="AC1433" s="12"/>
      <c r="AD1433" s="12"/>
      <c r="AE1433" s="12"/>
      <c r="AF1433" s="12"/>
      <c r="AG1433" s="12"/>
      <c r="AH1433" s="12"/>
      <c r="AI1433" s="12"/>
      <c r="AJ1433" s="12"/>
      <c r="AK1433" s="12"/>
      <c r="AL1433" s="12"/>
      <c r="AM1433" s="12"/>
      <c r="AN1433" s="12"/>
      <c r="AO1433" s="12"/>
      <c r="AP1433" s="12"/>
      <c r="AQ1433" s="12"/>
      <c r="AR1433" s="12"/>
      <c r="AS1433" s="12"/>
      <c r="AT1433" s="12"/>
      <c r="AU1433" s="12"/>
      <c r="AV1433" s="12"/>
      <c r="AW1433" s="12"/>
      <c r="AX1433" s="12"/>
      <c r="AY1433" s="12"/>
    </row>
    <row r="1434" spans="1:100">
      <c r="AB1434" s="12"/>
      <c r="AC1434" s="12"/>
      <c r="AD1434" s="12"/>
      <c r="AE1434" s="12"/>
      <c r="AF1434" s="12"/>
      <c r="AG1434" s="12"/>
      <c r="AH1434" s="12"/>
      <c r="AI1434" s="12"/>
      <c r="AJ1434" s="12"/>
      <c r="AK1434" s="12"/>
      <c r="AL1434" s="12"/>
      <c r="AM1434" s="12"/>
      <c r="AN1434" s="12"/>
      <c r="AO1434" s="12"/>
      <c r="AP1434" s="12"/>
      <c r="AQ1434" s="12"/>
      <c r="AR1434" s="12"/>
      <c r="AS1434" s="12"/>
      <c r="AT1434" s="12"/>
      <c r="AU1434" s="12"/>
      <c r="AV1434" s="12"/>
      <c r="AW1434" s="12"/>
      <c r="AX1434" s="12"/>
      <c r="AY1434" s="12"/>
    </row>
    <row r="1435" spans="1:100">
      <c r="A1435">
        <v>3</v>
      </c>
      <c r="B1435">
        <v>4</v>
      </c>
      <c r="C1435">
        <v>7</v>
      </c>
      <c r="AB1435" s="12"/>
      <c r="AC1435" s="12"/>
      <c r="AD1435" s="12"/>
      <c r="AE1435" s="12"/>
      <c r="AF1435" s="12"/>
      <c r="AG1435" s="12"/>
      <c r="AH1435" s="12"/>
      <c r="AI1435" s="12"/>
      <c r="AJ1435" s="12"/>
      <c r="AK1435" s="12"/>
      <c r="AL1435" s="12"/>
      <c r="AM1435" s="12"/>
      <c r="AN1435" s="12"/>
      <c r="AO1435" s="12"/>
      <c r="AP1435" s="12"/>
      <c r="AQ1435" s="12"/>
      <c r="AR1435" s="12"/>
      <c r="AS1435" s="12"/>
      <c r="AT1435" s="12"/>
      <c r="AU1435" s="12"/>
      <c r="AV1435" s="12"/>
      <c r="AW1435" s="12"/>
      <c r="AX1435" s="12"/>
      <c r="AY1435" s="12"/>
    </row>
    <row r="1436" spans="1:100" ht="18.75">
      <c r="A1436" s="19" t="str">
        <f ca="1">INDIRECT("R5C"&amp;A1435,FALSE)</f>
        <v>sage_kings</v>
      </c>
      <c r="B1436" s="19" t="str">
        <f ca="1">INDIRECT("R5C"&amp;B1435,FALSE)</f>
        <v>ancestors</v>
      </c>
      <c r="C1436" s="19" t="str">
        <f ca="1">INDIRECT("R3C"&amp;C1435,FALSE)</f>
        <v>ubc_emotion</v>
      </c>
      <c r="D1436" s="20"/>
    </row>
    <row r="1437" spans="1:100" ht="18.75">
      <c r="A1437" s="19">
        <f ca="1">INDIRECT("R6C"&amp;A1435,FALSE)</f>
        <v>214</v>
      </c>
      <c r="B1437" s="19">
        <f ca="1">INDIRECT("R6C"&amp;B1435,FALSE)</f>
        <v>6</v>
      </c>
      <c r="C1437" s="19">
        <f ca="1">INDIRECT("R4C"&amp;C1435,FALSE)</f>
        <v>2</v>
      </c>
    </row>
    <row r="1438" spans="1:100">
      <c r="A1438" s="18"/>
    </row>
    <row r="1439" spans="1:100">
      <c r="A1439" s="18" t="s">
        <v>115</v>
      </c>
    </row>
    <row r="1440" spans="1:100" ht="15.75">
      <c r="C1440" t="s">
        <v>36</v>
      </c>
      <c r="D1440" t="s">
        <v>37</v>
      </c>
      <c r="E1440" s="2" t="s">
        <v>43</v>
      </c>
      <c r="F1440" s="2" t="s">
        <v>38</v>
      </c>
      <c r="G1440" s="2" t="s">
        <v>39</v>
      </c>
      <c r="H1440" s="2" t="s">
        <v>40</v>
      </c>
      <c r="I1440" s="2" t="s">
        <v>41</v>
      </c>
      <c r="J1440" s="2" t="s">
        <v>42</v>
      </c>
      <c r="K1440" s="3" t="s">
        <v>44</v>
      </c>
      <c r="L1440" s="3" t="s">
        <v>45</v>
      </c>
      <c r="M1440" s="3" t="s">
        <v>46</v>
      </c>
      <c r="N1440" s="3" t="s">
        <v>47</v>
      </c>
      <c r="O1440" s="3" t="s">
        <v>48</v>
      </c>
      <c r="P1440" s="3" t="s">
        <v>49</v>
      </c>
      <c r="Q1440" s="3" t="s">
        <v>108</v>
      </c>
      <c r="R1440" s="3" t="s">
        <v>109</v>
      </c>
      <c r="S1440" s="3" t="s">
        <v>110</v>
      </c>
      <c r="T1440" s="3" t="s">
        <v>111</v>
      </c>
      <c r="U1440" s="3" t="s">
        <v>112</v>
      </c>
      <c r="V1440" s="3" t="s">
        <v>113</v>
      </c>
      <c r="W1440" s="3" t="s">
        <v>81</v>
      </c>
      <c r="X1440" s="3" t="s">
        <v>82</v>
      </c>
      <c r="Y1440" s="3" t="s">
        <v>83</v>
      </c>
      <c r="Z1440" s="3" t="s">
        <v>84</v>
      </c>
      <c r="AA1440" s="3" t="s">
        <v>85</v>
      </c>
      <c r="AB1440" s="3" t="s">
        <v>86</v>
      </c>
      <c r="AC1440" s="13" t="s">
        <v>96</v>
      </c>
      <c r="AD1440" s="13" t="s">
        <v>97</v>
      </c>
      <c r="AE1440" s="13" t="s">
        <v>98</v>
      </c>
      <c r="AF1440" s="13" t="s">
        <v>99</v>
      </c>
      <c r="AG1440" s="13" t="s">
        <v>100</v>
      </c>
      <c r="AH1440" s="13" t="s">
        <v>101</v>
      </c>
      <c r="AI1440" s="13" t="s">
        <v>102</v>
      </c>
      <c r="AJ1440" s="13" t="s">
        <v>103</v>
      </c>
      <c r="AK1440" s="13" t="s">
        <v>104</v>
      </c>
      <c r="AL1440" s="13" t="s">
        <v>105</v>
      </c>
      <c r="AM1440" s="13" t="s">
        <v>106</v>
      </c>
      <c r="AN1440" s="13" t="s">
        <v>107</v>
      </c>
      <c r="AO1440" s="13" t="s">
        <v>96</v>
      </c>
      <c r="AP1440" s="13" t="s">
        <v>97</v>
      </c>
      <c r="AQ1440" s="13" t="s">
        <v>98</v>
      </c>
      <c r="AR1440" s="13" t="s">
        <v>99</v>
      </c>
      <c r="AS1440" s="13" t="s">
        <v>100</v>
      </c>
      <c r="AT1440" s="13" t="s">
        <v>101</v>
      </c>
      <c r="AU1440" s="13" t="s">
        <v>102</v>
      </c>
      <c r="AV1440" s="13" t="s">
        <v>103</v>
      </c>
      <c r="AW1440" s="13" t="s">
        <v>104</v>
      </c>
      <c r="AX1440" s="13" t="s">
        <v>105</v>
      </c>
      <c r="AY1440" s="13" t="s">
        <v>106</v>
      </c>
      <c r="AZ1440" s="13" t="s">
        <v>107</v>
      </c>
      <c r="BA1440" t="s">
        <v>1</v>
      </c>
      <c r="BB1440" t="s">
        <v>2</v>
      </c>
      <c r="BC1440" t="s">
        <v>3</v>
      </c>
      <c r="BD1440" t="s">
        <v>4</v>
      </c>
      <c r="BE1440" t="s">
        <v>5</v>
      </c>
      <c r="BF1440" t="s">
        <v>6</v>
      </c>
      <c r="BG1440" t="s">
        <v>7</v>
      </c>
      <c r="BH1440" t="s">
        <v>8</v>
      </c>
      <c r="BI1440" t="s">
        <v>9</v>
      </c>
      <c r="BJ1440" t="s">
        <v>10</v>
      </c>
      <c r="BK1440" t="s">
        <v>11</v>
      </c>
      <c r="BL1440" t="s">
        <v>12</v>
      </c>
      <c r="BM1440" t="s">
        <v>13</v>
      </c>
      <c r="BN1440" t="s">
        <v>14</v>
      </c>
      <c r="BO1440" t="s">
        <v>15</v>
      </c>
      <c r="BP1440" t="s">
        <v>16</v>
      </c>
      <c r="BQ1440" t="s">
        <v>17</v>
      </c>
      <c r="BR1440" t="s">
        <v>18</v>
      </c>
      <c r="BS1440" t="s">
        <v>19</v>
      </c>
      <c r="BT1440" t="s">
        <v>20</v>
      </c>
      <c r="BU1440" t="s">
        <v>21</v>
      </c>
      <c r="BV1440" t="s">
        <v>22</v>
      </c>
      <c r="BW1440" t="s">
        <v>23</v>
      </c>
      <c r="BX1440" t="s">
        <v>24</v>
      </c>
      <c r="BY1440" t="s">
        <v>1</v>
      </c>
      <c r="BZ1440" t="s">
        <v>2</v>
      </c>
      <c r="CA1440" t="s">
        <v>3</v>
      </c>
      <c r="CB1440" t="s">
        <v>4</v>
      </c>
      <c r="CC1440" t="s">
        <v>5</v>
      </c>
      <c r="CD1440" t="s">
        <v>6</v>
      </c>
      <c r="CE1440" t="s">
        <v>7</v>
      </c>
      <c r="CF1440" t="s">
        <v>8</v>
      </c>
      <c r="CG1440" t="s">
        <v>9</v>
      </c>
      <c r="CH1440" t="s">
        <v>10</v>
      </c>
      <c r="CI1440" t="s">
        <v>11</v>
      </c>
      <c r="CJ1440" t="s">
        <v>12</v>
      </c>
      <c r="CK1440" t="s">
        <v>13</v>
      </c>
      <c r="CL1440" t="s">
        <v>14</v>
      </c>
      <c r="CM1440" t="s">
        <v>15</v>
      </c>
      <c r="CN1440" t="s">
        <v>16</v>
      </c>
      <c r="CO1440" t="s">
        <v>17</v>
      </c>
      <c r="CP1440" t="s">
        <v>18</v>
      </c>
      <c r="CQ1440" t="s">
        <v>19</v>
      </c>
      <c r="CR1440" t="s">
        <v>20</v>
      </c>
      <c r="CS1440" t="s">
        <v>21</v>
      </c>
      <c r="CT1440" t="s">
        <v>22</v>
      </c>
      <c r="CU1440" t="s">
        <v>23</v>
      </c>
      <c r="CV1440" t="s">
        <v>24</v>
      </c>
    </row>
    <row r="1441" spans="1:100">
      <c r="A1441" s="18" t="str">
        <f ca="1">INDIRECT("CORPUS_TOTALS!R"&amp;$A1437&amp;"C"&amp;COLUMN(),FALSE)</f>
        <v>Sage Kings</v>
      </c>
      <c r="B1441" s="7" t="str">
        <f ca="1">INDIRECT("CORPUS_TOTALS!R"&amp;($A1437+$C1437)&amp;"C"&amp;(COLUMN()-1),FALSE)</f>
        <v>Emotion</v>
      </c>
      <c r="C1441" s="7">
        <f ca="1">INDIRECT("CORPUS_TOTALS!R"&amp;($A1437+$C1437)&amp;"C"&amp;(COLUMN()-1),FALSE)</f>
        <v>88243</v>
      </c>
      <c r="D1441" s="7">
        <f t="shared" ref="D1441:BO1441" ca="1" si="1166">INDIRECT("CORPUS_TOTALS!R"&amp;($A1437+$C1437)&amp;"C"&amp;(COLUMN()-1),FALSE)</f>
        <v>3367</v>
      </c>
      <c r="E1441" s="7">
        <f t="shared" ca="1" si="1166"/>
        <v>1560</v>
      </c>
      <c r="F1441" s="7">
        <f t="shared" ca="1" si="1166"/>
        <v>4091</v>
      </c>
      <c r="G1441" s="7">
        <f t="shared" ca="1" si="1166"/>
        <v>709</v>
      </c>
      <c r="H1441" s="7">
        <f t="shared" ca="1" si="1166"/>
        <v>353</v>
      </c>
      <c r="I1441" s="7">
        <f t="shared" ca="1" si="1166"/>
        <v>113</v>
      </c>
      <c r="J1441" s="7">
        <f t="shared" ca="1" si="1166"/>
        <v>41</v>
      </c>
      <c r="K1441" s="7">
        <f t="shared" ca="1" si="1166"/>
        <v>-1.9981048519889823E-2</v>
      </c>
      <c r="L1441" s="7">
        <f t="shared" ca="1" si="1166"/>
        <v>-0.71639028229695734</v>
      </c>
      <c r="M1441" s="7">
        <f t="shared" ca="1" si="1166"/>
        <v>-2.0664636770834939</v>
      </c>
      <c r="N1441" s="7">
        <f t="shared" ca="1" si="1166"/>
        <v>-2.1065536933168474</v>
      </c>
      <c r="O1441" s="7">
        <f t="shared" ca="1" si="1166"/>
        <v>-4.2306178388146964</v>
      </c>
      <c r="P1441" s="7">
        <f t="shared" ca="1" si="1166"/>
        <v>-7.3870292318785333</v>
      </c>
      <c r="Q1441" s="7">
        <f t="shared" ca="1" si="1166"/>
        <v>0.88322359943940687</v>
      </c>
      <c r="R1441" s="7">
        <f t="shared" ca="1" si="1166"/>
        <v>0.96799069064973908</v>
      </c>
      <c r="S1441" s="7">
        <f t="shared" ca="1" si="1166"/>
        <v>0.83514939227149032</v>
      </c>
      <c r="T1441" s="7">
        <f t="shared" ca="1" si="1166"/>
        <v>0.85396506160590102</v>
      </c>
      <c r="U1441" s="7">
        <f t="shared" ca="1" si="1166"/>
        <v>0.65217694528654824</v>
      </c>
      <c r="V1441" s="7">
        <f t="shared" ca="1" si="1166"/>
        <v>0.48732889858689449</v>
      </c>
      <c r="W1441" s="7">
        <f t="shared" ca="1" si="1166"/>
        <v>0</v>
      </c>
      <c r="X1441" s="7">
        <f t="shared" ca="1" si="1166"/>
        <v>0</v>
      </c>
      <c r="Y1441" s="7">
        <f t="shared" ca="1" si="1166"/>
        <v>0</v>
      </c>
      <c r="Z1441" s="7">
        <f t="shared" ca="1" si="1166"/>
        <v>0</v>
      </c>
      <c r="AA1441" s="7">
        <f t="shared" ca="1" si="1166"/>
        <v>0</v>
      </c>
      <c r="AB1441" s="7">
        <f t="shared" ca="1" si="1166"/>
        <v>0</v>
      </c>
      <c r="AC1441" s="7">
        <f t="shared" ca="1" si="1166"/>
        <v>2.4887907477211358E-2</v>
      </c>
      <c r="AD1441" s="7">
        <f t="shared" ca="1" si="1166"/>
        <v>2.7450974189710802E-2</v>
      </c>
      <c r="AE1441" s="7">
        <f t="shared" ca="1" si="1166"/>
        <v>2.3565008343118841E-2</v>
      </c>
      <c r="AF1441" s="7">
        <f t="shared" ca="1" si="1166"/>
        <v>2.5036120258009758E-2</v>
      </c>
      <c r="AG1441" s="7">
        <f t="shared" ca="1" si="1166"/>
        <v>1.9523711861531682E-2</v>
      </c>
      <c r="AH1441" s="7">
        <f t="shared" ca="1" si="1166"/>
        <v>2.2590930253110434E-2</v>
      </c>
      <c r="AI1441" s="7">
        <f t="shared" ca="1" si="1166"/>
        <v>1.8803864960992379E-2</v>
      </c>
      <c r="AJ1441" s="7">
        <f t="shared" ca="1" si="1166"/>
        <v>2.3132576975449556E-2</v>
      </c>
      <c r="AK1441" s="7">
        <f t="shared" ca="1" si="1166"/>
        <v>1.371257284476962E-2</v>
      </c>
      <c r="AL1441" s="7">
        <f t="shared" ca="1" si="1166"/>
        <v>1.9848460716263946E-2</v>
      </c>
      <c r="AM1441" s="7">
        <f t="shared" ca="1" si="1166"/>
        <v>8.472385518595929E-3</v>
      </c>
      <c r="AN1441" s="7">
        <f t="shared" ca="1" si="1166"/>
        <v>1.5881638835428424E-2</v>
      </c>
      <c r="AO1441" s="7">
        <f t="shared" ca="1" si="1166"/>
        <v>0.23777645677692835</v>
      </c>
      <c r="AP1441" s="7">
        <f t="shared" ca="1" si="1166"/>
        <v>0.26712404812357649</v>
      </c>
      <c r="AQ1441" s="7">
        <f t="shared" ca="1" si="1166"/>
        <v>0.57024043538692804</v>
      </c>
      <c r="AR1441" s="7">
        <f t="shared" ca="1" si="1166"/>
        <v>0.60350473835824581</v>
      </c>
      <c r="AS1441" s="7">
        <f t="shared" ca="1" si="1166"/>
        <v>0.16065864820327613</v>
      </c>
      <c r="AT1441" s="7">
        <f t="shared" ca="1" si="1166"/>
        <v>0.18623769869307077</v>
      </c>
      <c r="AU1441" s="7">
        <f t="shared" ca="1" si="1166"/>
        <v>8.7116746711542958E-2</v>
      </c>
      <c r="AV1441" s="7">
        <f t="shared" ca="1" si="1166"/>
        <v>0.10712144752665129</v>
      </c>
      <c r="AW1441" s="7">
        <f t="shared" ca="1" si="1166"/>
        <v>2.6124271467008242E-2</v>
      </c>
      <c r="AX1441" s="7">
        <f t="shared" ca="1" si="1166"/>
        <v>3.8027792685055906E-2</v>
      </c>
      <c r="AY1441" s="7">
        <f t="shared" ca="1" si="1166"/>
        <v>8.472385518595929E-3</v>
      </c>
      <c r="AZ1441" s="7">
        <f t="shared" ca="1" si="1166"/>
        <v>1.5881638835428424E-2</v>
      </c>
      <c r="BA1441" s="7">
        <f t="shared" ca="1" si="1166"/>
        <v>1836572</v>
      </c>
      <c r="BB1441" s="7">
        <f t="shared" ca="1" si="1166"/>
        <v>4801466</v>
      </c>
      <c r="BC1441" s="7">
        <f t="shared" ca="1" si="1166"/>
        <v>850</v>
      </c>
      <c r="BD1441" s="7">
        <f t="shared" ca="1" si="1166"/>
        <v>2517</v>
      </c>
      <c r="BE1441" s="7">
        <f t="shared" ca="1" si="1166"/>
        <v>3947719</v>
      </c>
      <c r="BF1441" s="7">
        <f t="shared" ca="1" si="1166"/>
        <v>2690319</v>
      </c>
      <c r="BG1441" s="7">
        <f t="shared" ca="1" si="1166"/>
        <v>1976</v>
      </c>
      <c r="BH1441" s="7">
        <f t="shared" ca="1" si="1166"/>
        <v>1391</v>
      </c>
      <c r="BI1441" s="7">
        <f t="shared" ca="1" si="1166"/>
        <v>1333705</v>
      </c>
      <c r="BJ1441" s="7">
        <f t="shared" ca="1" si="1166"/>
        <v>5304333</v>
      </c>
      <c r="BK1441" s="7">
        <f t="shared" ca="1" si="1166"/>
        <v>584</v>
      </c>
      <c r="BL1441" s="7">
        <f t="shared" ca="1" si="1166"/>
        <v>2783</v>
      </c>
      <c r="BM1441" s="7">
        <f t="shared" ca="1" si="1166"/>
        <v>743492</v>
      </c>
      <c r="BN1441" s="7">
        <f t="shared" ca="1" si="1166"/>
        <v>5894546</v>
      </c>
      <c r="BO1441" s="7">
        <f t="shared" ca="1" si="1166"/>
        <v>327</v>
      </c>
      <c r="BP1441" s="7">
        <f t="shared" ref="BP1441:CV1441" ca="1" si="1167">INDIRECT("CORPUS_TOTALS!R"&amp;($A1437+$C1437)&amp;"C"&amp;(COLUMN()-1),FALSE)</f>
        <v>3040</v>
      </c>
      <c r="BQ1441" s="7">
        <f t="shared" ca="1" si="1167"/>
        <v>322354</v>
      </c>
      <c r="BR1441" s="7">
        <f t="shared" ca="1" si="1167"/>
        <v>6315684</v>
      </c>
      <c r="BS1441" s="7">
        <f t="shared" ca="1" si="1167"/>
        <v>108</v>
      </c>
      <c r="BT1441" s="7">
        <f t="shared" ca="1" si="1167"/>
        <v>3259</v>
      </c>
      <c r="BU1441" s="7">
        <f t="shared" ca="1" si="1167"/>
        <v>165691</v>
      </c>
      <c r="BV1441" s="7">
        <f t="shared" ca="1" si="1167"/>
        <v>6472347</v>
      </c>
      <c r="BW1441" s="7">
        <f t="shared" ca="1" si="1167"/>
        <v>41</v>
      </c>
      <c r="BX1441" s="7">
        <f t="shared" ca="1" si="1167"/>
        <v>3326</v>
      </c>
      <c r="BY1441" s="7">
        <f t="shared" ca="1" si="1167"/>
        <v>1836490.4802577165</v>
      </c>
      <c r="BZ1441" s="7">
        <f t="shared" ca="1" si="1167"/>
        <v>2635830.6039916128</v>
      </c>
      <c r="CA1441" s="7">
        <f t="shared" ca="1" si="1167"/>
        <v>2001.8101324945551</v>
      </c>
      <c r="CB1441" s="7">
        <f t="shared" ca="1" si="1167"/>
        <v>1601398.2786525197</v>
      </c>
      <c r="CC1441" s="7">
        <f t="shared" ca="1" si="1167"/>
        <v>3947692.6190181142</v>
      </c>
      <c r="CD1441" s="7">
        <f t="shared" ca="1" si="1167"/>
        <v>1799397.5192500555</v>
      </c>
      <c r="CE1441" s="7">
        <f t="shared" ca="1" si="1167"/>
        <v>677.15158569609889</v>
      </c>
      <c r="CF1441" s="7">
        <f t="shared" ca="1" si="1167"/>
        <v>1066812.8043580637</v>
      </c>
      <c r="CG1441" s="7">
        <f t="shared" ca="1" si="1167"/>
        <v>1333612.5541179916</v>
      </c>
      <c r="CH1441" s="7">
        <f t="shared" ca="1" si="1167"/>
        <v>4652605.6171035394</v>
      </c>
      <c r="CI1441" s="7">
        <f t="shared" ca="1" si="1167"/>
        <v>377.22498356898882</v>
      </c>
      <c r="CJ1441" s="7">
        <f t="shared" ca="1" si="1167"/>
        <v>662691.02864068083</v>
      </c>
      <c r="CK1441" s="7">
        <f t="shared" ca="1" si="1167"/>
        <v>743441.90530798829</v>
      </c>
      <c r="CL1441" s="7">
        <f t="shared" ca="1" si="1167"/>
        <v>5589072.0569676515</v>
      </c>
      <c r="CM1441" s="7">
        <f t="shared" ca="1" si="1167"/>
        <v>163.58992216255447</v>
      </c>
      <c r="CN1441" s="7">
        <f t="shared" ca="1" si="1167"/>
        <v>309594.53285241523</v>
      </c>
      <c r="CO1441" s="7">
        <f t="shared" ca="1" si="1167"/>
        <v>322298.52110449522</v>
      </c>
      <c r="CP1441" s="7">
        <f t="shared" ca="1" si="1167"/>
        <v>6154312.6384759797</v>
      </c>
      <c r="CQ1441" s="7">
        <f t="shared" ca="1" si="1167"/>
        <v>84.055291463176843</v>
      </c>
      <c r="CR1441" s="7">
        <f t="shared" ca="1" si="1167"/>
        <v>164733.91863205878</v>
      </c>
      <c r="CS1441" s="7">
        <f t="shared" ca="1" si="1167"/>
        <v>165647.9786755965</v>
      </c>
      <c r="CT1441" s="7">
        <f t="shared" ca="1" si="1167"/>
        <v>5042352.882038882</v>
      </c>
      <c r="CU1441" s="7">
        <f t="shared" ca="1" si="1167"/>
        <v>1381.5979526787908</v>
      </c>
      <c r="CV1441" s="7">
        <f t="shared" ca="1" si="1167"/>
        <v>1084400.3021534604</v>
      </c>
    </row>
    <row r="1442" spans="1:100">
      <c r="A1442" s="18" t="s">
        <v>117</v>
      </c>
      <c r="B1442" s="7" t="str">
        <f ca="1">INDIRECT("CORPUS_TOTALS!R"&amp;($B1437+$C1437)&amp;"C"&amp;(COLUMN()-1),FALSE)</f>
        <v>Emotion</v>
      </c>
      <c r="C1442" s="7">
        <f ca="1">INDIRECT("CORPUS_TOTALS!R"&amp;($B1437+$C1437)&amp;"C"&amp;(COLUMN()-1),FALSE)</f>
        <v>88243</v>
      </c>
      <c r="D1442" s="7">
        <f t="shared" ref="D1442:BO1442" ca="1" si="1168">INDIRECT("CORPUS_TOTALS!R"&amp;($B1437+$C1437)&amp;"C"&amp;(COLUMN()-1),FALSE)</f>
        <v>2175</v>
      </c>
      <c r="E1442" s="7">
        <f t="shared" ca="1" si="1168"/>
        <v>951</v>
      </c>
      <c r="F1442" s="7">
        <f t="shared" ca="1" si="1168"/>
        <v>2971</v>
      </c>
      <c r="G1442" s="7">
        <f t="shared" ca="1" si="1168"/>
        <v>545</v>
      </c>
      <c r="H1442" s="7">
        <f t="shared" ca="1" si="1168"/>
        <v>250</v>
      </c>
      <c r="I1442" s="7">
        <f t="shared" ca="1" si="1168"/>
        <v>82</v>
      </c>
      <c r="J1442" s="7">
        <f t="shared" ca="1" si="1168"/>
        <v>27</v>
      </c>
      <c r="K1442" s="7">
        <f t="shared" ca="1" si="1168"/>
        <v>-0.45366853010587516</v>
      </c>
      <c r="L1442" s="7">
        <f t="shared" ca="1" si="1168"/>
        <v>0.30879254758002361</v>
      </c>
      <c r="M1442" s="7">
        <f t="shared" ca="1" si="1168"/>
        <v>-0.3440193099825925</v>
      </c>
      <c r="N1442" s="7">
        <f t="shared" ca="1" si="1168"/>
        <v>-0.99556280718811041</v>
      </c>
      <c r="O1442" s="7">
        <f t="shared" ca="1" si="1168"/>
        <v>-2.5049790580088671</v>
      </c>
      <c r="P1442" s="7">
        <f t="shared" ca="1" si="1168"/>
        <v>-5.7811414440669662</v>
      </c>
      <c r="Q1442" s="7">
        <f t="shared" ca="1" si="1168"/>
        <v>1</v>
      </c>
      <c r="R1442" s="7">
        <f t="shared" ca="1" si="1168"/>
        <v>1.196899207470848</v>
      </c>
      <c r="S1442" s="7">
        <f t="shared" ca="1" si="1168"/>
        <v>1</v>
      </c>
      <c r="T1442" s="7">
        <f t="shared" ca="1" si="1168"/>
        <v>1</v>
      </c>
      <c r="U1442" s="7">
        <f t="shared" ca="1" si="1168"/>
        <v>1</v>
      </c>
      <c r="V1442" s="7">
        <f t="shared" ca="1" si="1168"/>
        <v>0.50003600341947907</v>
      </c>
      <c r="W1442" s="7">
        <f t="shared" ca="1" si="1168"/>
        <v>0.68094493908482123</v>
      </c>
      <c r="X1442" s="7">
        <f t="shared" ca="1" si="1168"/>
        <v>9.4416068700005319E-4</v>
      </c>
      <c r="Y1442" s="7">
        <f t="shared" ca="1" si="1168"/>
        <v>0.99454979875343208</v>
      </c>
      <c r="Z1442" s="7">
        <f t="shared" ca="1" si="1168"/>
        <v>0.66238308905773557</v>
      </c>
      <c r="AA1442" s="7">
        <f t="shared" ca="1" si="1168"/>
        <v>8.9278231534720504E-2</v>
      </c>
      <c r="AB1442" s="7">
        <f t="shared" ca="1" si="1168"/>
        <v>2.8447924685345996E-3</v>
      </c>
      <c r="AC1442" s="7">
        <f t="shared" ca="1" si="1168"/>
        <v>2.31462957149546E-2</v>
      </c>
      <c r="AD1442" s="7">
        <f t="shared" ca="1" si="1168"/>
        <v>2.6246568670094943E-2</v>
      </c>
      <c r="AE1442" s="7">
        <f t="shared" ca="1" si="1168"/>
        <v>2.6350675319303293E-2</v>
      </c>
      <c r="AF1442" s="7">
        <f t="shared" ca="1" si="1168"/>
        <v>2.8288405140466825E-2</v>
      </c>
      <c r="AG1442" s="7">
        <f t="shared" ca="1" si="1168"/>
        <v>2.2980241346765764E-2</v>
      </c>
      <c r="AH1442" s="7">
        <f t="shared" ca="1" si="1168"/>
        <v>2.713470118196987E-2</v>
      </c>
      <c r="AI1442" s="7">
        <f t="shared" ca="1" si="1168"/>
        <v>2.0171766490036856E-2</v>
      </c>
      <c r="AJ1442" s="7">
        <f t="shared" ca="1" si="1168"/>
        <v>2.5805245004216017E-2</v>
      </c>
      <c r="AK1442" s="7">
        <f t="shared" ca="1" si="1168"/>
        <v>1.4809086490561204E-2</v>
      </c>
      <c r="AL1442" s="7">
        <f t="shared" ca="1" si="1168"/>
        <v>2.2892062934726155E-2</v>
      </c>
      <c r="AM1442" s="7">
        <f t="shared" ca="1" si="1168"/>
        <v>7.7604379501612078E-3</v>
      </c>
      <c r="AN1442" s="7">
        <f t="shared" ca="1" si="1168"/>
        <v>1.7067148256735342E-2</v>
      </c>
      <c r="AO1442" s="7">
        <f t="shared" ca="1" si="1168"/>
        <v>0.24628361889793859</v>
      </c>
      <c r="AP1442" s="7">
        <f t="shared" ca="1" si="1168"/>
        <v>0.28337155351585452</v>
      </c>
      <c r="AQ1442" s="7">
        <f t="shared" ca="1" si="1168"/>
        <v>0.61703505606767528</v>
      </c>
      <c r="AR1442" s="7">
        <f t="shared" ca="1" si="1168"/>
        <v>0.65744770255301443</v>
      </c>
      <c r="AS1442" s="7">
        <f t="shared" ca="1" si="1168"/>
        <v>0.18630706737745475</v>
      </c>
      <c r="AT1442" s="7">
        <f t="shared" ca="1" si="1168"/>
        <v>0.22012971423174063</v>
      </c>
      <c r="AU1442" s="7">
        <f t="shared" ca="1" si="1168"/>
        <v>9.0649284553254633E-2</v>
      </c>
      <c r="AV1442" s="7">
        <f t="shared" ca="1" si="1168"/>
        <v>0.11624726717088329</v>
      </c>
      <c r="AW1442" s="7">
        <f t="shared" ca="1" si="1168"/>
        <v>2.8871104610882842E-2</v>
      </c>
      <c r="AX1442" s="7">
        <f t="shared" ca="1" si="1168"/>
        <v>4.4692113779921758E-2</v>
      </c>
      <c r="AY1442" s="7">
        <f t="shared" ca="1" si="1168"/>
        <v>7.7604379501612078E-3</v>
      </c>
      <c r="AZ1442" s="7">
        <f t="shared" ca="1" si="1168"/>
        <v>1.7067148256735342E-2</v>
      </c>
      <c r="BA1442" s="7">
        <f t="shared" ca="1" si="1168"/>
        <v>1836846</v>
      </c>
      <c r="BB1442" s="7">
        <f t="shared" ca="1" si="1168"/>
        <v>4802384</v>
      </c>
      <c r="BC1442" s="7">
        <f t="shared" ca="1" si="1168"/>
        <v>576</v>
      </c>
      <c r="BD1442" s="7">
        <f t="shared" ca="1" si="1168"/>
        <v>1599</v>
      </c>
      <c r="BE1442" s="7">
        <f t="shared" ca="1" si="1168"/>
        <v>3948309</v>
      </c>
      <c r="BF1442" s="7">
        <f t="shared" ca="1" si="1168"/>
        <v>2690921</v>
      </c>
      <c r="BG1442" s="7">
        <f t="shared" ca="1" si="1168"/>
        <v>1386</v>
      </c>
      <c r="BH1442" s="7">
        <f t="shared" ca="1" si="1168"/>
        <v>789</v>
      </c>
      <c r="BI1442" s="7">
        <f t="shared" ca="1" si="1168"/>
        <v>1333847</v>
      </c>
      <c r="BJ1442" s="7">
        <f t="shared" ca="1" si="1168"/>
        <v>5305383</v>
      </c>
      <c r="BK1442" s="7">
        <f t="shared" ca="1" si="1168"/>
        <v>442</v>
      </c>
      <c r="BL1442" s="7">
        <f t="shared" ca="1" si="1168"/>
        <v>1733</v>
      </c>
      <c r="BM1442" s="7">
        <f t="shared" ca="1" si="1168"/>
        <v>743594</v>
      </c>
      <c r="BN1442" s="7">
        <f t="shared" ca="1" si="1168"/>
        <v>5895636</v>
      </c>
      <c r="BO1442" s="7">
        <f t="shared" ca="1" si="1168"/>
        <v>225</v>
      </c>
      <c r="BP1442" s="7">
        <f t="shared" ref="BP1442:CV1442" ca="1" si="1169">INDIRECT("CORPUS_TOTALS!R"&amp;($B1437+$C1437)&amp;"C"&amp;(COLUMN()-1),FALSE)</f>
        <v>1950</v>
      </c>
      <c r="BQ1442" s="7">
        <f t="shared" ca="1" si="1169"/>
        <v>322382</v>
      </c>
      <c r="BR1442" s="7">
        <f t="shared" ca="1" si="1169"/>
        <v>6316848</v>
      </c>
      <c r="BS1442" s="7">
        <f t="shared" ca="1" si="1169"/>
        <v>80</v>
      </c>
      <c r="BT1442" s="7">
        <f t="shared" ca="1" si="1169"/>
        <v>2095</v>
      </c>
      <c r="BU1442" s="7">
        <f t="shared" ca="1" si="1169"/>
        <v>165705</v>
      </c>
      <c r="BV1442" s="7">
        <f t="shared" ca="1" si="1169"/>
        <v>6473525</v>
      </c>
      <c r="BW1442" s="7">
        <f t="shared" ca="1" si="1169"/>
        <v>27</v>
      </c>
      <c r="BX1442" s="7">
        <f t="shared" ca="1" si="1169"/>
        <v>2148</v>
      </c>
      <c r="BY1442" s="7">
        <f t="shared" ca="1" si="1169"/>
        <v>1836820.2609327394</v>
      </c>
      <c r="BZ1442" s="7">
        <f t="shared" ca="1" si="1169"/>
        <v>4802409.7390672602</v>
      </c>
      <c r="CA1442" s="7">
        <f t="shared" ca="1" si="1169"/>
        <v>601.73906726061728</v>
      </c>
      <c r="CB1442" s="7">
        <f t="shared" ca="1" si="1169"/>
        <v>1573.7763302370909</v>
      </c>
      <c r="CC1442" s="7">
        <f t="shared" ca="1" si="1169"/>
        <v>3948401.510651737</v>
      </c>
      <c r="CD1442" s="7">
        <f t="shared" ca="1" si="1169"/>
        <v>2690828.489348263</v>
      </c>
      <c r="CE1442" s="7">
        <f t="shared" ca="1" si="1169"/>
        <v>1293.4893482629052</v>
      </c>
      <c r="CF1442" s="7">
        <f t="shared" ca="1" si="1169"/>
        <v>881.79943306678638</v>
      </c>
      <c r="CG1442" s="7">
        <f t="shared" ca="1" si="1169"/>
        <v>1333852.032434402</v>
      </c>
      <c r="CH1442" s="7">
        <f t="shared" ca="1" si="1169"/>
        <v>5305377.967565598</v>
      </c>
      <c r="CI1442" s="7">
        <f t="shared" ca="1" si="1169"/>
        <v>436.96756559794198</v>
      </c>
      <c r="CJ1442" s="7">
        <f t="shared" ca="1" si="1169"/>
        <v>1738.6018107521504</v>
      </c>
      <c r="CK1442" s="7">
        <f t="shared" ca="1" si="1169"/>
        <v>743575.4060127337</v>
      </c>
      <c r="CL1442" s="7">
        <f t="shared" ca="1" si="1169"/>
        <v>5895654.5939872665</v>
      </c>
      <c r="CM1442" s="7">
        <f t="shared" ca="1" si="1169"/>
        <v>243.59398726624863</v>
      </c>
      <c r="CN1442" s="7">
        <f t="shared" ca="1" si="1169"/>
        <v>1932.0387379259341</v>
      </c>
      <c r="CO1442" s="7">
        <f t="shared" ca="1" si="1169"/>
        <v>322356.39661487291</v>
      </c>
      <c r="CP1442" s="7">
        <f t="shared" ca="1" si="1169"/>
        <v>6316873.6033851271</v>
      </c>
      <c r="CQ1442" s="7">
        <f t="shared" ca="1" si="1169"/>
        <v>105.60338512709284</v>
      </c>
      <c r="CR1442" s="7">
        <f t="shared" ca="1" si="1169"/>
        <v>2070.0745455421788</v>
      </c>
      <c r="CS1442" s="7">
        <f t="shared" ca="1" si="1169"/>
        <v>165677.72427069274</v>
      </c>
      <c r="CT1442" s="7">
        <f t="shared" ca="1" si="1169"/>
        <v>6473552.275729307</v>
      </c>
      <c r="CU1442" s="7">
        <f t="shared" ca="1" si="1169"/>
        <v>54.275729307277601</v>
      </c>
      <c r="CV1442" s="7">
        <f t="shared" ca="1" si="1169"/>
        <v>2121.4190162112172</v>
      </c>
    </row>
    <row r="1444" spans="1:100">
      <c r="A1444" s="18" t="s">
        <v>114</v>
      </c>
      <c r="B1444" t="s">
        <v>119</v>
      </c>
      <c r="C1444" t="s">
        <v>120</v>
      </c>
      <c r="D1444" t="s">
        <v>121</v>
      </c>
      <c r="E1444" t="s">
        <v>122</v>
      </c>
      <c r="F1444" t="s">
        <v>123</v>
      </c>
      <c r="G1444" t="s">
        <v>124</v>
      </c>
      <c r="H1444" t="s">
        <v>125</v>
      </c>
      <c r="I1444" t="s">
        <v>126</v>
      </c>
      <c r="J1444" t="s">
        <v>127</v>
      </c>
      <c r="K1444" t="s">
        <v>128</v>
      </c>
      <c r="L1444" t="s">
        <v>129</v>
      </c>
      <c r="M1444" t="s">
        <v>130</v>
      </c>
      <c r="N1444" t="s">
        <v>131</v>
      </c>
      <c r="O1444" t="s">
        <v>132</v>
      </c>
      <c r="P1444" t="s">
        <v>133</v>
      </c>
      <c r="Q1444" t="s">
        <v>134</v>
      </c>
      <c r="R1444" t="s">
        <v>135</v>
      </c>
      <c r="S1444" t="s">
        <v>136</v>
      </c>
      <c r="T1444" t="s">
        <v>138</v>
      </c>
      <c r="U1444" t="s">
        <v>139</v>
      </c>
      <c r="V1444" t="s">
        <v>140</v>
      </c>
      <c r="W1444" t="s">
        <v>141</v>
      </c>
      <c r="X1444" t="s">
        <v>142</v>
      </c>
      <c r="Y1444" t="s">
        <v>143</v>
      </c>
      <c r="Z1444" t="s">
        <v>144</v>
      </c>
      <c r="AA1444" t="s">
        <v>145</v>
      </c>
      <c r="AB1444" t="s">
        <v>146</v>
      </c>
      <c r="AC1444" t="s">
        <v>147</v>
      </c>
      <c r="AD1444" t="s">
        <v>148</v>
      </c>
      <c r="AE1444" t="s">
        <v>149</v>
      </c>
      <c r="AF1444" t="s">
        <v>137</v>
      </c>
    </row>
    <row r="1445" spans="1:100">
      <c r="A1445" s="18" t="s">
        <v>150</v>
      </c>
      <c r="B1445" s="10" t="e">
        <f ca="1">1-NORMSDIST(H1445)</f>
        <v>#REF!</v>
      </c>
      <c r="C1445" s="10">
        <f t="shared" ref="C1445" ca="1" si="1170">1-NORMSDIST(I1445)</f>
        <v>0.99999950135644033</v>
      </c>
      <c r="D1445" s="10">
        <f t="shared" ref="D1445" ca="1" si="1171">1-NORMSDIST(J1445)</f>
        <v>0.99894509430798595</v>
      </c>
      <c r="E1445" s="10">
        <f t="shared" ref="E1445" ca="1" si="1172">1-NORMSDIST(K1445)</f>
        <v>0.86849624989608432</v>
      </c>
      <c r="F1445" s="10">
        <f t="shared" ref="F1445" ca="1" si="1173">1-NORMSDIST(L1445)</f>
        <v>0.78984107767525136</v>
      </c>
      <c r="G1445" s="10">
        <f t="shared" ref="G1445" ca="1" si="1174">1-NORMSDIST(M1445)</f>
        <v>0.53106349020578003</v>
      </c>
      <c r="H1445" t="e">
        <f ca="1">(E1441/T1445-E1442/Z1445)/(SQRT(N1445*(1-N1445)*(1/T1445+1/Z1445)))</f>
        <v>#REF!</v>
      </c>
      <c r="I1445">
        <f t="shared" ref="I1445" ca="1" si="1175">(F1441/U1445-F1442/AA1445)/(SQRT(O1445*(1-O1445)*(1/U1445+1/AA1445)))</f>
        <v>-4.8921730216760437</v>
      </c>
      <c r="J1445">
        <f t="shared" ref="J1445" ca="1" si="1176">(G1441/V1445-G1442/AB1445)/(SQRT(P1445*(1-P1445)*(1/V1445+1/AB1445)))</f>
        <v>-3.0743226247774897</v>
      </c>
      <c r="K1445">
        <f t="shared" ref="K1445" ca="1" si="1177">(H1441/W1445-H1442/AC1445)/(SQRT(Q1445*(1-Q1445)*(1/W1445+1/AC1445)))</f>
        <v>-1.1193109635470071</v>
      </c>
      <c r="L1445">
        <f t="shared" ref="L1445" ca="1" si="1178">(I1441/X1445-I1442/AD1445)/(SQRT(R1445*(1-R1445)*(1/X1445+1/AD1445)))</f>
        <v>-0.80586994132283851</v>
      </c>
      <c r="M1445">
        <f t="shared" ref="M1445" ca="1" si="1179">(J1441/Y1445-J1442/AE1445)/(SQRT(S1445*(1-S1445)*(1/Y1445+1/AE1445)))</f>
        <v>-7.7943471156180499E-2</v>
      </c>
      <c r="N1445" t="e">
        <f ca="1">(E1441+E1442)/(T1445+Z1445)</f>
        <v>#REF!</v>
      </c>
      <c r="O1445">
        <f t="shared" ref="O1445" ca="1" si="1180">(F1441+F1442)/(U1445+AA1445)</f>
        <v>1.2742692168892096E-2</v>
      </c>
      <c r="P1445">
        <f t="shared" ref="P1445" ca="1" si="1181">(G1441+G1442)/(V1445+AB1445)</f>
        <v>1.1313605196679899E-2</v>
      </c>
      <c r="Q1445">
        <f t="shared" ref="Q1445" ca="1" si="1182">(H1441+H1442)/(W1445+AC1445)</f>
        <v>1.0880548538433779E-2</v>
      </c>
      <c r="R1445">
        <f t="shared" ref="R1445" ca="1" si="1183">(I1441+I1442)/(X1445+AD1445)</f>
        <v>8.7964633706243238E-3</v>
      </c>
      <c r="S1445">
        <f t="shared" ref="S1445" ca="1" si="1184">(J1441+J1442)/(Y1445+AE1445)</f>
        <v>6.1349693251533744E-3</v>
      </c>
      <c r="T1445" t="e">
        <f ca="1">_xlfn.FLOOR.MATH(($F$1-1)*$D1441)</f>
        <v>#REF!</v>
      </c>
      <c r="U1445">
        <f ca="1">2*50*$D1441</f>
        <v>336700</v>
      </c>
      <c r="V1445">
        <f ca="1">2*10*$D1441</f>
        <v>67340</v>
      </c>
      <c r="W1445">
        <f ca="1">2*5*$D1441</f>
        <v>33670</v>
      </c>
      <c r="X1445">
        <f ca="1">2*2*$D1441</f>
        <v>13468</v>
      </c>
      <c r="Y1445">
        <f ca="1">2*1*$D1441</f>
        <v>6734</v>
      </c>
      <c r="Z1445" t="e">
        <f ca="1">_xlfn.FLOOR.MATH(($F$1-1)*$D1442)</f>
        <v>#REF!</v>
      </c>
      <c r="AA1445">
        <f ca="1">2*50*$D1442</f>
        <v>217500</v>
      </c>
      <c r="AB1445">
        <f ca="1">2*10*$D1442</f>
        <v>43500</v>
      </c>
      <c r="AC1445">
        <f ca="1">2*5*$D1442</f>
        <v>21750</v>
      </c>
      <c r="AD1445">
        <f ca="1">2*2*$D1442</f>
        <v>8700</v>
      </c>
      <c r="AE1445">
        <f ca="1">2*1*$D1442</f>
        <v>4350</v>
      </c>
    </row>
    <row r="1447" spans="1:100">
      <c r="A1447" s="18" t="s">
        <v>151</v>
      </c>
      <c r="B1447" t="s">
        <v>152</v>
      </c>
      <c r="C1447" t="s">
        <v>153</v>
      </c>
      <c r="D1447" t="s">
        <v>154</v>
      </c>
      <c r="E1447">
        <v>50</v>
      </c>
      <c r="F1447" t="s">
        <v>153</v>
      </c>
      <c r="G1447" t="s">
        <v>154</v>
      </c>
      <c r="H1447">
        <v>10</v>
      </c>
      <c r="I1447" t="s">
        <v>153</v>
      </c>
      <c r="J1447" t="s">
        <v>154</v>
      </c>
      <c r="K1447">
        <v>5</v>
      </c>
      <c r="L1447" t="s">
        <v>153</v>
      </c>
      <c r="M1447" t="s">
        <v>154</v>
      </c>
      <c r="N1447">
        <v>2</v>
      </c>
      <c r="O1447" t="s">
        <v>153</v>
      </c>
      <c r="P1447" t="s">
        <v>154</v>
      </c>
      <c r="Q1447">
        <v>1</v>
      </c>
      <c r="R1447" t="s">
        <v>153</v>
      </c>
      <c r="S1447" t="s">
        <v>154</v>
      </c>
    </row>
    <row r="1448" spans="1:100">
      <c r="A1448" s="18" t="s">
        <v>159</v>
      </c>
      <c r="B1448" t="s">
        <v>116</v>
      </c>
      <c r="C1448">
        <f ca="1">BC1441</f>
        <v>850</v>
      </c>
      <c r="D1448">
        <f ca="1">BD1441</f>
        <v>2517</v>
      </c>
      <c r="E1448" t="s">
        <v>116</v>
      </c>
      <c r="F1448">
        <f ca="1">BG1441</f>
        <v>1976</v>
      </c>
      <c r="G1448">
        <f ca="1">BH1441</f>
        <v>1391</v>
      </c>
      <c r="H1448" t="s">
        <v>116</v>
      </c>
      <c r="I1448">
        <f ca="1">BK1441</f>
        <v>584</v>
      </c>
      <c r="J1448">
        <f ca="1">BL1441</f>
        <v>2783</v>
      </c>
      <c r="K1448" t="s">
        <v>116</v>
      </c>
      <c r="L1448">
        <f ca="1">BO1441</f>
        <v>327</v>
      </c>
      <c r="M1448">
        <f ca="1">BP1441</f>
        <v>3040</v>
      </c>
      <c r="N1448" t="s">
        <v>116</v>
      </c>
      <c r="O1448">
        <f ca="1">BS1441</f>
        <v>108</v>
      </c>
      <c r="P1448">
        <f ca="1">BT1441</f>
        <v>3259</v>
      </c>
      <c r="Q1448" t="s">
        <v>116</v>
      </c>
      <c r="R1448">
        <f ca="1">BW1441</f>
        <v>41</v>
      </c>
      <c r="S1448">
        <f ca="1">BX1441</f>
        <v>3326</v>
      </c>
    </row>
    <row r="1449" spans="1:100">
      <c r="A1449" s="18"/>
      <c r="B1449" t="s">
        <v>117</v>
      </c>
      <c r="C1449">
        <f ca="1">BC1442</f>
        <v>576</v>
      </c>
      <c r="D1449">
        <f ca="1">BD1442</f>
        <v>1599</v>
      </c>
      <c r="E1449" t="s">
        <v>117</v>
      </c>
      <c r="F1449">
        <f ca="1">BG1442</f>
        <v>1386</v>
      </c>
      <c r="G1449">
        <f ca="1">BH1442</f>
        <v>789</v>
      </c>
      <c r="H1449" t="s">
        <v>117</v>
      </c>
      <c r="I1449">
        <f ca="1">BK1442</f>
        <v>442</v>
      </c>
      <c r="J1449">
        <f ca="1">BL1442</f>
        <v>1733</v>
      </c>
      <c r="K1449" t="s">
        <v>117</v>
      </c>
      <c r="L1449">
        <f ca="1">BO1442</f>
        <v>225</v>
      </c>
      <c r="M1449">
        <f ca="1">BP1442</f>
        <v>1950</v>
      </c>
      <c r="N1449" t="s">
        <v>117</v>
      </c>
      <c r="O1449">
        <f ca="1">BS1442</f>
        <v>80</v>
      </c>
      <c r="P1449">
        <f ca="1">BT1442</f>
        <v>2095</v>
      </c>
      <c r="Q1449" t="s">
        <v>117</v>
      </c>
      <c r="R1449">
        <f ca="1">BW1442</f>
        <v>27</v>
      </c>
      <c r="S1449">
        <f ca="1">BX1442</f>
        <v>2148</v>
      </c>
    </row>
    <row r="1450" spans="1:100">
      <c r="A1450" s="18" t="s">
        <v>155</v>
      </c>
      <c r="C1450">
        <f ca="1">(C1448+C1449)*(C1448+D1448)/SUM(C1448:D1449)</f>
        <v>866.35546734031038</v>
      </c>
      <c r="D1450">
        <f ca="1">(C1448+D1448)*(D1448+D1449)/SUM(C1448:D1449)</f>
        <v>2500.6445326596895</v>
      </c>
      <c r="F1450">
        <f ca="1">(F1448+F1449)*(F1448+G1448)/SUM(F1448:G1449)</f>
        <v>2042.5575604474918</v>
      </c>
      <c r="G1450">
        <f ca="1">(F1448+G1448)*(G1448+G1449)/SUM(F1448:G1449)</f>
        <v>1324.4424395525082</v>
      </c>
      <c r="I1450">
        <f ca="1">(I1448+I1449)*(I1448+J1448)/SUM(I1448:J1449)</f>
        <v>623.33850595452907</v>
      </c>
      <c r="J1450">
        <f ca="1">(I1448+J1448)*(J1448+J1449)/SUM(I1448:J1449)</f>
        <v>2743.661494045471</v>
      </c>
      <c r="L1450">
        <f ca="1">(L1448+L1449)*(L1448+M1448)/SUM(L1448:M1449)</f>
        <v>335.36340671237821</v>
      </c>
      <c r="M1450">
        <f ca="1">(L1448+M1448)*(M1448+M1449)/SUM(L1448:M1449)</f>
        <v>3031.636593287622</v>
      </c>
      <c r="O1450">
        <f ca="1">(O1448+O1449)*(O1448+P1448)/SUM(O1448:P1449)</f>
        <v>114.21797185131722</v>
      </c>
      <c r="P1450">
        <f ca="1">(O1448+P1448)*(P1448+P1449)/SUM(O1448:P1449)</f>
        <v>3252.7820281486829</v>
      </c>
      <c r="R1450">
        <f ca="1">(R1448+R1449)*(R1448+S1448)/SUM(R1448:S1449)</f>
        <v>41.312883435582819</v>
      </c>
      <c r="S1450">
        <f ca="1">(R1448+S1448)*(S1448+S1449)/SUM(R1448:S1449)</f>
        <v>3325.687116564417</v>
      </c>
    </row>
    <row r="1451" spans="1:100">
      <c r="C1451">
        <f ca="1">(C1448+C1449)*(C1449+D1449)/SUM(C1448:D1449)</f>
        <v>559.64453265968962</v>
      </c>
      <c r="D1451">
        <f ca="1">(C1449+D1449)*(D1448+D1449)/SUM(C1448:D1449)</f>
        <v>1615.3554673403103</v>
      </c>
      <c r="F1451">
        <f ca="1">(F1448+F1449)*(F1449+G1449)/SUM(F1448:G1449)</f>
        <v>1319.4424395525082</v>
      </c>
      <c r="G1451">
        <f ca="1">(F1449+G1449)*(G1448+G1449)/SUM(F1448:G1449)</f>
        <v>855.55756044749182</v>
      </c>
      <c r="I1451">
        <f ca="1">(I1448+I1449)*(I1449+J1449)/SUM(I1448:J1449)</f>
        <v>402.66149404547093</v>
      </c>
      <c r="J1451">
        <f ca="1">(I1449+J1449)*(J1448+J1449)/SUM(I1448:J1449)</f>
        <v>1772.338505954529</v>
      </c>
      <c r="L1451">
        <f ca="1">(L1448+L1449)*(L1449+M1449)/SUM(L1448:M1449)</f>
        <v>216.63659328762179</v>
      </c>
      <c r="M1451">
        <f ca="1">(L1449+M1449)*(M1448+M1449)/SUM(L1448:M1449)</f>
        <v>1958.3634067123783</v>
      </c>
      <c r="O1451">
        <f ca="1">(O1448+O1449)*(O1449+P1449)/SUM(O1448:P1449)</f>
        <v>73.782028148682784</v>
      </c>
      <c r="P1451">
        <f ca="1">(O1449+P1449)*(P1448+P1449)/SUM(O1448:P1449)</f>
        <v>2101.2179718513171</v>
      </c>
      <c r="R1451">
        <f ca="1">(R1448+R1449)*(R1449+S1449)/SUM(R1448:S1449)</f>
        <v>26.687116564417177</v>
      </c>
      <c r="S1451">
        <f ca="1">(R1449+S1449)*(S1448+S1449)/SUM(R1448:S1449)</f>
        <v>2148.312883435583</v>
      </c>
    </row>
    <row r="1453" spans="1:100">
      <c r="A1453" s="18" t="s">
        <v>151</v>
      </c>
      <c r="B1453" s="18" t="s">
        <v>0</v>
      </c>
      <c r="C1453" s="18">
        <v>50</v>
      </c>
      <c r="D1453" s="18">
        <v>10</v>
      </c>
      <c r="E1453" s="18">
        <v>5</v>
      </c>
      <c r="F1453" s="18">
        <v>2</v>
      </c>
      <c r="G1453" s="18">
        <v>1</v>
      </c>
    </row>
    <row r="1454" spans="1:100">
      <c r="A1454" s="18" t="s">
        <v>118</v>
      </c>
      <c r="B1454" s="10">
        <f ca="1">_xlfn.CHISQ.TEST(C1448:D1449,C1450:D1451)</f>
        <v>0.30336974974205549</v>
      </c>
      <c r="C1454" s="10">
        <f ca="1">_xlfn.CHISQ.TEST(F1448:G1449,F1450:G1451)</f>
        <v>1.7813191672614331E-4</v>
      </c>
      <c r="D1454" s="10">
        <f ca="1">_xlfn.CHISQ.TEST(I1448:J1449,I1450:J1451)</f>
        <v>5.33262409548087E-3</v>
      </c>
      <c r="E1454" s="10">
        <f ca="1">_xlfn.CHISQ.TEST(L1448:M1449,L1450:M1451)</f>
        <v>0.44232876522668846</v>
      </c>
      <c r="F1454" s="10">
        <f ca="1">_xlfn.CHISQ.TEST(O1448:P1449,O1450:P1451)</f>
        <v>0.34471727668958552</v>
      </c>
      <c r="G1454" s="10">
        <f ca="1">_xlfn.CHISQ.TEST(R1448:S1449,R1450:S1451)</f>
        <v>0.93768076893557628</v>
      </c>
    </row>
    <row r="1455" spans="1:100">
      <c r="A1455" s="18" t="s">
        <v>156</v>
      </c>
      <c r="B1455">
        <f ca="1">(C1448*D1449)/(D1448*C1449)</f>
        <v>0.93747930737650642</v>
      </c>
      <c r="C1455">
        <f ca="1">(F1448*G1449)/(G1448*F1449)</f>
        <v>0.80867419185176193</v>
      </c>
      <c r="D1455">
        <f ca="1">(I1448*J1449)/(J1448*I1449)</f>
        <v>0.82276523755249631</v>
      </c>
      <c r="E1455">
        <f ca="1">(L1448*M1449)/(M1448*L1449)</f>
        <v>0.93223684210526314</v>
      </c>
      <c r="F1455">
        <f ca="1">(O1448*P1449)/(P1448*O1449)</f>
        <v>0.86782755446455973</v>
      </c>
      <c r="G1455">
        <f ca="1">(R1448*S1449)/(S1448*R1449)</f>
        <v>0.98069085321039617</v>
      </c>
    </row>
    <row r="1458" spans="1:100">
      <c r="A1458">
        <v>3</v>
      </c>
      <c r="B1458">
        <v>4</v>
      </c>
      <c r="C1458">
        <v>8</v>
      </c>
      <c r="AB1458" s="12"/>
      <c r="AC1458" s="12"/>
      <c r="AD1458" s="12"/>
      <c r="AE1458" s="12"/>
      <c r="AF1458" s="12"/>
      <c r="AG1458" s="12"/>
      <c r="AH1458" s="12"/>
      <c r="AI1458" s="12"/>
      <c r="AJ1458" s="12"/>
      <c r="AK1458" s="12"/>
      <c r="AL1458" s="12"/>
      <c r="AM1458" s="12"/>
      <c r="AN1458" s="12"/>
      <c r="AO1458" s="12"/>
      <c r="AP1458" s="12"/>
      <c r="AQ1458" s="12"/>
      <c r="AR1458" s="12"/>
      <c r="AS1458" s="12"/>
      <c r="AT1458" s="12"/>
      <c r="AU1458" s="12"/>
      <c r="AV1458" s="12"/>
      <c r="AW1458" s="12"/>
      <c r="AX1458" s="12"/>
      <c r="AY1458" s="12"/>
    </row>
    <row r="1459" spans="1:100" ht="18.75">
      <c r="A1459" s="19" t="str">
        <f ca="1">INDIRECT("R5C"&amp;A1458,FALSE)</f>
        <v>sage_kings</v>
      </c>
      <c r="B1459" s="19" t="str">
        <f ca="1">INDIRECT("R5C"&amp;B1458,FALSE)</f>
        <v>ancestors</v>
      </c>
      <c r="C1459" s="19" t="str">
        <f ca="1">INDIRECT("R3C"&amp;C1458,FALSE)</f>
        <v>reduced_ubc_religion</v>
      </c>
      <c r="D1459" s="20"/>
    </row>
    <row r="1460" spans="1:100" ht="18.75">
      <c r="A1460" s="19">
        <f ca="1">INDIRECT("R6C"&amp;A1458,FALSE)</f>
        <v>214</v>
      </c>
      <c r="B1460" s="19">
        <f ca="1">INDIRECT("R6C"&amp;B1458,FALSE)</f>
        <v>6</v>
      </c>
      <c r="C1460" s="19">
        <f ca="1">INDIRECT("R4C"&amp;C1458,FALSE)</f>
        <v>9</v>
      </c>
    </row>
    <row r="1461" spans="1:100">
      <c r="A1461" s="18"/>
    </row>
    <row r="1462" spans="1:100">
      <c r="A1462" s="18" t="s">
        <v>115</v>
      </c>
    </row>
    <row r="1463" spans="1:100" ht="15.75">
      <c r="C1463" t="s">
        <v>36</v>
      </c>
      <c r="D1463" t="s">
        <v>37</v>
      </c>
      <c r="E1463" s="2" t="s">
        <v>43</v>
      </c>
      <c r="F1463" s="2" t="s">
        <v>38</v>
      </c>
      <c r="G1463" s="2" t="s">
        <v>39</v>
      </c>
      <c r="H1463" s="2" t="s">
        <v>40</v>
      </c>
      <c r="I1463" s="2" t="s">
        <v>41</v>
      </c>
      <c r="J1463" s="2" t="s">
        <v>42</v>
      </c>
      <c r="K1463" s="3" t="s">
        <v>44</v>
      </c>
      <c r="L1463" s="3" t="s">
        <v>45</v>
      </c>
      <c r="M1463" s="3" t="s">
        <v>46</v>
      </c>
      <c r="N1463" s="3" t="s">
        <v>47</v>
      </c>
      <c r="O1463" s="3" t="s">
        <v>48</v>
      </c>
      <c r="P1463" s="3" t="s">
        <v>49</v>
      </c>
      <c r="Q1463" s="3" t="s">
        <v>108</v>
      </c>
      <c r="R1463" s="3" t="s">
        <v>109</v>
      </c>
      <c r="S1463" s="3" t="s">
        <v>110</v>
      </c>
      <c r="T1463" s="3" t="s">
        <v>111</v>
      </c>
      <c r="U1463" s="3" t="s">
        <v>112</v>
      </c>
      <c r="V1463" s="3" t="s">
        <v>113</v>
      </c>
      <c r="W1463" s="3" t="s">
        <v>81</v>
      </c>
      <c r="X1463" s="3" t="s">
        <v>82</v>
      </c>
      <c r="Y1463" s="3" t="s">
        <v>83</v>
      </c>
      <c r="Z1463" s="3" t="s">
        <v>84</v>
      </c>
      <c r="AA1463" s="3" t="s">
        <v>85</v>
      </c>
      <c r="AB1463" s="3" t="s">
        <v>86</v>
      </c>
      <c r="AC1463" s="13" t="s">
        <v>96</v>
      </c>
      <c r="AD1463" s="13" t="s">
        <v>97</v>
      </c>
      <c r="AE1463" s="13" t="s">
        <v>98</v>
      </c>
      <c r="AF1463" s="13" t="s">
        <v>99</v>
      </c>
      <c r="AG1463" s="13" t="s">
        <v>100</v>
      </c>
      <c r="AH1463" s="13" t="s">
        <v>101</v>
      </c>
      <c r="AI1463" s="13" t="s">
        <v>102</v>
      </c>
      <c r="AJ1463" s="13" t="s">
        <v>103</v>
      </c>
      <c r="AK1463" s="13" t="s">
        <v>104</v>
      </c>
      <c r="AL1463" s="13" t="s">
        <v>105</v>
      </c>
      <c r="AM1463" s="13" t="s">
        <v>106</v>
      </c>
      <c r="AN1463" s="13" t="s">
        <v>107</v>
      </c>
      <c r="AO1463" s="13" t="s">
        <v>96</v>
      </c>
      <c r="AP1463" s="13" t="s">
        <v>97</v>
      </c>
      <c r="AQ1463" s="13" t="s">
        <v>98</v>
      </c>
      <c r="AR1463" s="13" t="s">
        <v>99</v>
      </c>
      <c r="AS1463" s="13" t="s">
        <v>100</v>
      </c>
      <c r="AT1463" s="13" t="s">
        <v>101</v>
      </c>
      <c r="AU1463" s="13" t="s">
        <v>102</v>
      </c>
      <c r="AV1463" s="13" t="s">
        <v>103</v>
      </c>
      <c r="AW1463" s="13" t="s">
        <v>104</v>
      </c>
      <c r="AX1463" s="13" t="s">
        <v>105</v>
      </c>
      <c r="AY1463" s="13" t="s">
        <v>106</v>
      </c>
      <c r="AZ1463" s="13" t="s">
        <v>107</v>
      </c>
      <c r="BA1463" t="s">
        <v>1</v>
      </c>
      <c r="BB1463" t="s">
        <v>2</v>
      </c>
      <c r="BC1463" t="s">
        <v>3</v>
      </c>
      <c r="BD1463" t="s">
        <v>4</v>
      </c>
      <c r="BE1463" t="s">
        <v>5</v>
      </c>
      <c r="BF1463" t="s">
        <v>6</v>
      </c>
      <c r="BG1463" t="s">
        <v>7</v>
      </c>
      <c r="BH1463" t="s">
        <v>8</v>
      </c>
      <c r="BI1463" t="s">
        <v>9</v>
      </c>
      <c r="BJ1463" t="s">
        <v>10</v>
      </c>
      <c r="BK1463" t="s">
        <v>11</v>
      </c>
      <c r="BL1463" t="s">
        <v>12</v>
      </c>
      <c r="BM1463" t="s">
        <v>13</v>
      </c>
      <c r="BN1463" t="s">
        <v>14</v>
      </c>
      <c r="BO1463" t="s">
        <v>15</v>
      </c>
      <c r="BP1463" t="s">
        <v>16</v>
      </c>
      <c r="BQ1463" t="s">
        <v>17</v>
      </c>
      <c r="BR1463" t="s">
        <v>18</v>
      </c>
      <c r="BS1463" t="s">
        <v>19</v>
      </c>
      <c r="BT1463" t="s">
        <v>20</v>
      </c>
      <c r="BU1463" t="s">
        <v>21</v>
      </c>
      <c r="BV1463" t="s">
        <v>22</v>
      </c>
      <c r="BW1463" t="s">
        <v>23</v>
      </c>
      <c r="BX1463" t="s">
        <v>24</v>
      </c>
      <c r="BY1463" t="s">
        <v>1</v>
      </c>
      <c r="BZ1463" t="s">
        <v>2</v>
      </c>
      <c r="CA1463" t="s">
        <v>3</v>
      </c>
      <c r="CB1463" t="s">
        <v>4</v>
      </c>
      <c r="CC1463" t="s">
        <v>5</v>
      </c>
      <c r="CD1463" t="s">
        <v>6</v>
      </c>
      <c r="CE1463" t="s">
        <v>7</v>
      </c>
      <c r="CF1463" t="s">
        <v>8</v>
      </c>
      <c r="CG1463" t="s">
        <v>9</v>
      </c>
      <c r="CH1463" t="s">
        <v>10</v>
      </c>
      <c r="CI1463" t="s">
        <v>11</v>
      </c>
      <c r="CJ1463" t="s">
        <v>12</v>
      </c>
      <c r="CK1463" t="s">
        <v>13</v>
      </c>
      <c r="CL1463" t="s">
        <v>14</v>
      </c>
      <c r="CM1463" t="s">
        <v>15</v>
      </c>
      <c r="CN1463" t="s">
        <v>16</v>
      </c>
      <c r="CO1463" t="s">
        <v>17</v>
      </c>
      <c r="CP1463" t="s">
        <v>18</v>
      </c>
      <c r="CQ1463" t="s">
        <v>19</v>
      </c>
      <c r="CR1463" t="s">
        <v>20</v>
      </c>
      <c r="CS1463" t="s">
        <v>21</v>
      </c>
      <c r="CT1463" t="s">
        <v>22</v>
      </c>
      <c r="CU1463" t="s">
        <v>23</v>
      </c>
      <c r="CV1463" t="s">
        <v>24</v>
      </c>
    </row>
    <row r="1464" spans="1:100">
      <c r="A1464" s="18" t="str">
        <f ca="1">INDIRECT("CORPUS_TOTALS!R"&amp;$A1460&amp;"C"&amp;COLUMN(),FALSE)</f>
        <v>Sage Kings</v>
      </c>
      <c r="B1464" s="7" t="str">
        <f ca="1">INDIRECT("CORPUS_TOTALS!R"&amp;($A1460+$C1460)&amp;"C"&amp;(COLUMN()-1),FALSE)</f>
        <v>Reduced Religion</v>
      </c>
      <c r="C1464" s="7">
        <f ca="1">INDIRECT("CORPUS_TOTALS!R"&amp;($A1460+$C1460)&amp;"C"&amp;(COLUMN()-1),FALSE)</f>
        <v>64928</v>
      </c>
      <c r="D1464" s="7">
        <f t="shared" ref="D1464:BO1464" ca="1" si="1185">INDIRECT("CORPUS_TOTALS!R"&amp;($A1460+$C1460)&amp;"C"&amp;(COLUMN()-1),FALSE)</f>
        <v>3367</v>
      </c>
      <c r="E1464" s="7">
        <f t="shared" ca="1" si="1185"/>
        <v>1251</v>
      </c>
      <c r="F1464" s="7">
        <f t="shared" ca="1" si="1185"/>
        <v>3260</v>
      </c>
      <c r="G1464" s="7">
        <f t="shared" ca="1" si="1185"/>
        <v>607</v>
      </c>
      <c r="H1464" s="7">
        <f t="shared" ca="1" si="1185"/>
        <v>312</v>
      </c>
      <c r="I1464" s="7">
        <f t="shared" ca="1" si="1185"/>
        <v>139</v>
      </c>
      <c r="J1464" s="7">
        <f t="shared" ca="1" si="1185"/>
        <v>54</v>
      </c>
      <c r="K1464" s="7">
        <f t="shared" ca="1" si="1185"/>
        <v>0.67684038933710688</v>
      </c>
      <c r="L1464" s="7">
        <f t="shared" ca="1" si="1185"/>
        <v>2.8485646489332238E-2</v>
      </c>
      <c r="M1464" s="7">
        <f t="shared" ca="1" si="1185"/>
        <v>-0.54806534541376417</v>
      </c>
      <c r="N1464" s="7">
        <f t="shared" ca="1" si="1185"/>
        <v>-0.32534104387164942</v>
      </c>
      <c r="O1464" s="7">
        <f t="shared" ca="1" si="1185"/>
        <v>0.54338409066301152</v>
      </c>
      <c r="P1464" s="7">
        <f t="shared" ca="1" si="1185"/>
        <v>-1.4928263268713153</v>
      </c>
      <c r="Q1464" s="7">
        <f t="shared" ca="1" si="1185"/>
        <v>1.0433607423641924</v>
      </c>
      <c r="R1464" s="7">
        <f t="shared" ca="1" si="1185"/>
        <v>1.1277468681870473</v>
      </c>
      <c r="S1464" s="7">
        <f t="shared" ca="1" si="1185"/>
        <v>1.0390592973027442</v>
      </c>
      <c r="T1464" s="7">
        <f t="shared" ca="1" si="1185"/>
        <v>1.0377243556564197</v>
      </c>
      <c r="U1464" s="7">
        <f t="shared" ca="1" si="1185"/>
        <v>1.1109574689196653</v>
      </c>
      <c r="V1464" s="7">
        <f t="shared" ca="1" si="1185"/>
        <v>0.84503217715455203</v>
      </c>
      <c r="W1464" s="7">
        <f t="shared" ca="1" si="1185"/>
        <v>0</v>
      </c>
      <c r="X1464" s="7">
        <f t="shared" ca="1" si="1185"/>
        <v>0</v>
      </c>
      <c r="Y1464" s="7">
        <f t="shared" ca="1" si="1185"/>
        <v>0</v>
      </c>
      <c r="Z1464" s="7">
        <f t="shared" ca="1" si="1185"/>
        <v>0</v>
      </c>
      <c r="AA1464" s="7">
        <f t="shared" ca="1" si="1185"/>
        <v>0</v>
      </c>
      <c r="AB1464" s="7">
        <f t="shared" ca="1" si="1185"/>
        <v>0</v>
      </c>
      <c r="AC1464" s="7">
        <f t="shared" ca="1" si="1185"/>
        <v>1.9835213128303782E-2</v>
      </c>
      <c r="AD1464" s="7">
        <f t="shared" ca="1" si="1185"/>
        <v>2.2136543900747256E-2</v>
      </c>
      <c r="AE1464" s="7">
        <f t="shared" ca="1" si="1185"/>
        <v>1.870614707405938E-2</v>
      </c>
      <c r="AF1464" s="7">
        <f t="shared" ca="1" si="1185"/>
        <v>2.0022691654779348E-2</v>
      </c>
      <c r="AG1464" s="7">
        <f t="shared" ca="1" si="1185"/>
        <v>1.6606712556235307E-2</v>
      </c>
      <c r="AH1464" s="7">
        <f t="shared" ca="1" si="1185"/>
        <v>1.9449123499600752E-2</v>
      </c>
      <c r="AI1464" s="7">
        <f t="shared" ca="1" si="1185"/>
        <v>1.6495503739407325E-2</v>
      </c>
      <c r="AJ1464" s="7">
        <f t="shared" ca="1" si="1185"/>
        <v>2.0570133326229739E-2</v>
      </c>
      <c r="AK1464" s="7">
        <f t="shared" ca="1" si="1185"/>
        <v>1.7245571298137218E-2</v>
      </c>
      <c r="AL1464" s="7">
        <f t="shared" ca="1" si="1185"/>
        <v>2.4037469984904067E-2</v>
      </c>
      <c r="AM1464" s="7">
        <f t="shared" ca="1" si="1185"/>
        <v>1.1794762376702718E-2</v>
      </c>
      <c r="AN1464" s="7">
        <f t="shared" ca="1" si="1185"/>
        <v>2.0281269699329356E-2</v>
      </c>
      <c r="AO1464" s="7">
        <f t="shared" ca="1" si="1185"/>
        <v>0.20724399890307921</v>
      </c>
      <c r="AP1464" s="7">
        <f t="shared" ca="1" si="1185"/>
        <v>0.23528644362736334</v>
      </c>
      <c r="AQ1464" s="7">
        <f t="shared" ca="1" si="1185"/>
        <v>0.48504160519092843</v>
      </c>
      <c r="AR1464" s="7">
        <f t="shared" ca="1" si="1185"/>
        <v>0.51881939867007543</v>
      </c>
      <c r="AS1464" s="7">
        <f t="shared" ca="1" si="1185"/>
        <v>0.14568378817525396</v>
      </c>
      <c r="AT1464" s="7">
        <f t="shared" ca="1" si="1185"/>
        <v>0.17032452783306207</v>
      </c>
      <c r="AU1464" s="7">
        <f t="shared" ca="1" si="1185"/>
        <v>7.8347260004276331E-2</v>
      </c>
      <c r="AV1464" s="7">
        <f t="shared" ca="1" si="1185"/>
        <v>9.7476915819899507E-2</v>
      </c>
      <c r="AW1464" s="7">
        <f t="shared" ca="1" si="1185"/>
        <v>3.3741922721939502E-2</v>
      </c>
      <c r="AX1464" s="7">
        <f t="shared" ca="1" si="1185"/>
        <v>4.7042158062141279E-2</v>
      </c>
      <c r="AY1464" s="7">
        <f t="shared" ca="1" si="1185"/>
        <v>1.153660067542444E-2</v>
      </c>
      <c r="AZ1464" s="7">
        <f t="shared" ca="1" si="1185"/>
        <v>1.9945430806607045E-2</v>
      </c>
      <c r="BA1464" s="7">
        <f t="shared" ca="1" si="1185"/>
        <v>1426320</v>
      </c>
      <c r="BB1464" s="7">
        <f t="shared" ca="1" si="1185"/>
        <v>5235033</v>
      </c>
      <c r="BC1464" s="7">
        <f t="shared" ca="1" si="1185"/>
        <v>745</v>
      </c>
      <c r="BD1464" s="7">
        <f t="shared" ca="1" si="1185"/>
        <v>2622</v>
      </c>
      <c r="BE1464" s="7">
        <f t="shared" ca="1" si="1185"/>
        <v>3143520</v>
      </c>
      <c r="BF1464" s="7">
        <f t="shared" ca="1" si="1185"/>
        <v>3517833</v>
      </c>
      <c r="BG1464" s="7">
        <f t="shared" ca="1" si="1185"/>
        <v>1690</v>
      </c>
      <c r="BH1464" s="7">
        <f t="shared" ca="1" si="1185"/>
        <v>1677</v>
      </c>
      <c r="BI1464" s="7">
        <f t="shared" ca="1" si="1185"/>
        <v>1019667</v>
      </c>
      <c r="BJ1464" s="7">
        <f t="shared" ca="1" si="1185"/>
        <v>5641686</v>
      </c>
      <c r="BK1464" s="7">
        <f t="shared" ca="1" si="1185"/>
        <v>532</v>
      </c>
      <c r="BL1464" s="7">
        <f t="shared" ca="1" si="1185"/>
        <v>2835</v>
      </c>
      <c r="BM1464" s="7">
        <f t="shared" ca="1" si="1185"/>
        <v>566924</v>
      </c>
      <c r="BN1464" s="7">
        <f t="shared" ca="1" si="1185"/>
        <v>6094429</v>
      </c>
      <c r="BO1464" s="7">
        <f t="shared" ca="1" si="1185"/>
        <v>296</v>
      </c>
      <c r="BP1464" s="7">
        <f t="shared" ref="BP1464:CV1464" ca="1" si="1186">INDIRECT("CORPUS_TOTALS!R"&amp;($A1460+$C1460)&amp;"C"&amp;(COLUMN()-1),FALSE)</f>
        <v>3071</v>
      </c>
      <c r="BQ1464" s="7">
        <f t="shared" ca="1" si="1186"/>
        <v>243998</v>
      </c>
      <c r="BR1464" s="7">
        <f t="shared" ca="1" si="1186"/>
        <v>6417355</v>
      </c>
      <c r="BS1464" s="7">
        <f t="shared" ca="1" si="1186"/>
        <v>136</v>
      </c>
      <c r="BT1464" s="7">
        <f t="shared" ca="1" si="1186"/>
        <v>3231</v>
      </c>
      <c r="BU1464" s="7">
        <f t="shared" ca="1" si="1186"/>
        <v>124855</v>
      </c>
      <c r="BV1464" s="7">
        <f t="shared" ca="1" si="1186"/>
        <v>6536498</v>
      </c>
      <c r="BW1464" s="7">
        <f t="shared" ca="1" si="1186"/>
        <v>53</v>
      </c>
      <c r="BX1464" s="7">
        <f t="shared" ca="1" si="1186"/>
        <v>3314</v>
      </c>
      <c r="BY1464" s="7">
        <f t="shared" ca="1" si="1186"/>
        <v>1426344.0503044389</v>
      </c>
      <c r="BZ1464" s="7">
        <f t="shared" ca="1" si="1186"/>
        <v>3271708.4892948153</v>
      </c>
      <c r="CA1464" s="7">
        <f t="shared" ca="1" si="1186"/>
        <v>1588.4748729128905</v>
      </c>
      <c r="CB1464" s="7">
        <f t="shared" ca="1" si="1186"/>
        <v>1661627.3597022952</v>
      </c>
      <c r="CC1464" s="7">
        <f t="shared" ca="1" si="1186"/>
        <v>3143621.0477154329</v>
      </c>
      <c r="CD1464" s="7">
        <f t="shared" ca="1" si="1186"/>
        <v>2727892.35926311</v>
      </c>
      <c r="CE1464" s="7">
        <f t="shared" ca="1" si="1186"/>
        <v>515.98702106014957</v>
      </c>
      <c r="CF1464" s="7">
        <f t="shared" ca="1" si="1186"/>
        <v>864975.05986617971</v>
      </c>
      <c r="CG1464" s="7">
        <f t="shared" ca="1" si="1186"/>
        <v>1019683.5979976653</v>
      </c>
      <c r="CH1464" s="7">
        <f t="shared" ca="1" si="1186"/>
        <v>5126808.7418189086</v>
      </c>
      <c r="CI1464" s="7">
        <f t="shared" ca="1" si="1186"/>
        <v>286.67736258987622</v>
      </c>
      <c r="CJ1464" s="7">
        <f t="shared" ca="1" si="1186"/>
        <v>521266.31849907659</v>
      </c>
      <c r="CK1464" s="7">
        <f t="shared" ca="1" si="1186"/>
        <v>566933.44186402427</v>
      </c>
      <c r="CL1464" s="7">
        <f t="shared" ca="1" si="1186"/>
        <v>5859948.4132565642</v>
      </c>
      <c r="CM1464" s="7">
        <f t="shared" ca="1" si="1186"/>
        <v>123.41672238293582</v>
      </c>
      <c r="CN1464" s="7">
        <f t="shared" ca="1" si="1186"/>
        <v>238018.44853883827</v>
      </c>
      <c r="CO1464" s="7">
        <f t="shared" ca="1" si="1186"/>
        <v>244010.66410921988</v>
      </c>
      <c r="CP1464" s="7">
        <f t="shared" ca="1" si="1186"/>
        <v>6294945.8649292495</v>
      </c>
      <c r="CQ1464" s="7">
        <f t="shared" ca="1" si="1186"/>
        <v>63.145142931736068</v>
      </c>
      <c r="CR1464" s="7">
        <f t="shared" ca="1" si="1186"/>
        <v>125685.42423150728</v>
      </c>
      <c r="CS1464" s="7">
        <f t="shared" ca="1" si="1186"/>
        <v>124844.89678846223</v>
      </c>
      <c r="CT1464" s="7">
        <f t="shared" ca="1" si="1186"/>
        <v>5366142.715872908</v>
      </c>
      <c r="CU1464" s="7">
        <f t="shared" ca="1" si="1186"/>
        <v>1021.538032911741</v>
      </c>
      <c r="CV1464" s="7">
        <f t="shared" ca="1" si="1186"/>
        <v>995578.790853885</v>
      </c>
    </row>
    <row r="1465" spans="1:100">
      <c r="A1465" s="18" t="s">
        <v>117</v>
      </c>
      <c r="B1465" s="7" t="str">
        <f ca="1">INDIRECT("CORPUS_TOTALS!R"&amp;($B1460+$C1460)&amp;"C"&amp;(COLUMN()-1),FALSE)</f>
        <v>Reduced Religion</v>
      </c>
      <c r="C1465" s="7">
        <f ca="1">INDIRECT("CORPUS_TOTALS!R"&amp;($B1460+$C1460)&amp;"C"&amp;(COLUMN()-1),FALSE)</f>
        <v>64928</v>
      </c>
      <c r="D1465" s="7">
        <f t="shared" ref="D1465:BO1465" ca="1" si="1187">INDIRECT("CORPUS_TOTALS!R"&amp;($B1460+$C1460)&amp;"C"&amp;(COLUMN()-1),FALSE)</f>
        <v>2175</v>
      </c>
      <c r="E1465" s="7">
        <f t="shared" ca="1" si="1187"/>
        <v>1225</v>
      </c>
      <c r="F1465" s="7">
        <f t="shared" ca="1" si="1187"/>
        <v>3342</v>
      </c>
      <c r="G1465" s="7">
        <f t="shared" ca="1" si="1187"/>
        <v>838</v>
      </c>
      <c r="H1465" s="7">
        <f t="shared" ca="1" si="1187"/>
        <v>472</v>
      </c>
      <c r="I1465" s="7">
        <f t="shared" ca="1" si="1187"/>
        <v>247</v>
      </c>
      <c r="J1465" s="7">
        <f t="shared" ca="1" si="1187"/>
        <v>165</v>
      </c>
      <c r="K1465" s="7">
        <f t="shared" ca="1" si="1187"/>
        <v>3.2726051244798344</v>
      </c>
      <c r="L1465" s="7">
        <f t="shared" ca="1" si="1187"/>
        <v>3.0421071016026078</v>
      </c>
      <c r="M1465" s="7">
        <f t="shared" ca="1" si="1187"/>
        <v>4.5695762041406578</v>
      </c>
      <c r="N1465" s="7">
        <f t="shared" ca="1" si="1187"/>
        <v>5.3963721693068853</v>
      </c>
      <c r="O1465" s="7">
        <f t="shared" ca="1" si="1187"/>
        <v>7.3365035081774943</v>
      </c>
      <c r="P1465" s="7">
        <f t="shared" ca="1" si="1187"/>
        <v>9.5779480105516228</v>
      </c>
      <c r="Q1465" s="7">
        <f t="shared" ca="1" si="1187"/>
        <v>1.7501720597809136</v>
      </c>
      <c r="R1465" s="7">
        <f t="shared" ca="1" si="1187"/>
        <v>1.4701818401801283</v>
      </c>
      <c r="S1465" s="7">
        <f t="shared" ca="1" si="1187"/>
        <v>2.2327722982607234</v>
      </c>
      <c r="T1465" s="7">
        <f t="shared" ca="1" si="1187"/>
        <v>2.485531039088503</v>
      </c>
      <c r="U1465" s="7">
        <f t="shared" ca="1" si="1187"/>
        <v>3.3160937307236158</v>
      </c>
      <c r="V1465" s="7">
        <f t="shared" ca="1" si="1187"/>
        <v>4.2860396977048731</v>
      </c>
      <c r="W1465" s="7">
        <f t="shared" ca="1" si="1187"/>
        <v>6.7666589477371203E-33</v>
      </c>
      <c r="X1465" s="7">
        <f t="shared" ca="1" si="1187"/>
        <v>2.5064507952376683E-17</v>
      </c>
      <c r="Y1465" s="7">
        <f t="shared" ca="1" si="1187"/>
        <v>2.4790990683753053E-65</v>
      </c>
      <c r="Z1465" s="7">
        <f t="shared" ca="1" si="1187"/>
        <v>2.436543876442674E-63</v>
      </c>
      <c r="AA1465" s="7">
        <f t="shared" ca="1" si="1187"/>
        <v>4.5329536236993048E-75</v>
      </c>
      <c r="AB1465" s="7">
        <f t="shared" ca="1" si="1187"/>
        <v>5.0133716348965921E-82</v>
      </c>
      <c r="AC1465" s="7">
        <f t="shared" ca="1" si="1187"/>
        <v>3.0059010995028949E-2</v>
      </c>
      <c r="AD1465" s="7">
        <f t="shared" ca="1" si="1187"/>
        <v>3.3564815368468094E-2</v>
      </c>
      <c r="AE1465" s="7">
        <f t="shared" ca="1" si="1187"/>
        <v>2.9705259312797019E-2</v>
      </c>
      <c r="AF1465" s="7">
        <f t="shared" ca="1" si="1187"/>
        <v>3.1756809652720222E-2</v>
      </c>
      <c r="AG1465" s="7">
        <f t="shared" ca="1" si="1187"/>
        <v>3.5970815536548614E-2</v>
      </c>
      <c r="AH1465" s="7">
        <f t="shared" ca="1" si="1187"/>
        <v>4.1086655727819207E-2</v>
      </c>
      <c r="AI1465" s="7">
        <f t="shared" ca="1" si="1187"/>
        <v>3.9572618985267177E-2</v>
      </c>
      <c r="AJ1465" s="7">
        <f t="shared" ca="1" si="1187"/>
        <v>4.723197871588225E-2</v>
      </c>
      <c r="AK1465" s="7">
        <f t="shared" ca="1" si="1187"/>
        <v>4.990425453731915E-2</v>
      </c>
      <c r="AL1465" s="7">
        <f t="shared" ca="1" si="1187"/>
        <v>6.3658963853485462E-2</v>
      </c>
      <c r="AM1465" s="7">
        <f t="shared" ca="1" si="1187"/>
        <v>6.4734323573513539E-2</v>
      </c>
      <c r="AN1465" s="7">
        <f t="shared" ca="1" si="1187"/>
        <v>8.6989814357520942E-2</v>
      </c>
      <c r="AO1465" s="7">
        <f t="shared" ca="1" si="1187"/>
        <v>0.3031097719716449</v>
      </c>
      <c r="AP1465" s="7">
        <f t="shared" ca="1" si="1187"/>
        <v>0.34240746940766542</v>
      </c>
      <c r="AQ1465" s="7">
        <f t="shared" ca="1" si="1187"/>
        <v>0.54699686569586092</v>
      </c>
      <c r="AR1465" s="7">
        <f t="shared" ca="1" si="1187"/>
        <v>0.58863531821218495</v>
      </c>
      <c r="AS1465" s="7">
        <f t="shared" ca="1" si="1187"/>
        <v>0.26833796301076601</v>
      </c>
      <c r="AT1465" s="7">
        <f t="shared" ca="1" si="1187"/>
        <v>0.30637468066739487</v>
      </c>
      <c r="AU1465" s="7">
        <f t="shared" ca="1" si="1187"/>
        <v>0.17117972227712511</v>
      </c>
      <c r="AV1465" s="7">
        <f t="shared" ca="1" si="1187"/>
        <v>0.20399269151597835</v>
      </c>
      <c r="AW1465" s="7">
        <f t="shared" ca="1" si="1187"/>
        <v>9.8484568018987334E-2</v>
      </c>
      <c r="AX1465" s="7">
        <f t="shared" ca="1" si="1187"/>
        <v>0.12496370784308164</v>
      </c>
      <c r="AY1465" s="7">
        <f t="shared" ca="1" si="1187"/>
        <v>6.4305565794350317E-2</v>
      </c>
      <c r="AZ1465" s="7">
        <f t="shared" ca="1" si="1187"/>
        <v>8.6499031906799112E-2</v>
      </c>
      <c r="BA1465" s="7">
        <f t="shared" ca="1" si="1187"/>
        <v>1426363</v>
      </c>
      <c r="BB1465" s="7">
        <f t="shared" ca="1" si="1187"/>
        <v>5236182</v>
      </c>
      <c r="BC1465" s="7">
        <f t="shared" ca="1" si="1187"/>
        <v>702</v>
      </c>
      <c r="BD1465" s="7">
        <f t="shared" ca="1" si="1187"/>
        <v>1473</v>
      </c>
      <c r="BE1465" s="7">
        <f t="shared" ca="1" si="1187"/>
        <v>3143975</v>
      </c>
      <c r="BF1465" s="7">
        <f t="shared" ca="1" si="1187"/>
        <v>3518570</v>
      </c>
      <c r="BG1465" s="7">
        <f t="shared" ca="1" si="1187"/>
        <v>1235</v>
      </c>
      <c r="BH1465" s="7">
        <f t="shared" ca="1" si="1187"/>
        <v>940</v>
      </c>
      <c r="BI1465" s="7">
        <f t="shared" ca="1" si="1187"/>
        <v>1019574</v>
      </c>
      <c r="BJ1465" s="7">
        <f t="shared" ca="1" si="1187"/>
        <v>5642971</v>
      </c>
      <c r="BK1465" s="7">
        <f t="shared" ca="1" si="1187"/>
        <v>625</v>
      </c>
      <c r="BL1465" s="7">
        <f t="shared" ca="1" si="1187"/>
        <v>1550</v>
      </c>
      <c r="BM1465" s="7">
        <f t="shared" ca="1" si="1187"/>
        <v>566812</v>
      </c>
      <c r="BN1465" s="7">
        <f t="shared" ca="1" si="1187"/>
        <v>6095733</v>
      </c>
      <c r="BO1465" s="7">
        <f t="shared" ca="1" si="1187"/>
        <v>408</v>
      </c>
      <c r="BP1465" s="7">
        <f t="shared" ref="BP1465:CV1465" ca="1" si="1188">INDIRECT("CORPUS_TOTALS!R"&amp;($B1460+$C1460)&amp;"C"&amp;(COLUMN()-1),FALSE)</f>
        <v>1767</v>
      </c>
      <c r="BQ1465" s="7">
        <f t="shared" ca="1" si="1188"/>
        <v>243891</v>
      </c>
      <c r="BR1465" s="7">
        <f t="shared" ca="1" si="1188"/>
        <v>6418654</v>
      </c>
      <c r="BS1465" s="7">
        <f t="shared" ca="1" si="1188"/>
        <v>243</v>
      </c>
      <c r="BT1465" s="7">
        <f t="shared" ca="1" si="1188"/>
        <v>1932</v>
      </c>
      <c r="BU1465" s="7">
        <f t="shared" ca="1" si="1188"/>
        <v>124744</v>
      </c>
      <c r="BV1465" s="7">
        <f t="shared" ca="1" si="1188"/>
        <v>6537801</v>
      </c>
      <c r="BW1465" s="7">
        <f t="shared" ca="1" si="1188"/>
        <v>164</v>
      </c>
      <c r="BX1465" s="7">
        <f t="shared" ca="1" si="1188"/>
        <v>2011</v>
      </c>
      <c r="BY1465" s="7">
        <f t="shared" ca="1" si="1188"/>
        <v>1426599.284054694</v>
      </c>
      <c r="BZ1465" s="7">
        <f t="shared" ca="1" si="1188"/>
        <v>5235945.7159453062</v>
      </c>
      <c r="CA1465" s="7">
        <f t="shared" ca="1" si="1188"/>
        <v>465.71594530602937</v>
      </c>
      <c r="CB1465" s="7">
        <f t="shared" ca="1" si="1188"/>
        <v>1709.8420535996379</v>
      </c>
      <c r="CC1465" s="7">
        <f t="shared" ca="1" si="1188"/>
        <v>3144183.5755215525</v>
      </c>
      <c r="CD1465" s="7">
        <f t="shared" ca="1" si="1188"/>
        <v>3518361.4244784475</v>
      </c>
      <c r="CE1465" s="7">
        <f t="shared" ca="1" si="1188"/>
        <v>1026.4244784477066</v>
      </c>
      <c r="CF1465" s="7">
        <f t="shared" ca="1" si="1188"/>
        <v>1148.9504761318685</v>
      </c>
      <c r="CG1465" s="7">
        <f t="shared" ca="1" si="1188"/>
        <v>1019866.0628586047</v>
      </c>
      <c r="CH1465" s="7">
        <f t="shared" ca="1" si="1188"/>
        <v>5642678.9371413952</v>
      </c>
      <c r="CI1465" s="7">
        <f t="shared" ca="1" si="1188"/>
        <v>332.93714139528743</v>
      </c>
      <c r="CJ1465" s="7">
        <f t="shared" ca="1" si="1188"/>
        <v>1842.6642033937483</v>
      </c>
      <c r="CK1465" s="7">
        <f t="shared" ca="1" si="1188"/>
        <v>567034.89042300347</v>
      </c>
      <c r="CL1465" s="7">
        <f t="shared" ca="1" si="1188"/>
        <v>6095510.1095769964</v>
      </c>
      <c r="CM1465" s="7">
        <f t="shared" ca="1" si="1188"/>
        <v>185.10957699648299</v>
      </c>
      <c r="CN1465" s="7">
        <f t="shared" ca="1" si="1188"/>
        <v>1990.5400263713041</v>
      </c>
      <c r="CO1465" s="7">
        <f t="shared" ca="1" si="1188"/>
        <v>244054.32801828135</v>
      </c>
      <c r="CP1465" s="7">
        <f t="shared" ca="1" si="1188"/>
        <v>6418490.6719817184</v>
      </c>
      <c r="CQ1465" s="7">
        <f t="shared" ca="1" si="1188"/>
        <v>79.671981718661854</v>
      </c>
      <c r="CR1465" s="7">
        <f t="shared" ca="1" si="1188"/>
        <v>2096.0120419449327</v>
      </c>
      <c r="CS1465" s="7">
        <f t="shared" ca="1" si="1188"/>
        <v>124867.23686216376</v>
      </c>
      <c r="CT1465" s="7">
        <f t="shared" ca="1" si="1188"/>
        <v>6537677.763137836</v>
      </c>
      <c r="CU1465" s="7">
        <f t="shared" ca="1" si="1188"/>
        <v>40.763137836248184</v>
      </c>
      <c r="CV1465" s="7">
        <f t="shared" ca="1" si="1188"/>
        <v>2134.9335876905898</v>
      </c>
    </row>
    <row r="1467" spans="1:100">
      <c r="A1467" s="18" t="s">
        <v>114</v>
      </c>
      <c r="B1467" t="s">
        <v>119</v>
      </c>
      <c r="C1467" t="s">
        <v>120</v>
      </c>
      <c r="D1467" t="s">
        <v>121</v>
      </c>
      <c r="E1467" t="s">
        <v>122</v>
      </c>
      <c r="F1467" t="s">
        <v>123</v>
      </c>
      <c r="G1467" t="s">
        <v>124</v>
      </c>
      <c r="H1467" t="s">
        <v>125</v>
      </c>
      <c r="I1467" t="s">
        <v>126</v>
      </c>
      <c r="J1467" t="s">
        <v>127</v>
      </c>
      <c r="K1467" t="s">
        <v>128</v>
      </c>
      <c r="L1467" t="s">
        <v>129</v>
      </c>
      <c r="M1467" t="s">
        <v>130</v>
      </c>
      <c r="N1467" t="s">
        <v>131</v>
      </c>
      <c r="O1467" t="s">
        <v>132</v>
      </c>
      <c r="P1467" t="s">
        <v>133</v>
      </c>
      <c r="Q1467" t="s">
        <v>134</v>
      </c>
      <c r="R1467" t="s">
        <v>135</v>
      </c>
      <c r="S1467" t="s">
        <v>136</v>
      </c>
      <c r="T1467" t="s">
        <v>138</v>
      </c>
      <c r="U1467" t="s">
        <v>139</v>
      </c>
      <c r="V1467" t="s">
        <v>140</v>
      </c>
      <c r="W1467" t="s">
        <v>141</v>
      </c>
      <c r="X1467" t="s">
        <v>142</v>
      </c>
      <c r="Y1467" t="s">
        <v>143</v>
      </c>
      <c r="Z1467" t="s">
        <v>144</v>
      </c>
      <c r="AA1467" t="s">
        <v>145</v>
      </c>
      <c r="AB1467" t="s">
        <v>146</v>
      </c>
      <c r="AC1467" t="s">
        <v>147</v>
      </c>
      <c r="AD1467" t="s">
        <v>148</v>
      </c>
      <c r="AE1467" t="s">
        <v>149</v>
      </c>
      <c r="AF1467" t="s">
        <v>137</v>
      </c>
    </row>
    <row r="1468" spans="1:100">
      <c r="A1468" s="18" t="s">
        <v>150</v>
      </c>
      <c r="B1468" s="10" t="e">
        <f ca="1">1-NORMSDIST(H1468)</f>
        <v>#REF!</v>
      </c>
      <c r="C1468" s="10">
        <f t="shared" ref="C1468" ca="1" si="1189">1-NORMSDIST(I1468)</f>
        <v>1</v>
      </c>
      <c r="D1468" s="10">
        <f t="shared" ref="D1468" ca="1" si="1190">1-NORMSDIST(J1468)</f>
        <v>1</v>
      </c>
      <c r="E1468" s="10">
        <f t="shared" ref="E1468" ca="1" si="1191">1-NORMSDIST(K1468)</f>
        <v>1</v>
      </c>
      <c r="F1468" s="10">
        <f t="shared" ref="F1468" ca="1" si="1192">1-NORMSDIST(L1468)</f>
        <v>1</v>
      </c>
      <c r="G1468" s="10">
        <f t="shared" ref="G1468" ca="1" si="1193">1-NORMSDIST(M1468)</f>
        <v>1</v>
      </c>
      <c r="H1468" t="e">
        <f ca="1">(E1464/T1468-E1465/Z1468)/(SQRT(N1468*(1-N1468)*(1/T1468+1/Z1468)))</f>
        <v>#REF!</v>
      </c>
      <c r="I1468">
        <f t="shared" ref="I1468" ca="1" si="1194">(F1464/U1468-F1465/AA1468)/(SQRT(O1468*(1-O1468)*(1/U1468+1/AA1468)))</f>
        <v>-19.042191219706929</v>
      </c>
      <c r="J1468">
        <f t="shared" ref="J1468" ca="1" si="1195">(G1464/V1468-G1465/AB1468)/(SQRT(P1468*(1-P1468)*(1/V1468+1/AB1468)))</f>
        <v>-14.690547077891226</v>
      </c>
      <c r="K1468">
        <f t="shared" ref="K1468" ca="1" si="1196">(H1464/W1468-H1465/AC1468)/(SQRT(Q1468*(1-Q1468)*(1/W1468+1/AC1468)))</f>
        <v>-12.103854225482719</v>
      </c>
      <c r="L1468">
        <f t="shared" ref="L1468" ca="1" si="1197">(I1464/X1468-I1465/AD1468)/(SQRT(R1468*(1-R1468)*(1/X1468+1/AD1468)))</f>
        <v>-10.043639686076094</v>
      </c>
      <c r="M1468">
        <f t="shared" ref="M1468" ca="1" si="1198">(J1464/Y1468-J1465/AE1468)/(SQRT(S1468*(1-S1468)*(1/Y1468+1/AE1468)))</f>
        <v>-11.049391372690124</v>
      </c>
      <c r="N1468" t="e">
        <f ca="1">(E1464+E1465)/(T1468+Z1468)</f>
        <v>#REF!</v>
      </c>
      <c r="O1468">
        <f t="shared" ref="O1468" ca="1" si="1199">(F1464+F1465)/(U1468+AA1468)</f>
        <v>1.19126669072537E-2</v>
      </c>
      <c r="P1468">
        <f t="shared" ref="P1468" ca="1" si="1200">(G1464+G1465)/(V1468+AB1468)</f>
        <v>1.303680981595092E-2</v>
      </c>
      <c r="Q1468">
        <f t="shared" ref="Q1468" ca="1" si="1201">(H1464+H1465)/(W1468+AC1468)</f>
        <v>1.4146517502706605E-2</v>
      </c>
      <c r="R1468">
        <f t="shared" ref="R1468" ca="1" si="1202">(I1464+I1465)/(X1468+AD1468)</f>
        <v>1.7412486466979429E-2</v>
      </c>
      <c r="S1468">
        <f t="shared" ref="S1468" ca="1" si="1203">(J1464+J1465)/(Y1468+AE1468)</f>
        <v>1.975821003247925E-2</v>
      </c>
      <c r="T1468" t="e">
        <f ca="1">_xlfn.FLOOR.MATH(($F$1-1)*$D1464)</f>
        <v>#REF!</v>
      </c>
      <c r="U1468">
        <f ca="1">2*50*$D1464</f>
        <v>336700</v>
      </c>
      <c r="V1468">
        <f ca="1">2*10*$D1464</f>
        <v>67340</v>
      </c>
      <c r="W1468">
        <f ca="1">2*5*$D1464</f>
        <v>33670</v>
      </c>
      <c r="X1468">
        <f ca="1">2*2*$D1464</f>
        <v>13468</v>
      </c>
      <c r="Y1468">
        <f ca="1">2*1*$D1464</f>
        <v>6734</v>
      </c>
      <c r="Z1468" t="e">
        <f ca="1">_xlfn.FLOOR.MATH(($F$1-1)*$D1465)</f>
        <v>#REF!</v>
      </c>
      <c r="AA1468">
        <f ca="1">2*50*$D1465</f>
        <v>217500</v>
      </c>
      <c r="AB1468">
        <f ca="1">2*10*$D1465</f>
        <v>43500</v>
      </c>
      <c r="AC1468">
        <f ca="1">2*5*$D1465</f>
        <v>21750</v>
      </c>
      <c r="AD1468">
        <f ca="1">2*2*$D1465</f>
        <v>8700</v>
      </c>
      <c r="AE1468">
        <f ca="1">2*1*$D1465</f>
        <v>4350</v>
      </c>
    </row>
    <row r="1470" spans="1:100">
      <c r="A1470" s="18" t="s">
        <v>151</v>
      </c>
      <c r="B1470" t="s">
        <v>152</v>
      </c>
      <c r="C1470" t="s">
        <v>153</v>
      </c>
      <c r="D1470" t="s">
        <v>154</v>
      </c>
      <c r="E1470">
        <v>50</v>
      </c>
      <c r="F1470" t="s">
        <v>153</v>
      </c>
      <c r="G1470" t="s">
        <v>154</v>
      </c>
      <c r="H1470">
        <v>10</v>
      </c>
      <c r="I1470" t="s">
        <v>153</v>
      </c>
      <c r="J1470" t="s">
        <v>154</v>
      </c>
      <c r="K1470">
        <v>5</v>
      </c>
      <c r="L1470" t="s">
        <v>153</v>
      </c>
      <c r="M1470" t="s">
        <v>154</v>
      </c>
      <c r="N1470">
        <v>2</v>
      </c>
      <c r="O1470" t="s">
        <v>153</v>
      </c>
      <c r="P1470" t="s">
        <v>154</v>
      </c>
      <c r="Q1470">
        <v>1</v>
      </c>
      <c r="R1470" t="s">
        <v>153</v>
      </c>
      <c r="S1470" t="s">
        <v>154</v>
      </c>
    </row>
    <row r="1471" spans="1:100">
      <c r="A1471" s="18" t="s">
        <v>159</v>
      </c>
      <c r="B1471" t="s">
        <v>116</v>
      </c>
      <c r="C1471">
        <f ca="1">BC1464</f>
        <v>745</v>
      </c>
      <c r="D1471">
        <f ca="1">BD1464</f>
        <v>2622</v>
      </c>
      <c r="E1471" t="s">
        <v>116</v>
      </c>
      <c r="F1471">
        <f ca="1">BG1464</f>
        <v>1690</v>
      </c>
      <c r="G1471">
        <f ca="1">BH1464</f>
        <v>1677</v>
      </c>
      <c r="H1471" t="s">
        <v>116</v>
      </c>
      <c r="I1471">
        <f ca="1">BK1464</f>
        <v>532</v>
      </c>
      <c r="J1471">
        <f ca="1">BL1464</f>
        <v>2835</v>
      </c>
      <c r="K1471" t="s">
        <v>116</v>
      </c>
      <c r="L1471">
        <f ca="1">BO1464</f>
        <v>296</v>
      </c>
      <c r="M1471">
        <f ca="1">BP1464</f>
        <v>3071</v>
      </c>
      <c r="N1471" t="s">
        <v>116</v>
      </c>
      <c r="O1471">
        <f ca="1">BS1464</f>
        <v>136</v>
      </c>
      <c r="P1471">
        <f ca="1">BT1464</f>
        <v>3231</v>
      </c>
      <c r="Q1471" t="s">
        <v>116</v>
      </c>
      <c r="R1471">
        <f ca="1">BW1464</f>
        <v>53</v>
      </c>
      <c r="S1471">
        <f ca="1">BX1464</f>
        <v>3314</v>
      </c>
    </row>
    <row r="1472" spans="1:100">
      <c r="A1472" s="18"/>
      <c r="B1472" t="s">
        <v>117</v>
      </c>
      <c r="C1472">
        <f ca="1">BC1465</f>
        <v>702</v>
      </c>
      <c r="D1472">
        <f ca="1">BD1465</f>
        <v>1473</v>
      </c>
      <c r="E1472" t="s">
        <v>117</v>
      </c>
      <c r="F1472">
        <f ca="1">BG1465</f>
        <v>1235</v>
      </c>
      <c r="G1472">
        <f ca="1">BH1465</f>
        <v>940</v>
      </c>
      <c r="H1472" t="s">
        <v>117</v>
      </c>
      <c r="I1472">
        <f ca="1">BK1465</f>
        <v>625</v>
      </c>
      <c r="J1472">
        <f ca="1">BL1465</f>
        <v>1550</v>
      </c>
      <c r="K1472" t="s">
        <v>117</v>
      </c>
      <c r="L1472">
        <f ca="1">BO1465</f>
        <v>408</v>
      </c>
      <c r="M1472">
        <f ca="1">BP1465</f>
        <v>1767</v>
      </c>
      <c r="N1472" t="s">
        <v>117</v>
      </c>
      <c r="O1472">
        <f ca="1">BS1465</f>
        <v>243</v>
      </c>
      <c r="P1472">
        <f ca="1">BT1465</f>
        <v>1932</v>
      </c>
      <c r="Q1472" t="s">
        <v>117</v>
      </c>
      <c r="R1472">
        <f ca="1">BW1465</f>
        <v>164</v>
      </c>
      <c r="S1472">
        <f ca="1">BX1465</f>
        <v>2011</v>
      </c>
    </row>
    <row r="1473" spans="1:100">
      <c r="A1473" s="18" t="s">
        <v>155</v>
      </c>
      <c r="C1473">
        <f ca="1">(C1471+C1472)*(C1471+D1471)/SUM(C1471:D1472)</f>
        <v>879.11385781306387</v>
      </c>
      <c r="D1473">
        <f ca="1">(C1471+D1471)*(D1471+D1472)/SUM(C1471:D1472)</f>
        <v>2487.886142186936</v>
      </c>
      <c r="F1473">
        <f ca="1">(F1471+F1472)*(F1471+G1471)/SUM(F1471:G1472)</f>
        <v>1777.0615301335258</v>
      </c>
      <c r="G1473">
        <f ca="1">(F1471+G1471)*(G1471+G1472)/SUM(F1471:G1472)</f>
        <v>1589.9384698664742</v>
      </c>
      <c r="I1473">
        <f ca="1">(I1471+I1472)*(I1471+J1471)/SUM(I1471:J1472)</f>
        <v>702.92656080837241</v>
      </c>
      <c r="J1473">
        <f ca="1">(I1471+J1471)*(J1471+J1472)/SUM(I1471:J1472)</f>
        <v>2664.0734391916276</v>
      </c>
      <c r="L1473">
        <f ca="1">(L1471+L1472)*(L1471+M1471)/SUM(L1471:M1472)</f>
        <v>427.7098520389751</v>
      </c>
      <c r="M1473">
        <f ca="1">(L1471+M1471)*(M1471+M1472)/SUM(L1471:M1472)</f>
        <v>2939.290147961025</v>
      </c>
      <c r="O1473">
        <f ca="1">(O1471+O1472)*(O1471+P1471)/SUM(O1471:P1472)</f>
        <v>230.2585709130278</v>
      </c>
      <c r="P1473">
        <f ca="1">(O1471+P1471)*(P1471+P1472)/SUM(O1471:P1472)</f>
        <v>3136.7414290869724</v>
      </c>
      <c r="R1473">
        <f ca="1">(R1471+R1472)*(R1471+S1471)/SUM(R1471:S1472)</f>
        <v>131.83670155178635</v>
      </c>
      <c r="S1473">
        <f ca="1">(R1471+S1471)*(S1471+S1472)/SUM(R1471:S1472)</f>
        <v>3235.1632984482135</v>
      </c>
    </row>
    <row r="1474" spans="1:100">
      <c r="C1474">
        <f ca="1">(C1471+C1472)*(C1472+D1472)/SUM(C1471:D1472)</f>
        <v>567.88614218693613</v>
      </c>
      <c r="D1474">
        <f ca="1">(C1472+D1472)*(D1471+D1472)/SUM(C1471:D1472)</f>
        <v>1607.113857813064</v>
      </c>
      <c r="F1474">
        <f ca="1">(F1471+F1472)*(F1472+G1472)/SUM(F1471:G1472)</f>
        <v>1147.9384698664742</v>
      </c>
      <c r="G1474">
        <f ca="1">(F1472+G1472)*(G1471+G1472)/SUM(F1471:G1472)</f>
        <v>1027.0615301335258</v>
      </c>
      <c r="I1474">
        <f ca="1">(I1471+I1472)*(I1472+J1472)/SUM(I1471:J1472)</f>
        <v>454.07343919162759</v>
      </c>
      <c r="J1474">
        <f ca="1">(I1472+J1472)*(J1471+J1472)/SUM(I1471:J1472)</f>
        <v>1720.9265608083724</v>
      </c>
      <c r="L1474">
        <f ca="1">(L1471+L1472)*(L1472+M1472)/SUM(L1471:M1472)</f>
        <v>276.2901479610249</v>
      </c>
      <c r="M1474">
        <f ca="1">(L1472+M1472)*(M1471+M1472)/SUM(L1471:M1472)</f>
        <v>1898.709852038975</v>
      </c>
      <c r="O1474">
        <f ca="1">(O1471+O1472)*(O1472+P1472)/SUM(O1471:P1472)</f>
        <v>148.7414290869722</v>
      </c>
      <c r="P1474">
        <f ca="1">(O1472+P1472)*(P1471+P1472)/SUM(O1471:P1472)</f>
        <v>2026.2585709130278</v>
      </c>
      <c r="R1474">
        <f ca="1">(R1471+R1472)*(R1472+S1472)/SUM(R1471:S1472)</f>
        <v>85.163298448213638</v>
      </c>
      <c r="S1474">
        <f ca="1">(R1472+S1472)*(S1471+S1472)/SUM(R1471:S1472)</f>
        <v>2089.8367015517865</v>
      </c>
    </row>
    <row r="1476" spans="1:100">
      <c r="A1476" s="18" t="s">
        <v>151</v>
      </c>
      <c r="B1476" s="18" t="s">
        <v>0</v>
      </c>
      <c r="C1476" s="18">
        <v>50</v>
      </c>
      <c r="D1476" s="18">
        <v>10</v>
      </c>
      <c r="E1476" s="18">
        <v>5</v>
      </c>
      <c r="F1476" s="18">
        <v>2</v>
      </c>
      <c r="G1476" s="18">
        <v>1</v>
      </c>
    </row>
    <row r="1477" spans="1:100">
      <c r="A1477" s="18" t="s">
        <v>118</v>
      </c>
      <c r="B1477" s="10">
        <f ca="1">_xlfn.CHISQ.TEST(C1471:D1472,C1473:D1474)</f>
        <v>4.4782316253598456E-17</v>
      </c>
      <c r="C1477" s="10">
        <f ca="1">_xlfn.CHISQ.TEST(F1471:G1472,F1473:G1474)</f>
        <v>1.6070153530611686E-6</v>
      </c>
      <c r="D1477" s="10">
        <f ca="1">_xlfn.CHISQ.TEST(I1471:J1472,I1473:J1474)</f>
        <v>5.8969315769294605E-31</v>
      </c>
      <c r="E1477" s="10">
        <f ca="1">_xlfn.CHISQ.TEST(L1471:M1472,L1473:M1474)</f>
        <v>1.4282707303105891E-27</v>
      </c>
      <c r="F1477" s="10">
        <f ca="1">_xlfn.CHISQ.TEST(O1471:P1472,O1473:P1474)</f>
        <v>9.3224578523138872E-25</v>
      </c>
      <c r="G1477" s="10">
        <f ca="1">_xlfn.CHISQ.TEST(R1471:S1472,R1473:S1474)</f>
        <v>5.0419134329466845E-29</v>
      </c>
    </row>
    <row r="1478" spans="1:100">
      <c r="A1478" s="18" t="s">
        <v>156</v>
      </c>
      <c r="B1478">
        <f ca="1">(C1471*D1472)/(D1471*C1472)</f>
        <v>0.59619622262642857</v>
      </c>
      <c r="C1478">
        <f ca="1">(F1471*G1472)/(G1471*F1472)</f>
        <v>0.76703386372909022</v>
      </c>
      <c r="D1478">
        <f ca="1">(I1471*J1472)/(J1471*I1472)</f>
        <v>0.46538271604938269</v>
      </c>
      <c r="E1478">
        <f ca="1">(L1471*M1472)/(M1471*L1472)</f>
        <v>0.41743444365698085</v>
      </c>
      <c r="F1478">
        <f ca="1">(O1471*P1472)/(P1471*O1472)</f>
        <v>0.33465922334177778</v>
      </c>
      <c r="G1478">
        <f ca="1">(R1471*S1472)/(S1471*R1472)</f>
        <v>0.19610631908974491</v>
      </c>
    </row>
    <row r="1479" spans="1:100">
      <c r="AB1479" s="12"/>
      <c r="AC1479" s="12"/>
      <c r="AD1479" s="12"/>
      <c r="AE1479" s="12"/>
      <c r="AF1479" s="12"/>
      <c r="AG1479" s="12"/>
      <c r="AH1479" s="12"/>
      <c r="AI1479" s="12"/>
      <c r="AJ1479" s="12"/>
      <c r="AK1479" s="12"/>
      <c r="AL1479" s="12"/>
      <c r="AM1479" s="12"/>
      <c r="AN1479" s="12"/>
      <c r="AO1479" s="12"/>
      <c r="AP1479" s="12"/>
      <c r="AQ1479" s="12"/>
      <c r="AR1479" s="12"/>
      <c r="AS1479" s="12"/>
      <c r="AT1479" s="12"/>
      <c r="AU1479" s="12"/>
      <c r="AV1479" s="12"/>
      <c r="AW1479" s="12"/>
      <c r="AX1479" s="12"/>
      <c r="AY1479" s="12"/>
    </row>
    <row r="1480" spans="1:100">
      <c r="AB1480" s="12"/>
      <c r="AC1480" s="12"/>
      <c r="AD1480" s="12"/>
      <c r="AE1480" s="12"/>
      <c r="AF1480" s="12"/>
      <c r="AG1480" s="12"/>
      <c r="AH1480" s="12"/>
      <c r="AI1480" s="12"/>
      <c r="AJ1480" s="12"/>
      <c r="AK1480" s="12"/>
      <c r="AL1480" s="12"/>
      <c r="AM1480" s="12"/>
      <c r="AN1480" s="12"/>
      <c r="AO1480" s="12"/>
      <c r="AP1480" s="12"/>
      <c r="AQ1480" s="12"/>
      <c r="AR1480" s="12"/>
      <c r="AS1480" s="12"/>
      <c r="AT1480" s="12"/>
      <c r="AU1480" s="12"/>
      <c r="AV1480" s="12"/>
      <c r="AW1480" s="12"/>
      <c r="AX1480" s="12"/>
      <c r="AY1480" s="12"/>
    </row>
    <row r="1481" spans="1:100">
      <c r="A1481">
        <v>3</v>
      </c>
      <c r="B1481">
        <v>5</v>
      </c>
      <c r="C1481">
        <v>1</v>
      </c>
      <c r="AB1481" s="12"/>
      <c r="AC1481" s="12"/>
      <c r="AD1481" s="12"/>
      <c r="AE1481" s="12"/>
      <c r="AF1481" s="12"/>
      <c r="AG1481" s="12"/>
      <c r="AH1481" s="12"/>
      <c r="AI1481" s="12"/>
      <c r="AJ1481" s="12"/>
      <c r="AK1481" s="12"/>
      <c r="AL1481" s="12"/>
      <c r="AM1481" s="12"/>
      <c r="AN1481" s="12"/>
      <c r="AO1481" s="12"/>
      <c r="AP1481" s="12"/>
      <c r="AQ1481" s="12"/>
      <c r="AR1481" s="12"/>
      <c r="AS1481" s="12"/>
      <c r="AT1481" s="12"/>
      <c r="AU1481" s="12"/>
      <c r="AV1481" s="12"/>
      <c r="AW1481" s="12"/>
      <c r="AX1481" s="12"/>
      <c r="AY1481" s="12"/>
    </row>
    <row r="1482" spans="1:100" ht="18.75">
      <c r="A1482" s="19" t="str">
        <f ca="1">INDIRECT("R5C"&amp;A1481,FALSE)</f>
        <v>sage_kings</v>
      </c>
      <c r="B1482" s="19" t="str">
        <f ca="1">INDIRECT("R5C"&amp;B1481,FALSE)</f>
        <v>emperor_names</v>
      </c>
      <c r="C1482" s="19" t="str">
        <f ca="1">INDIRECT("R3C"&amp;C1481,FALSE)</f>
        <v>reduced_punishment</v>
      </c>
      <c r="D1482" s="20"/>
    </row>
    <row r="1483" spans="1:100" ht="18.75">
      <c r="A1483" s="19">
        <f ca="1">INDIRECT("R6C"&amp;A1481,FALSE)</f>
        <v>214</v>
      </c>
      <c r="B1483" s="19">
        <f ca="1">INDIRECT("R6C"&amp;B1481,FALSE)</f>
        <v>227</v>
      </c>
      <c r="C1483" s="19">
        <f ca="1">INDIRECT("R4C"&amp;C1481,FALSE)</f>
        <v>7</v>
      </c>
    </row>
    <row r="1484" spans="1:100">
      <c r="A1484" s="18"/>
    </row>
    <row r="1485" spans="1:100">
      <c r="A1485" s="18" t="s">
        <v>115</v>
      </c>
    </row>
    <row r="1486" spans="1:100" ht="15.75">
      <c r="C1486" t="s">
        <v>36</v>
      </c>
      <c r="D1486" t="s">
        <v>37</v>
      </c>
      <c r="E1486" s="2" t="s">
        <v>43</v>
      </c>
      <c r="F1486" s="2" t="s">
        <v>38</v>
      </c>
      <c r="G1486" s="2" t="s">
        <v>39</v>
      </c>
      <c r="H1486" s="2" t="s">
        <v>40</v>
      </c>
      <c r="I1486" s="2" t="s">
        <v>41</v>
      </c>
      <c r="J1486" s="2" t="s">
        <v>42</v>
      </c>
      <c r="K1486" s="3" t="s">
        <v>44</v>
      </c>
      <c r="L1486" s="3" t="s">
        <v>45</v>
      </c>
      <c r="M1486" s="3" t="s">
        <v>46</v>
      </c>
      <c r="N1486" s="3" t="s">
        <v>47</v>
      </c>
      <c r="O1486" s="3" t="s">
        <v>48</v>
      </c>
      <c r="P1486" s="3" t="s">
        <v>49</v>
      </c>
      <c r="Q1486" s="3" t="s">
        <v>108</v>
      </c>
      <c r="R1486" s="3" t="s">
        <v>109</v>
      </c>
      <c r="S1486" s="3" t="s">
        <v>110</v>
      </c>
      <c r="T1486" s="3" t="s">
        <v>111</v>
      </c>
      <c r="U1486" s="3" t="s">
        <v>112</v>
      </c>
      <c r="V1486" s="3" t="s">
        <v>113</v>
      </c>
      <c r="W1486" s="3" t="s">
        <v>81</v>
      </c>
      <c r="X1486" s="3" t="s">
        <v>82</v>
      </c>
      <c r="Y1486" s="3" t="s">
        <v>83</v>
      </c>
      <c r="Z1486" s="3" t="s">
        <v>84</v>
      </c>
      <c r="AA1486" s="3" t="s">
        <v>85</v>
      </c>
      <c r="AB1486" s="3" t="s">
        <v>86</v>
      </c>
      <c r="AC1486" s="13" t="s">
        <v>96</v>
      </c>
      <c r="AD1486" s="13" t="s">
        <v>97</v>
      </c>
      <c r="AE1486" s="13" t="s">
        <v>98</v>
      </c>
      <c r="AF1486" s="13" t="s">
        <v>99</v>
      </c>
      <c r="AG1486" s="13" t="s">
        <v>100</v>
      </c>
      <c r="AH1486" s="13" t="s">
        <v>101</v>
      </c>
      <c r="AI1486" s="13" t="s">
        <v>102</v>
      </c>
      <c r="AJ1486" s="13" t="s">
        <v>103</v>
      </c>
      <c r="AK1486" s="13" t="s">
        <v>104</v>
      </c>
      <c r="AL1486" s="13" t="s">
        <v>105</v>
      </c>
      <c r="AM1486" s="13" t="s">
        <v>106</v>
      </c>
      <c r="AN1486" s="13" t="s">
        <v>107</v>
      </c>
      <c r="AO1486" s="13" t="s">
        <v>96</v>
      </c>
      <c r="AP1486" s="13" t="s">
        <v>97</v>
      </c>
      <c r="AQ1486" s="13" t="s">
        <v>98</v>
      </c>
      <c r="AR1486" s="13" t="s">
        <v>99</v>
      </c>
      <c r="AS1486" s="13" t="s">
        <v>100</v>
      </c>
      <c r="AT1486" s="13" t="s">
        <v>101</v>
      </c>
      <c r="AU1486" s="13" t="s">
        <v>102</v>
      </c>
      <c r="AV1486" s="13" t="s">
        <v>103</v>
      </c>
      <c r="AW1486" s="13" t="s">
        <v>104</v>
      </c>
      <c r="AX1486" s="13" t="s">
        <v>105</v>
      </c>
      <c r="AY1486" s="13" t="s">
        <v>106</v>
      </c>
      <c r="AZ1486" s="13" t="s">
        <v>107</v>
      </c>
      <c r="BA1486" t="s">
        <v>1</v>
      </c>
      <c r="BB1486" t="s">
        <v>2</v>
      </c>
      <c r="BC1486" t="s">
        <v>3</v>
      </c>
      <c r="BD1486" t="s">
        <v>4</v>
      </c>
      <c r="BE1486" t="s">
        <v>5</v>
      </c>
      <c r="BF1486" t="s">
        <v>6</v>
      </c>
      <c r="BG1486" t="s">
        <v>7</v>
      </c>
      <c r="BH1486" t="s">
        <v>8</v>
      </c>
      <c r="BI1486" t="s">
        <v>9</v>
      </c>
      <c r="BJ1486" t="s">
        <v>10</v>
      </c>
      <c r="BK1486" t="s">
        <v>11</v>
      </c>
      <c r="BL1486" t="s">
        <v>12</v>
      </c>
      <c r="BM1486" t="s">
        <v>13</v>
      </c>
      <c r="BN1486" t="s">
        <v>14</v>
      </c>
      <c r="BO1486" t="s">
        <v>15</v>
      </c>
      <c r="BP1486" t="s">
        <v>16</v>
      </c>
      <c r="BQ1486" t="s">
        <v>17</v>
      </c>
      <c r="BR1486" t="s">
        <v>18</v>
      </c>
      <c r="BS1486" t="s">
        <v>19</v>
      </c>
      <c r="BT1486" t="s">
        <v>20</v>
      </c>
      <c r="BU1486" t="s">
        <v>21</v>
      </c>
      <c r="BV1486" t="s">
        <v>22</v>
      </c>
      <c r="BW1486" t="s">
        <v>23</v>
      </c>
      <c r="BX1486" t="s">
        <v>24</v>
      </c>
      <c r="BY1486" t="s">
        <v>1</v>
      </c>
      <c r="BZ1486" t="s">
        <v>2</v>
      </c>
      <c r="CA1486" t="s">
        <v>3</v>
      </c>
      <c r="CB1486" t="s">
        <v>4</v>
      </c>
      <c r="CC1486" t="s">
        <v>5</v>
      </c>
      <c r="CD1486" t="s">
        <v>6</v>
      </c>
      <c r="CE1486" t="s">
        <v>7</v>
      </c>
      <c r="CF1486" t="s">
        <v>8</v>
      </c>
      <c r="CG1486" t="s">
        <v>9</v>
      </c>
      <c r="CH1486" t="s">
        <v>10</v>
      </c>
      <c r="CI1486" t="s">
        <v>11</v>
      </c>
      <c r="CJ1486" t="s">
        <v>12</v>
      </c>
      <c r="CK1486" t="s">
        <v>13</v>
      </c>
      <c r="CL1486" t="s">
        <v>14</v>
      </c>
      <c r="CM1486" t="s">
        <v>15</v>
      </c>
      <c r="CN1486" t="s">
        <v>16</v>
      </c>
      <c r="CO1486" t="s">
        <v>17</v>
      </c>
      <c r="CP1486" t="s">
        <v>18</v>
      </c>
      <c r="CQ1486" t="s">
        <v>19</v>
      </c>
      <c r="CR1486" t="s">
        <v>20</v>
      </c>
      <c r="CS1486" t="s">
        <v>21</v>
      </c>
      <c r="CT1486" t="s">
        <v>22</v>
      </c>
      <c r="CU1486" t="s">
        <v>23</v>
      </c>
      <c r="CV1486" t="s">
        <v>24</v>
      </c>
    </row>
    <row r="1487" spans="1:100">
      <c r="A1487" s="18" t="str">
        <f ca="1">INDIRECT("CORPUS_TOTALS!R"&amp;$A1483&amp;"C"&amp;COLUMN(),FALSE)</f>
        <v>Sage Kings</v>
      </c>
      <c r="B1487" s="7" t="str">
        <f ca="1">INDIRECT("CORPUS_TOTALS!R"&amp;($A1483+$C1483)&amp;"C"&amp;(COLUMN()-1),FALSE)</f>
        <v>Reduced Punishment</v>
      </c>
      <c r="C1487" s="7">
        <f ca="1">INDIRECT("CORPUS_TOTALS!R"&amp;($A1483+$C1483)&amp;"C"&amp;(COLUMN()-1),FALSE)</f>
        <v>31050</v>
      </c>
      <c r="D1487" s="7">
        <f t="shared" ref="D1487:BO1487" ca="1" si="1204">INDIRECT("CORPUS_TOTALS!R"&amp;($A1483+$C1483)&amp;"C"&amp;(COLUMN()-1),FALSE)</f>
        <v>3367</v>
      </c>
      <c r="E1487" s="7">
        <f t="shared" ca="1" si="1204"/>
        <v>819</v>
      </c>
      <c r="F1487" s="7">
        <f t="shared" ca="1" si="1204"/>
        <v>2044</v>
      </c>
      <c r="G1487" s="7">
        <f t="shared" ca="1" si="1204"/>
        <v>430</v>
      </c>
      <c r="H1487" s="7">
        <f t="shared" ca="1" si="1204"/>
        <v>227</v>
      </c>
      <c r="I1487" s="7">
        <f t="shared" ca="1" si="1204"/>
        <v>88</v>
      </c>
      <c r="J1487" s="7">
        <f t="shared" ca="1" si="1204"/>
        <v>33</v>
      </c>
      <c r="K1487" s="7">
        <f t="shared" ca="1" si="1204"/>
        <v>2.2332141298127182</v>
      </c>
      <c r="L1487" s="7">
        <f t="shared" ca="1" si="1204"/>
        <v>1.5342991115123785</v>
      </c>
      <c r="M1487" s="7">
        <f t="shared" ca="1" si="1204"/>
        <v>1.8192957834270629</v>
      </c>
      <c r="N1487" s="7">
        <f t="shared" ca="1" si="1204"/>
        <v>2.1267470899527505</v>
      </c>
      <c r="O1487" s="7">
        <f t="shared" ca="1" si="1204"/>
        <v>1.9492588210376487</v>
      </c>
      <c r="P1487" s="7">
        <f t="shared" ca="1" si="1204"/>
        <v>0.33595599458000192</v>
      </c>
      <c r="Q1487" s="7">
        <f t="shared" ca="1" si="1204"/>
        <v>1.5275456714145992</v>
      </c>
      <c r="R1487" s="7">
        <f t="shared" ca="1" si="1204"/>
        <v>1.2999955727064536</v>
      </c>
      <c r="S1487" s="7">
        <f t="shared" ca="1" si="1204"/>
        <v>1.4093291727602595</v>
      </c>
      <c r="T1487" s="7">
        <f t="shared" ca="1" si="1204"/>
        <v>1.4698415608166413</v>
      </c>
      <c r="U1487" s="7">
        <f t="shared" ca="1" si="1204"/>
        <v>1.4561457154930806</v>
      </c>
      <c r="V1487" s="7">
        <f t="shared" ca="1" si="1204"/>
        <v>1.0667153660874937</v>
      </c>
      <c r="W1487" s="7">
        <f t="shared" ca="1" si="1204"/>
        <v>0</v>
      </c>
      <c r="X1487" s="7">
        <f t="shared" ca="1" si="1204"/>
        <v>0</v>
      </c>
      <c r="Y1487" s="7">
        <f t="shared" ca="1" si="1204"/>
        <v>0</v>
      </c>
      <c r="Z1487" s="7">
        <f t="shared" ca="1" si="1204"/>
        <v>0</v>
      </c>
      <c r="AA1487" s="7">
        <f t="shared" ca="1" si="1204"/>
        <v>0</v>
      </c>
      <c r="AB1487" s="7">
        <f t="shared" ca="1" si="1204"/>
        <v>0</v>
      </c>
      <c r="AC1487" s="7">
        <f t="shared" ca="1" si="1204"/>
        <v>1.2804489787456996E-2</v>
      </c>
      <c r="AD1487" s="7">
        <f t="shared" ca="1" si="1204"/>
        <v>1.467342308767714E-2</v>
      </c>
      <c r="AE1487" s="7">
        <f t="shared" ca="1" si="1204"/>
        <v>1.1618216641932884E-2</v>
      </c>
      <c r="AF1487" s="7">
        <f t="shared" ca="1" si="1204"/>
        <v>1.2664527640811397E-2</v>
      </c>
      <c r="AG1487" s="7">
        <f t="shared" ca="1" si="1204"/>
        <v>1.1571634622600626E-2</v>
      </c>
      <c r="AH1487" s="7">
        <f t="shared" ca="1" si="1204"/>
        <v>1.3970390919424916E-2</v>
      </c>
      <c r="AI1487" s="7">
        <f t="shared" ca="1" si="1204"/>
        <v>1.1741573457784947E-2</v>
      </c>
      <c r="AJ1487" s="7">
        <f t="shared" ca="1" si="1204"/>
        <v>1.5226053509842019E-2</v>
      </c>
      <c r="AK1487" s="7">
        <f t="shared" ca="1" si="1204"/>
        <v>1.0355524554143701E-2</v>
      </c>
      <c r="AL1487" s="7">
        <f t="shared" ca="1" si="1204"/>
        <v>1.5780501581882433E-2</v>
      </c>
      <c r="AM1487" s="7">
        <f t="shared" ca="1" si="1204"/>
        <v>6.4734094268412415E-3</v>
      </c>
      <c r="AN1487" s="7">
        <f t="shared" ca="1" si="1204"/>
        <v>1.312861017517836E-2</v>
      </c>
      <c r="AO1487" s="7">
        <f t="shared" ca="1" si="1204"/>
        <v>0.1543183602087658</v>
      </c>
      <c r="AP1487" s="7">
        <f t="shared" ca="1" si="1204"/>
        <v>0.17950997361956803</v>
      </c>
      <c r="AQ1487" s="7">
        <f t="shared" ca="1" si="1204"/>
        <v>0.31672550482400696</v>
      </c>
      <c r="AR1487" s="7">
        <f t="shared" ca="1" si="1204"/>
        <v>0.34855516045665835</v>
      </c>
      <c r="AS1487" s="7">
        <f t="shared" ca="1" si="1204"/>
        <v>9.5913870305610452E-2</v>
      </c>
      <c r="AT1487" s="7">
        <f t="shared" ca="1" si="1204"/>
        <v>0.1167383423466022</v>
      </c>
      <c r="AU1487" s="7">
        <f t="shared" ca="1" si="1204"/>
        <v>5.2529525959989179E-2</v>
      </c>
      <c r="AV1487" s="7">
        <f t="shared" ca="1" si="1204"/>
        <v>6.8646595216131992E-2</v>
      </c>
      <c r="AW1487" s="7">
        <f t="shared" ca="1" si="1204"/>
        <v>2.0213049870050782E-2</v>
      </c>
      <c r="AX1487" s="7">
        <f t="shared" ca="1" si="1204"/>
        <v>3.0871001214000302E-2</v>
      </c>
      <c r="AY1487" s="7">
        <f t="shared" ca="1" si="1204"/>
        <v>6.2267237884692708E-3</v>
      </c>
      <c r="AZ1487" s="7">
        <f t="shared" ca="1" si="1204"/>
        <v>1.2781295219549736E-2</v>
      </c>
      <c r="BA1487" s="7">
        <f t="shared" ca="1" si="1204"/>
        <v>776824</v>
      </c>
      <c r="BB1487" s="7">
        <f t="shared" ca="1" si="1204"/>
        <v>5918407</v>
      </c>
      <c r="BC1487" s="7">
        <f t="shared" ca="1" si="1204"/>
        <v>562</v>
      </c>
      <c r="BD1487" s="7">
        <f t="shared" ca="1" si="1204"/>
        <v>2805</v>
      </c>
      <c r="BE1487" s="7">
        <f t="shared" ca="1" si="1204"/>
        <v>1855903</v>
      </c>
      <c r="BF1487" s="7">
        <f t="shared" ca="1" si="1204"/>
        <v>4839328</v>
      </c>
      <c r="BG1487" s="7">
        <f t="shared" ca="1" si="1204"/>
        <v>1120</v>
      </c>
      <c r="BH1487" s="7">
        <f t="shared" ca="1" si="1204"/>
        <v>2247</v>
      </c>
      <c r="BI1487" s="7">
        <f t="shared" ca="1" si="1204"/>
        <v>521805</v>
      </c>
      <c r="BJ1487" s="7">
        <f t="shared" ca="1" si="1204"/>
        <v>6173426</v>
      </c>
      <c r="BK1487" s="7">
        <f t="shared" ca="1" si="1204"/>
        <v>358</v>
      </c>
      <c r="BL1487" s="7">
        <f t="shared" ca="1" si="1204"/>
        <v>3009</v>
      </c>
      <c r="BM1487" s="7">
        <f t="shared" ca="1" si="1204"/>
        <v>282051</v>
      </c>
      <c r="BN1487" s="7">
        <f t="shared" ca="1" si="1204"/>
        <v>6413180</v>
      </c>
      <c r="BO1487" s="7">
        <f t="shared" ca="1" si="1204"/>
        <v>204</v>
      </c>
      <c r="BP1487" s="7">
        <f t="shared" ref="BP1487:CV1487" ca="1" si="1205">INDIRECT("CORPUS_TOTALS!R"&amp;($A1483+$C1483)&amp;"C"&amp;(COLUMN()-1),FALSE)</f>
        <v>3163</v>
      </c>
      <c r="BQ1487" s="7">
        <f t="shared" ca="1" si="1205"/>
        <v>119045</v>
      </c>
      <c r="BR1487" s="7">
        <f t="shared" ca="1" si="1205"/>
        <v>6576186</v>
      </c>
      <c r="BS1487" s="7">
        <f t="shared" ca="1" si="1205"/>
        <v>86</v>
      </c>
      <c r="BT1487" s="7">
        <f t="shared" ca="1" si="1205"/>
        <v>3281</v>
      </c>
      <c r="BU1487" s="7">
        <f t="shared" ca="1" si="1205"/>
        <v>60602</v>
      </c>
      <c r="BV1487" s="7">
        <f t="shared" ca="1" si="1205"/>
        <v>6634629</v>
      </c>
      <c r="BW1487" s="7">
        <f t="shared" ca="1" si="1205"/>
        <v>32</v>
      </c>
      <c r="BX1487" s="7">
        <f t="shared" ca="1" si="1205"/>
        <v>3335</v>
      </c>
      <c r="BY1487" s="7">
        <f t="shared" ca="1" si="1205"/>
        <v>776995.25276274234</v>
      </c>
      <c r="BZ1487" s="7">
        <f t="shared" ca="1" si="1205"/>
        <v>4506161.7074645814</v>
      </c>
      <c r="CA1487" s="7">
        <f t="shared" ca="1" si="1205"/>
        <v>933.13819623150994</v>
      </c>
      <c r="CB1487" s="7">
        <f t="shared" ca="1" si="1205"/>
        <v>1343469.4376670732</v>
      </c>
      <c r="CC1487" s="7">
        <f t="shared" ca="1" si="1205"/>
        <v>1856089.5813292572</v>
      </c>
      <c r="CD1487" s="7">
        <f t="shared" ca="1" si="1205"/>
        <v>4368606.9578898316</v>
      </c>
      <c r="CE1487" s="7">
        <f t="shared" ca="1" si="1205"/>
        <v>262.84432578279814</v>
      </c>
      <c r="CF1487" s="7">
        <f t="shared" ca="1" si="1205"/>
        <v>483196.92912695982</v>
      </c>
      <c r="CG1487" s="7">
        <f t="shared" ca="1" si="1205"/>
        <v>521900.53868779703</v>
      </c>
      <c r="CH1487" s="7">
        <f t="shared" ca="1" si="1205"/>
        <v>5903839.0739952847</v>
      </c>
      <c r="CI1487" s="7">
        <f t="shared" ca="1" si="1205"/>
        <v>141.95076387626187</v>
      </c>
      <c r="CJ1487" s="7">
        <f t="shared" ca="1" si="1205"/>
        <v>273048.31336053566</v>
      </c>
      <c r="CK1487" s="7">
        <f t="shared" ca="1" si="1205"/>
        <v>282113.12664306769</v>
      </c>
      <c r="CL1487" s="7">
        <f t="shared" ca="1" si="1205"/>
        <v>6296364.8181697996</v>
      </c>
      <c r="CM1487" s="7">
        <f t="shared" ca="1" si="1205"/>
        <v>59.939614677578803</v>
      </c>
      <c r="CN1487" s="7">
        <f t="shared" ca="1" si="1205"/>
        <v>120034.55748050303</v>
      </c>
      <c r="CO1487" s="7">
        <f t="shared" ca="1" si="1205"/>
        <v>119071.11969713663</v>
      </c>
      <c r="CP1487" s="7">
        <f t="shared" ca="1" si="1205"/>
        <v>6516167.8615972064</v>
      </c>
      <c r="CQ1487" s="7">
        <f t="shared" ca="1" si="1205"/>
        <v>30.504367630360861</v>
      </c>
      <c r="CR1487" s="7">
        <f t="shared" ca="1" si="1205"/>
        <v>63304.742721701907</v>
      </c>
      <c r="CS1487" s="7">
        <f t="shared" ca="1" si="1205"/>
        <v>60603.522775064273</v>
      </c>
      <c r="CT1487" s="7">
        <f t="shared" ca="1" si="1205"/>
        <v>5939405.6404038174</v>
      </c>
      <c r="CU1487" s="7">
        <f t="shared" ca="1" si="1205"/>
        <v>494.89055185132526</v>
      </c>
      <c r="CV1487" s="7">
        <f t="shared" ca="1" si="1205"/>
        <v>665521.80694110435</v>
      </c>
    </row>
    <row r="1488" spans="1:100">
      <c r="A1488" s="18" t="s">
        <v>117</v>
      </c>
      <c r="B1488" s="7" t="str">
        <f ca="1">INDIRECT("CORPUS_TOTALS!R"&amp;($B1483+$C1483)&amp;"C"&amp;(COLUMN()-1),FALSE)</f>
        <v>Reduced Punishment</v>
      </c>
      <c r="C1488" s="7">
        <f ca="1">INDIRECT("CORPUS_TOTALS!R"&amp;($B1483+$C1483)&amp;"C"&amp;(COLUMN()-1),FALSE)</f>
        <v>31050</v>
      </c>
      <c r="D1488" s="7">
        <f t="shared" ref="D1488:BO1488" ca="1" si="1206">INDIRECT("CORPUS_TOTALS!R"&amp;($B1483+$C1483)&amp;"C"&amp;(COLUMN()-1),FALSE)</f>
        <v>4277</v>
      </c>
      <c r="E1488" s="7">
        <f t="shared" ca="1" si="1206"/>
        <v>520</v>
      </c>
      <c r="F1488" s="7">
        <f t="shared" ca="1" si="1206"/>
        <v>2356</v>
      </c>
      <c r="G1488" s="7">
        <f t="shared" ca="1" si="1206"/>
        <v>457</v>
      </c>
      <c r="H1488" s="7">
        <f t="shared" ca="1" si="1206"/>
        <v>208</v>
      </c>
      <c r="I1488" s="7">
        <f t="shared" ca="1" si="1206"/>
        <v>82</v>
      </c>
      <c r="J1488" s="7">
        <f t="shared" ca="1" si="1206"/>
        <v>36</v>
      </c>
      <c r="K1488" s="7">
        <f t="shared" ca="1" si="1206"/>
        <v>-1.8630109169839419</v>
      </c>
      <c r="L1488" s="7">
        <f t="shared" ca="1" si="1206"/>
        <v>1.1148243665241595</v>
      </c>
      <c r="M1488" s="7">
        <f t="shared" ca="1" si="1206"/>
        <v>0.9219582468787092</v>
      </c>
      <c r="N1488" s="7">
        <f t="shared" ca="1" si="1206"/>
        <v>0.33064581202898929</v>
      </c>
      <c r="O1488" s="7">
        <f t="shared" ca="1" si="1206"/>
        <v>0.23935212735978395</v>
      </c>
      <c r="P1488" s="7">
        <f t="shared" ca="1" si="1206"/>
        <v>-0.5778997653369089</v>
      </c>
      <c r="Q1488" s="7">
        <f t="shared" ca="1" si="1206"/>
        <v>0.84117323625814799</v>
      </c>
      <c r="R1488" s="7">
        <f t="shared" ca="1" si="1206"/>
        <v>1.440904136340724</v>
      </c>
      <c r="S1488" s="7">
        <f t="shared" ca="1" si="1206"/>
        <v>1.2151846752668563</v>
      </c>
      <c r="T1488" s="7">
        <f t="shared" ca="1" si="1206"/>
        <v>1</v>
      </c>
      <c r="U1488" s="7">
        <f t="shared" ca="1" si="1206"/>
        <v>1</v>
      </c>
      <c r="V1488" s="7">
        <f t="shared" ca="1" si="1206"/>
        <v>1</v>
      </c>
      <c r="W1488" s="7">
        <f t="shared" ca="1" si="1206"/>
        <v>9.2159088895435361E-3</v>
      </c>
      <c r="X1488" s="7">
        <f t="shared" ca="1" si="1206"/>
        <v>1.5897038039732912E-28</v>
      </c>
      <c r="Y1488" s="7">
        <f t="shared" ca="1" si="1206"/>
        <v>3.3925288103047232E-3</v>
      </c>
      <c r="Z1488" s="7">
        <f t="shared" ca="1" si="1206"/>
        <v>0.64682820907337968</v>
      </c>
      <c r="AA1488" s="7">
        <f t="shared" ca="1" si="1206"/>
        <v>0.95345195422412077</v>
      </c>
      <c r="AB1488" s="7">
        <f t="shared" ca="1" si="1206"/>
        <v>0.97911973487071058</v>
      </c>
      <c r="AC1488" s="7">
        <f t="shared" ca="1" si="1206"/>
        <v>6.2789445456961608E-3</v>
      </c>
      <c r="AD1488" s="7">
        <f t="shared" ca="1" si="1206"/>
        <v>7.4553719200919225E-3</v>
      </c>
      <c r="AE1488" s="7">
        <f t="shared" ca="1" si="1206"/>
        <v>1.0574654041897797E-2</v>
      </c>
      <c r="AF1488" s="7">
        <f t="shared" ca="1" si="1206"/>
        <v>1.1459482034791472E-2</v>
      </c>
      <c r="AG1488" s="7">
        <f t="shared" ca="1" si="1206"/>
        <v>9.7106485606760305E-3</v>
      </c>
      <c r="AH1488" s="7">
        <f t="shared" ca="1" si="1206"/>
        <v>1.1659470681783636E-2</v>
      </c>
      <c r="AI1488" s="7">
        <f t="shared" ca="1" si="1206"/>
        <v>8.4110491065762828E-3</v>
      </c>
      <c r="AJ1488" s="7">
        <f t="shared" ca="1" si="1206"/>
        <v>1.1041838431417639E-2</v>
      </c>
      <c r="AK1488" s="7">
        <f t="shared" ca="1" si="1206"/>
        <v>7.5212438878623838E-3</v>
      </c>
      <c r="AL1488" s="7">
        <f t="shared" ca="1" si="1206"/>
        <v>1.1651073156795085E-2</v>
      </c>
      <c r="AM1488" s="7">
        <f t="shared" ca="1" si="1206"/>
        <v>5.6791202295878845E-3</v>
      </c>
      <c r="AN1488" s="7">
        <f t="shared" ca="1" si="1206"/>
        <v>1.1155109370599164E-2</v>
      </c>
      <c r="AO1488" s="7">
        <f t="shared" ca="1" si="1206"/>
        <v>9.0403004058840983E-2</v>
      </c>
      <c r="AP1488" s="7">
        <f t="shared" ca="1" si="1206"/>
        <v>0.108334428721145</v>
      </c>
      <c r="AQ1488" s="7">
        <f t="shared" ca="1" si="1206"/>
        <v>0.34150811758775518</v>
      </c>
      <c r="AR1488" s="7">
        <f t="shared" ca="1" si="1206"/>
        <v>0.37020570050904161</v>
      </c>
      <c r="AS1488" s="7">
        <f t="shared" ca="1" si="1206"/>
        <v>8.4349279702197397E-2</v>
      </c>
      <c r="AT1488" s="7">
        <f t="shared" ca="1" si="1206"/>
        <v>0.10176248087764829</v>
      </c>
      <c r="AU1488" s="7">
        <f t="shared" ca="1" si="1206"/>
        <v>3.9778142442779711E-2</v>
      </c>
      <c r="AV1488" s="7">
        <f t="shared" ca="1" si="1206"/>
        <v>5.2342502869354969E-2</v>
      </c>
      <c r="AW1488" s="7">
        <f t="shared" ca="1" si="1206"/>
        <v>1.4853363591969551E-2</v>
      </c>
      <c r="AX1488" s="7">
        <f t="shared" ca="1" si="1206"/>
        <v>2.3023653008451307E-2</v>
      </c>
      <c r="AY1488" s="7">
        <f t="shared" ca="1" si="1206"/>
        <v>5.6791202295878845E-3</v>
      </c>
      <c r="AZ1488" s="7">
        <f t="shared" ca="1" si="1206"/>
        <v>1.1155109370599164E-2</v>
      </c>
      <c r="BA1488" s="7">
        <f t="shared" ca="1" si="1206"/>
        <v>776961</v>
      </c>
      <c r="BB1488" s="7">
        <f t="shared" ca="1" si="1206"/>
        <v>5917360</v>
      </c>
      <c r="BC1488" s="7">
        <f t="shared" ca="1" si="1206"/>
        <v>425</v>
      </c>
      <c r="BD1488" s="7">
        <f t="shared" ca="1" si="1206"/>
        <v>3852</v>
      </c>
      <c r="BE1488" s="7">
        <f t="shared" ca="1" si="1206"/>
        <v>1855501</v>
      </c>
      <c r="BF1488" s="7">
        <f t="shared" ca="1" si="1206"/>
        <v>4838820</v>
      </c>
      <c r="BG1488" s="7">
        <f t="shared" ca="1" si="1206"/>
        <v>1522</v>
      </c>
      <c r="BH1488" s="7">
        <f t="shared" ca="1" si="1206"/>
        <v>2755</v>
      </c>
      <c r="BI1488" s="7">
        <f t="shared" ca="1" si="1206"/>
        <v>521765</v>
      </c>
      <c r="BJ1488" s="7">
        <f t="shared" ca="1" si="1206"/>
        <v>6172556</v>
      </c>
      <c r="BK1488" s="7">
        <f t="shared" ca="1" si="1206"/>
        <v>398</v>
      </c>
      <c r="BL1488" s="7">
        <f t="shared" ca="1" si="1206"/>
        <v>3879</v>
      </c>
      <c r="BM1488" s="7">
        <f t="shared" ca="1" si="1206"/>
        <v>282058</v>
      </c>
      <c r="BN1488" s="7">
        <f t="shared" ca="1" si="1206"/>
        <v>6412263</v>
      </c>
      <c r="BO1488" s="7">
        <f t="shared" ca="1" si="1206"/>
        <v>197</v>
      </c>
      <c r="BP1488" s="7">
        <f t="shared" ref="BP1488:CV1488" ca="1" si="1207">INDIRECT("CORPUS_TOTALS!R"&amp;($B1483+$C1483)&amp;"C"&amp;(COLUMN()-1),FALSE)</f>
        <v>4080</v>
      </c>
      <c r="BQ1488" s="7">
        <f t="shared" ca="1" si="1207"/>
        <v>119050</v>
      </c>
      <c r="BR1488" s="7">
        <f t="shared" ca="1" si="1207"/>
        <v>6575271</v>
      </c>
      <c r="BS1488" s="7">
        <f t="shared" ca="1" si="1207"/>
        <v>81</v>
      </c>
      <c r="BT1488" s="7">
        <f t="shared" ca="1" si="1207"/>
        <v>4196</v>
      </c>
      <c r="BU1488" s="7">
        <f t="shared" ca="1" si="1207"/>
        <v>60598</v>
      </c>
      <c r="BV1488" s="7">
        <f t="shared" ca="1" si="1207"/>
        <v>6633723</v>
      </c>
      <c r="BW1488" s="7">
        <f t="shared" ca="1" si="1207"/>
        <v>36</v>
      </c>
      <c r="BX1488" s="7">
        <f t="shared" ca="1" si="1207"/>
        <v>4241</v>
      </c>
      <c r="BY1488" s="7">
        <f t="shared" ca="1" si="1207"/>
        <v>776889.64540132124</v>
      </c>
      <c r="BZ1488" s="7">
        <f t="shared" ca="1" si="1207"/>
        <v>5917431.3545986786</v>
      </c>
      <c r="CA1488" s="7">
        <f t="shared" ca="1" si="1207"/>
        <v>496.35459867870861</v>
      </c>
      <c r="CB1488" s="7">
        <f t="shared" ca="1" si="1207"/>
        <v>3783.0608547155121</v>
      </c>
      <c r="CC1488" s="7">
        <f t="shared" ca="1" si="1207"/>
        <v>1855837.3060128402</v>
      </c>
      <c r="CD1488" s="7">
        <f t="shared" ca="1" si="1207"/>
        <v>4838483.69398716</v>
      </c>
      <c r="CE1488" s="7">
        <f t="shared" ca="1" si="1207"/>
        <v>1185.6939871597012</v>
      </c>
      <c r="CF1488" s="7">
        <f t="shared" ca="1" si="1207"/>
        <v>3093.2810474729254</v>
      </c>
      <c r="CG1488" s="7">
        <f t="shared" ca="1" si="1207"/>
        <v>521829.60319801245</v>
      </c>
      <c r="CH1488" s="7">
        <f t="shared" ca="1" si="1207"/>
        <v>6172491.3968019877</v>
      </c>
      <c r="CI1488" s="7">
        <f t="shared" ca="1" si="1207"/>
        <v>333.39680198752035</v>
      </c>
      <c r="CJ1488" s="7">
        <f t="shared" ca="1" si="1207"/>
        <v>3946.1227651019426</v>
      </c>
      <c r="CK1488" s="7">
        <f t="shared" ca="1" si="1207"/>
        <v>282074.78249254543</v>
      </c>
      <c r="CL1488" s="7">
        <f t="shared" ca="1" si="1207"/>
        <v>6412246.2175074546</v>
      </c>
      <c r="CM1488" s="7">
        <f t="shared" ca="1" si="1207"/>
        <v>180.21750745454497</v>
      </c>
      <c r="CN1488" s="7">
        <f t="shared" ca="1" si="1207"/>
        <v>4099.3999258475951</v>
      </c>
      <c r="CO1488" s="7">
        <f t="shared" ca="1" si="1207"/>
        <v>119054.93583149787</v>
      </c>
      <c r="CP1488" s="7">
        <f t="shared" ca="1" si="1207"/>
        <v>6575266.0641685026</v>
      </c>
      <c r="CQ1488" s="7">
        <f t="shared" ca="1" si="1207"/>
        <v>76.064168502125369</v>
      </c>
      <c r="CR1488" s="7">
        <f t="shared" ca="1" si="1207"/>
        <v>4203.6198083420259</v>
      </c>
      <c r="CS1488" s="7">
        <f t="shared" ca="1" si="1207"/>
        <v>60595.285687243806</v>
      </c>
      <c r="CT1488" s="7">
        <f t="shared" ca="1" si="1207"/>
        <v>6633725.7143127564</v>
      </c>
      <c r="CU1488" s="7">
        <f t="shared" ca="1" si="1207"/>
        <v>38.714312756191667</v>
      </c>
      <c r="CV1488" s="7">
        <f t="shared" ca="1" si="1207"/>
        <v>4240.993526901384</v>
      </c>
    </row>
    <row r="1490" spans="1:51">
      <c r="A1490" s="18" t="s">
        <v>114</v>
      </c>
      <c r="B1490" t="s">
        <v>119</v>
      </c>
      <c r="C1490" t="s">
        <v>120</v>
      </c>
      <c r="D1490" t="s">
        <v>121</v>
      </c>
      <c r="E1490" t="s">
        <v>122</v>
      </c>
      <c r="F1490" t="s">
        <v>123</v>
      </c>
      <c r="G1490" t="s">
        <v>124</v>
      </c>
      <c r="H1490" t="s">
        <v>125</v>
      </c>
      <c r="I1490" t="s">
        <v>126</v>
      </c>
      <c r="J1490" t="s">
        <v>127</v>
      </c>
      <c r="K1490" t="s">
        <v>128</v>
      </c>
      <c r="L1490" t="s">
        <v>129</v>
      </c>
      <c r="M1490" t="s">
        <v>130</v>
      </c>
      <c r="N1490" t="s">
        <v>131</v>
      </c>
      <c r="O1490" t="s">
        <v>132</v>
      </c>
      <c r="P1490" t="s">
        <v>133</v>
      </c>
      <c r="Q1490" t="s">
        <v>134</v>
      </c>
      <c r="R1490" t="s">
        <v>135</v>
      </c>
      <c r="S1490" t="s">
        <v>136</v>
      </c>
      <c r="T1490" t="s">
        <v>138</v>
      </c>
      <c r="U1490" t="s">
        <v>139</v>
      </c>
      <c r="V1490" t="s">
        <v>140</v>
      </c>
      <c r="W1490" t="s">
        <v>141</v>
      </c>
      <c r="X1490" t="s">
        <v>142</v>
      </c>
      <c r="Y1490" t="s">
        <v>143</v>
      </c>
      <c r="Z1490" t="s">
        <v>144</v>
      </c>
      <c r="AA1490" t="s">
        <v>145</v>
      </c>
      <c r="AB1490" t="s">
        <v>146</v>
      </c>
      <c r="AC1490" t="s">
        <v>147</v>
      </c>
      <c r="AD1490" t="s">
        <v>148</v>
      </c>
      <c r="AE1490" t="s">
        <v>149</v>
      </c>
      <c r="AF1490" t="s">
        <v>137</v>
      </c>
    </row>
    <row r="1491" spans="1:51">
      <c r="A1491" s="18" t="s">
        <v>150</v>
      </c>
      <c r="B1491" s="10" t="e">
        <f ca="1">1-NORMSDIST(H1491)</f>
        <v>#REF!</v>
      </c>
      <c r="C1491" s="10">
        <f t="shared" ref="C1491" ca="1" si="1208">1-NORMSDIST(I1491)</f>
        <v>6.2916981980032372E-4</v>
      </c>
      <c r="D1491" s="10">
        <f t="shared" ref="D1491" ca="1" si="1209">1-NORMSDIST(J1491)</f>
        <v>3.8423791284001307E-3</v>
      </c>
      <c r="E1491" s="10">
        <f t="shared" ref="E1491" ca="1" si="1210">1-NORMSDIST(K1491)</f>
        <v>3.040321530314305E-4</v>
      </c>
      <c r="F1491" s="10">
        <f t="shared" ref="F1491" ca="1" si="1211">1-NORMSDIST(L1491)</f>
        <v>2.1054495411161112E-2</v>
      </c>
      <c r="G1491" s="10">
        <f t="shared" ref="G1491" ca="1" si="1212">1-NORMSDIST(M1491)</f>
        <v>0.26315338460683957</v>
      </c>
      <c r="H1491" t="e">
        <f ca="1">(E1487/T1491-E1488/Z1491)/(SQRT(N1491*(1-N1491)*(1/T1491+1/Z1491)))</f>
        <v>#REF!</v>
      </c>
      <c r="I1491">
        <f t="shared" ref="I1491" ca="1" si="1213">(F1487/U1491-F1488/AA1491)/(SQRT(O1491*(1-O1491)*(1/U1491+1/AA1491)))</f>
        <v>3.2253153838331836</v>
      </c>
      <c r="J1491">
        <f t="shared" ref="J1491" ca="1" si="1214">(G1487/V1491-G1488/AB1491)/(SQRT(P1491*(1-P1491)*(1/V1491+1/AB1491)))</f>
        <v>2.6656152657210335</v>
      </c>
      <c r="K1491">
        <f t="shared" ref="K1491" ca="1" si="1215">(H1487/W1491-H1488/AC1491)/(SQRT(Q1491*(1-Q1491)*(1/W1491+1/AC1491)))</f>
        <v>3.4279915857413674</v>
      </c>
      <c r="L1491">
        <f t="shared" ref="L1491" ca="1" si="1216">(I1487/X1491-I1488/AD1491)/(SQRT(R1491*(1-R1491)*(1/X1491+1/AD1491)))</f>
        <v>2.0324413970414672</v>
      </c>
      <c r="M1491">
        <f t="shared" ref="M1491" ca="1" si="1217">(J1487/Y1491-J1488/AE1491)/(SQRT(S1491*(1-S1491)*(1/Y1491+1/AE1491)))</f>
        <v>0.63365381942397991</v>
      </c>
      <c r="N1491" t="e">
        <f ca="1">(E1487+E1488)/(T1491+Z1491)</f>
        <v>#REF!</v>
      </c>
      <c r="O1491">
        <f t="shared" ref="O1491" ca="1" si="1218">(F1487+F1488)/(U1491+AA1491)</f>
        <v>5.7561486132914706E-3</v>
      </c>
      <c r="P1491">
        <f t="shared" ref="P1491" ca="1" si="1219">(G1487+G1488)/(V1491+AB1491)</f>
        <v>5.8019361590790162E-3</v>
      </c>
      <c r="Q1491">
        <f t="shared" ref="Q1491" ca="1" si="1220">(H1487+H1488)/(W1491+AC1491)</f>
        <v>5.6907378335949764E-3</v>
      </c>
      <c r="R1491">
        <f t="shared" ref="R1491" ca="1" si="1221">(I1487+I1488)/(X1491+AD1491)</f>
        <v>5.5599162742019882E-3</v>
      </c>
      <c r="S1491">
        <f t="shared" ref="S1491" ca="1" si="1222">(J1487+J1488)/(Y1491+AE1491)</f>
        <v>4.5133437990580848E-3</v>
      </c>
      <c r="T1491" t="e">
        <f ca="1">_xlfn.FLOOR.MATH(($F$1-1)*$D1487)</f>
        <v>#REF!</v>
      </c>
      <c r="U1491">
        <f ca="1">2*50*$D1487</f>
        <v>336700</v>
      </c>
      <c r="V1491">
        <f ca="1">2*10*$D1487</f>
        <v>67340</v>
      </c>
      <c r="W1491">
        <f ca="1">2*5*$D1487</f>
        <v>33670</v>
      </c>
      <c r="X1491">
        <f ca="1">2*2*$D1487</f>
        <v>13468</v>
      </c>
      <c r="Y1491">
        <f ca="1">2*1*$D1487</f>
        <v>6734</v>
      </c>
      <c r="Z1491" t="e">
        <f ca="1">_xlfn.FLOOR.MATH(($F$1-1)*$D1488)</f>
        <v>#REF!</v>
      </c>
      <c r="AA1491">
        <f ca="1">2*50*$D1488</f>
        <v>427700</v>
      </c>
      <c r="AB1491">
        <f ca="1">2*10*$D1488</f>
        <v>85540</v>
      </c>
      <c r="AC1491">
        <f ca="1">2*5*$D1488</f>
        <v>42770</v>
      </c>
      <c r="AD1491">
        <f ca="1">2*2*$D1488</f>
        <v>17108</v>
      </c>
      <c r="AE1491">
        <f ca="1">2*1*$D1488</f>
        <v>8554</v>
      </c>
    </row>
    <row r="1493" spans="1:51">
      <c r="A1493" s="18" t="s">
        <v>151</v>
      </c>
      <c r="B1493" t="s">
        <v>152</v>
      </c>
      <c r="C1493" t="s">
        <v>153</v>
      </c>
      <c r="D1493" t="s">
        <v>154</v>
      </c>
      <c r="E1493">
        <v>50</v>
      </c>
      <c r="F1493" t="s">
        <v>153</v>
      </c>
      <c r="G1493" t="s">
        <v>154</v>
      </c>
      <c r="H1493">
        <v>10</v>
      </c>
      <c r="I1493" t="s">
        <v>153</v>
      </c>
      <c r="J1493" t="s">
        <v>154</v>
      </c>
      <c r="K1493">
        <v>5</v>
      </c>
      <c r="L1493" t="s">
        <v>153</v>
      </c>
      <c r="M1493" t="s">
        <v>154</v>
      </c>
      <c r="N1493">
        <v>2</v>
      </c>
      <c r="O1493" t="s">
        <v>153</v>
      </c>
      <c r="P1493" t="s">
        <v>154</v>
      </c>
      <c r="Q1493">
        <v>1</v>
      </c>
      <c r="R1493" t="s">
        <v>153</v>
      </c>
      <c r="S1493" t="s">
        <v>154</v>
      </c>
    </row>
    <row r="1494" spans="1:51">
      <c r="A1494" s="18" t="s">
        <v>159</v>
      </c>
      <c r="B1494" t="s">
        <v>116</v>
      </c>
      <c r="C1494">
        <f ca="1">BC1487</f>
        <v>562</v>
      </c>
      <c r="D1494">
        <f ca="1">BD1487</f>
        <v>2805</v>
      </c>
      <c r="E1494" t="s">
        <v>116</v>
      </c>
      <c r="F1494">
        <f ca="1">BG1487</f>
        <v>1120</v>
      </c>
      <c r="G1494">
        <f ca="1">BH1487</f>
        <v>2247</v>
      </c>
      <c r="H1494" t="s">
        <v>116</v>
      </c>
      <c r="I1494">
        <f ca="1">BK1487</f>
        <v>358</v>
      </c>
      <c r="J1494">
        <f ca="1">BL1487</f>
        <v>3009</v>
      </c>
      <c r="K1494" t="s">
        <v>116</v>
      </c>
      <c r="L1494">
        <f ca="1">BO1487</f>
        <v>204</v>
      </c>
      <c r="M1494">
        <f ca="1">BP1487</f>
        <v>3163</v>
      </c>
      <c r="N1494" t="s">
        <v>116</v>
      </c>
      <c r="O1494">
        <f ca="1">BS1487</f>
        <v>86</v>
      </c>
      <c r="P1494">
        <f ca="1">BT1487</f>
        <v>3281</v>
      </c>
      <c r="Q1494" t="s">
        <v>116</v>
      </c>
      <c r="R1494">
        <f ca="1">BW1487</f>
        <v>32</v>
      </c>
      <c r="S1494">
        <f ca="1">BX1487</f>
        <v>3335</v>
      </c>
    </row>
    <row r="1495" spans="1:51">
      <c r="A1495" s="18"/>
      <c r="B1495" t="s">
        <v>117</v>
      </c>
      <c r="C1495">
        <f ca="1">BC1488</f>
        <v>425</v>
      </c>
      <c r="D1495">
        <f ca="1">BD1488</f>
        <v>3852</v>
      </c>
      <c r="E1495" t="s">
        <v>117</v>
      </c>
      <c r="F1495">
        <f ca="1">BG1488</f>
        <v>1522</v>
      </c>
      <c r="G1495">
        <f ca="1">BH1488</f>
        <v>2755</v>
      </c>
      <c r="H1495" t="s">
        <v>117</v>
      </c>
      <c r="I1495">
        <f ca="1">BK1488</f>
        <v>398</v>
      </c>
      <c r="J1495">
        <f ca="1">BL1488</f>
        <v>3879</v>
      </c>
      <c r="K1495" t="s">
        <v>117</v>
      </c>
      <c r="L1495">
        <f ca="1">BO1488</f>
        <v>197</v>
      </c>
      <c r="M1495">
        <f ca="1">BP1488</f>
        <v>4080</v>
      </c>
      <c r="N1495" t="s">
        <v>117</v>
      </c>
      <c r="O1495">
        <f ca="1">BS1488</f>
        <v>81</v>
      </c>
      <c r="P1495">
        <f ca="1">BT1488</f>
        <v>4196</v>
      </c>
      <c r="Q1495" t="s">
        <v>117</v>
      </c>
      <c r="R1495">
        <f ca="1">BW1488</f>
        <v>36</v>
      </c>
      <c r="S1495">
        <f ca="1">BX1488</f>
        <v>4241</v>
      </c>
    </row>
    <row r="1496" spans="1:51">
      <c r="A1496" s="18" t="s">
        <v>155</v>
      </c>
      <c r="C1496">
        <f ca="1">(C1494+C1495)*(C1494+D1494)/SUM(C1494:D1495)</f>
        <v>434.75</v>
      </c>
      <c r="D1496">
        <f ca="1">(C1494+D1494)*(D1494+D1495)/SUM(C1494:D1495)</f>
        <v>2932.25</v>
      </c>
      <c r="F1496">
        <f ca="1">(F1494+F1495)*(F1494+G1494)/SUM(F1494:G1495)</f>
        <v>1163.7380952380952</v>
      </c>
      <c r="G1496">
        <f ca="1">(F1494+G1494)*(G1494+G1495)/SUM(F1494:G1495)</f>
        <v>2203.2619047619046</v>
      </c>
      <c r="I1496">
        <f ca="1">(I1494+I1495)*(I1494+J1494)/SUM(I1494:J1495)</f>
        <v>333</v>
      </c>
      <c r="J1496">
        <f ca="1">(I1494+J1494)*(J1494+J1495)/SUM(I1494:J1495)</f>
        <v>3034</v>
      </c>
      <c r="L1496">
        <f ca="1">(L1494+L1495)*(L1494+M1494)/SUM(L1494:M1495)</f>
        <v>176.63095238095238</v>
      </c>
      <c r="M1496">
        <f ca="1">(L1494+M1494)*(M1494+M1495)/SUM(L1494:M1495)</f>
        <v>3190.3690476190477</v>
      </c>
      <c r="O1496">
        <f ca="1">(O1494+O1495)*(O1494+P1494)/SUM(O1494:P1495)</f>
        <v>73.55952380952381</v>
      </c>
      <c r="P1496">
        <f ca="1">(O1494+P1494)*(P1494+P1495)/SUM(O1494:P1495)</f>
        <v>3293.4404761904761</v>
      </c>
      <c r="R1496">
        <f ca="1">(R1494+R1495)*(R1494+S1494)/SUM(R1494:S1495)</f>
        <v>29.952380952380953</v>
      </c>
      <c r="S1496">
        <f ca="1">(R1494+S1494)*(S1494+S1495)/SUM(R1494:S1495)</f>
        <v>3337.0476190476193</v>
      </c>
    </row>
    <row r="1497" spans="1:51">
      <c r="C1497">
        <f ca="1">(C1494+C1495)*(C1495+D1495)/SUM(C1494:D1495)</f>
        <v>552.25</v>
      </c>
      <c r="D1497">
        <f ca="1">(C1495+D1495)*(D1494+D1495)/SUM(C1494:D1495)</f>
        <v>3724.75</v>
      </c>
      <c r="F1497">
        <f ca="1">(F1494+F1495)*(F1495+G1495)/SUM(F1494:G1495)</f>
        <v>1478.2619047619048</v>
      </c>
      <c r="G1497">
        <f ca="1">(F1495+G1495)*(G1494+G1495)/SUM(F1494:G1495)</f>
        <v>2798.7380952380954</v>
      </c>
      <c r="I1497">
        <f ca="1">(I1494+I1495)*(I1495+J1495)/SUM(I1494:J1495)</f>
        <v>423</v>
      </c>
      <c r="J1497">
        <f ca="1">(I1495+J1495)*(J1494+J1495)/SUM(I1494:J1495)</f>
        <v>3854</v>
      </c>
      <c r="L1497">
        <f ca="1">(L1494+L1495)*(L1495+M1495)/SUM(L1494:M1495)</f>
        <v>224.36904761904762</v>
      </c>
      <c r="M1497">
        <f ca="1">(L1495+M1495)*(M1494+M1495)/SUM(L1494:M1495)</f>
        <v>4052.6309523809523</v>
      </c>
      <c r="O1497">
        <f ca="1">(O1494+O1495)*(O1495+P1495)/SUM(O1494:P1495)</f>
        <v>93.44047619047619</v>
      </c>
      <c r="P1497">
        <f ca="1">(O1495+P1495)*(P1494+P1495)/SUM(O1494:P1495)</f>
        <v>4183.5595238095239</v>
      </c>
      <c r="R1497">
        <f ca="1">(R1494+R1495)*(R1495+S1495)/SUM(R1494:S1495)</f>
        <v>38.047619047619051</v>
      </c>
      <c r="S1497">
        <f ca="1">(R1495+S1495)*(S1494+S1495)/SUM(R1494:S1495)</f>
        <v>4238.9523809523807</v>
      </c>
    </row>
    <row r="1499" spans="1:51">
      <c r="A1499" s="18" t="s">
        <v>151</v>
      </c>
      <c r="B1499" s="18" t="s">
        <v>0</v>
      </c>
      <c r="C1499" s="18">
        <v>50</v>
      </c>
      <c r="D1499" s="18">
        <v>10</v>
      </c>
      <c r="E1499" s="18">
        <v>5</v>
      </c>
      <c r="F1499" s="18">
        <v>2</v>
      </c>
      <c r="G1499" s="18">
        <v>1</v>
      </c>
    </row>
    <row r="1500" spans="1:51">
      <c r="A1500" s="18" t="s">
        <v>118</v>
      </c>
      <c r="B1500" s="10">
        <f ca="1">_xlfn.CHISQ.TEST(C1494:D1495,C1496:D1497)</f>
        <v>2.2743437569239721E-18</v>
      </c>
      <c r="C1500" s="10">
        <f ca="1">_xlfn.CHISQ.TEST(F1494:G1495,F1496:G1497)</f>
        <v>3.4098511146594353E-2</v>
      </c>
      <c r="D1500" s="10">
        <f ca="1">_xlfn.CHISQ.TEST(I1494:J1495,I1496:J1497)</f>
        <v>5.3681167639291386E-2</v>
      </c>
      <c r="E1500" s="10">
        <f ca="1">_xlfn.CHISQ.TEST(L1494:M1495,L1496:M1497)</f>
        <v>4.6802960238185127E-3</v>
      </c>
      <c r="F1500" s="10">
        <f ca="1">_xlfn.CHISQ.TEST(O1494:P1495,O1496:P1497)</f>
        <v>4.9917315326651085E-2</v>
      </c>
      <c r="G1500" s="10">
        <f ca="1">_xlfn.CHISQ.TEST(R1494:S1495,R1496:S1497)</f>
        <v>0.6153740363096285</v>
      </c>
    </row>
    <row r="1501" spans="1:51">
      <c r="A1501" s="18" t="s">
        <v>156</v>
      </c>
      <c r="B1501">
        <f ca="1">(C1494*D1495)/(D1494*C1495)</f>
        <v>1.815937087134319</v>
      </c>
      <c r="C1501">
        <f ca="1">(F1494*G1495)/(G1494*F1495)</f>
        <v>0.9022396338642793</v>
      </c>
      <c r="D1501">
        <f ca="1">(I1494*J1495)/(J1494*I1495)</f>
        <v>1.1595715366463424</v>
      </c>
      <c r="E1501">
        <f ca="1">(L1494*M1495)/(M1494*L1495)</f>
        <v>1.3357491682862284</v>
      </c>
      <c r="F1501">
        <f ca="1">(O1494*P1495)/(P1494*O1495)</f>
        <v>1.3578215012737007</v>
      </c>
      <c r="G1501">
        <f ca="1">(R1494*S1495)/(S1494*R1495)</f>
        <v>1.1303681492587039</v>
      </c>
    </row>
    <row r="1504" spans="1:51">
      <c r="A1504">
        <v>3</v>
      </c>
      <c r="B1504">
        <v>5</v>
      </c>
      <c r="C1504">
        <v>2</v>
      </c>
      <c r="AB1504" s="12"/>
      <c r="AC1504" s="12"/>
      <c r="AD1504" s="12"/>
      <c r="AE1504" s="12"/>
      <c r="AF1504" s="12"/>
      <c r="AG1504" s="12"/>
      <c r="AH1504" s="12"/>
      <c r="AI1504" s="12"/>
      <c r="AJ1504" s="12"/>
      <c r="AK1504" s="12"/>
      <c r="AL1504" s="12"/>
      <c r="AM1504" s="12"/>
      <c r="AN1504" s="12"/>
      <c r="AO1504" s="12"/>
      <c r="AP1504" s="12"/>
      <c r="AQ1504" s="12"/>
      <c r="AR1504" s="12"/>
      <c r="AS1504" s="12"/>
      <c r="AT1504" s="12"/>
      <c r="AU1504" s="12"/>
      <c r="AV1504" s="12"/>
      <c r="AW1504" s="12"/>
      <c r="AX1504" s="12"/>
      <c r="AY1504" s="12"/>
    </row>
    <row r="1505" spans="1:100" ht="18.75">
      <c r="A1505" s="19" t="str">
        <f ca="1">INDIRECT("R5C"&amp;A1504,FALSE)</f>
        <v>sage_kings</v>
      </c>
      <c r="B1505" s="19" t="str">
        <f ca="1">INDIRECT("R5C"&amp;B1504,FALSE)</f>
        <v>emperor_names</v>
      </c>
      <c r="C1505" s="19" t="str">
        <f ca="1">INDIRECT("R3C"&amp;C1504,FALSE)</f>
        <v>reduced_reward</v>
      </c>
      <c r="D1505" s="20"/>
    </row>
    <row r="1506" spans="1:100" ht="18.75">
      <c r="A1506" s="19">
        <f ca="1">INDIRECT("R6C"&amp;A1504,FALSE)</f>
        <v>214</v>
      </c>
      <c r="B1506" s="19">
        <f ca="1">INDIRECT("R6C"&amp;B1504,FALSE)</f>
        <v>227</v>
      </c>
      <c r="C1506" s="19">
        <f ca="1">INDIRECT("R4C"&amp;C1504,FALSE)</f>
        <v>8</v>
      </c>
    </row>
    <row r="1507" spans="1:100">
      <c r="A1507" s="18"/>
    </row>
    <row r="1508" spans="1:100">
      <c r="A1508" s="18" t="s">
        <v>115</v>
      </c>
    </row>
    <row r="1509" spans="1:100" ht="15.75">
      <c r="C1509" t="s">
        <v>36</v>
      </c>
      <c r="D1509" t="s">
        <v>37</v>
      </c>
      <c r="E1509" s="2" t="s">
        <v>43</v>
      </c>
      <c r="F1509" s="2" t="s">
        <v>38</v>
      </c>
      <c r="G1509" s="2" t="s">
        <v>39</v>
      </c>
      <c r="H1509" s="2" t="s">
        <v>40</v>
      </c>
      <c r="I1509" s="2" t="s">
        <v>41</v>
      </c>
      <c r="J1509" s="2" t="s">
        <v>42</v>
      </c>
      <c r="K1509" s="3" t="s">
        <v>44</v>
      </c>
      <c r="L1509" s="3" t="s">
        <v>45</v>
      </c>
      <c r="M1509" s="3" t="s">
        <v>46</v>
      </c>
      <c r="N1509" s="3" t="s">
        <v>47</v>
      </c>
      <c r="O1509" s="3" t="s">
        <v>48</v>
      </c>
      <c r="P1509" s="3" t="s">
        <v>49</v>
      </c>
      <c r="Q1509" s="3" t="s">
        <v>108</v>
      </c>
      <c r="R1509" s="3" t="s">
        <v>109</v>
      </c>
      <c r="S1509" s="3" t="s">
        <v>110</v>
      </c>
      <c r="T1509" s="3" t="s">
        <v>111</v>
      </c>
      <c r="U1509" s="3" t="s">
        <v>112</v>
      </c>
      <c r="V1509" s="3" t="s">
        <v>113</v>
      </c>
      <c r="W1509" s="3" t="s">
        <v>81</v>
      </c>
      <c r="X1509" s="3" t="s">
        <v>82</v>
      </c>
      <c r="Y1509" s="3" t="s">
        <v>83</v>
      </c>
      <c r="Z1509" s="3" t="s">
        <v>84</v>
      </c>
      <c r="AA1509" s="3" t="s">
        <v>85</v>
      </c>
      <c r="AB1509" s="3" t="s">
        <v>86</v>
      </c>
      <c r="AC1509" s="13" t="s">
        <v>96</v>
      </c>
      <c r="AD1509" s="13" t="s">
        <v>97</v>
      </c>
      <c r="AE1509" s="13" t="s">
        <v>98</v>
      </c>
      <c r="AF1509" s="13" t="s">
        <v>99</v>
      </c>
      <c r="AG1509" s="13" t="s">
        <v>100</v>
      </c>
      <c r="AH1509" s="13" t="s">
        <v>101</v>
      </c>
      <c r="AI1509" s="13" t="s">
        <v>102</v>
      </c>
      <c r="AJ1509" s="13" t="s">
        <v>103</v>
      </c>
      <c r="AK1509" s="13" t="s">
        <v>104</v>
      </c>
      <c r="AL1509" s="13" t="s">
        <v>105</v>
      </c>
      <c r="AM1509" s="13" t="s">
        <v>106</v>
      </c>
      <c r="AN1509" s="13" t="s">
        <v>107</v>
      </c>
      <c r="AO1509" s="13" t="s">
        <v>96</v>
      </c>
      <c r="AP1509" s="13" t="s">
        <v>97</v>
      </c>
      <c r="AQ1509" s="13" t="s">
        <v>98</v>
      </c>
      <c r="AR1509" s="13" t="s">
        <v>99</v>
      </c>
      <c r="AS1509" s="13" t="s">
        <v>100</v>
      </c>
      <c r="AT1509" s="13" t="s">
        <v>101</v>
      </c>
      <c r="AU1509" s="13" t="s">
        <v>102</v>
      </c>
      <c r="AV1509" s="13" t="s">
        <v>103</v>
      </c>
      <c r="AW1509" s="13" t="s">
        <v>104</v>
      </c>
      <c r="AX1509" s="13" t="s">
        <v>105</v>
      </c>
      <c r="AY1509" s="13" t="s">
        <v>106</v>
      </c>
      <c r="AZ1509" s="13" t="s">
        <v>107</v>
      </c>
      <c r="BA1509" t="s">
        <v>1</v>
      </c>
      <c r="BB1509" t="s">
        <v>2</v>
      </c>
      <c r="BC1509" t="s">
        <v>3</v>
      </c>
      <c r="BD1509" t="s">
        <v>4</v>
      </c>
      <c r="BE1509" t="s">
        <v>5</v>
      </c>
      <c r="BF1509" t="s">
        <v>6</v>
      </c>
      <c r="BG1509" t="s">
        <v>7</v>
      </c>
      <c r="BH1509" t="s">
        <v>8</v>
      </c>
      <c r="BI1509" t="s">
        <v>9</v>
      </c>
      <c r="BJ1509" t="s">
        <v>10</v>
      </c>
      <c r="BK1509" t="s">
        <v>11</v>
      </c>
      <c r="BL1509" t="s">
        <v>12</v>
      </c>
      <c r="BM1509" t="s">
        <v>13</v>
      </c>
      <c r="BN1509" t="s">
        <v>14</v>
      </c>
      <c r="BO1509" t="s">
        <v>15</v>
      </c>
      <c r="BP1509" t="s">
        <v>16</v>
      </c>
      <c r="BQ1509" t="s">
        <v>17</v>
      </c>
      <c r="BR1509" t="s">
        <v>18</v>
      </c>
      <c r="BS1509" t="s">
        <v>19</v>
      </c>
      <c r="BT1509" t="s">
        <v>20</v>
      </c>
      <c r="BU1509" t="s">
        <v>21</v>
      </c>
      <c r="BV1509" t="s">
        <v>22</v>
      </c>
      <c r="BW1509" t="s">
        <v>23</v>
      </c>
      <c r="BX1509" t="s">
        <v>24</v>
      </c>
      <c r="BY1509" t="s">
        <v>1</v>
      </c>
      <c r="BZ1509" t="s">
        <v>2</v>
      </c>
      <c r="CA1509" t="s">
        <v>3</v>
      </c>
      <c r="CB1509" t="s">
        <v>4</v>
      </c>
      <c r="CC1509" t="s">
        <v>5</v>
      </c>
      <c r="CD1509" t="s">
        <v>6</v>
      </c>
      <c r="CE1509" t="s">
        <v>7</v>
      </c>
      <c r="CF1509" t="s">
        <v>8</v>
      </c>
      <c r="CG1509" t="s">
        <v>9</v>
      </c>
      <c r="CH1509" t="s">
        <v>10</v>
      </c>
      <c r="CI1509" t="s">
        <v>11</v>
      </c>
      <c r="CJ1509" t="s">
        <v>12</v>
      </c>
      <c r="CK1509" t="s">
        <v>13</v>
      </c>
      <c r="CL1509" t="s">
        <v>14</v>
      </c>
      <c r="CM1509" t="s">
        <v>15</v>
      </c>
      <c r="CN1509" t="s">
        <v>16</v>
      </c>
      <c r="CO1509" t="s">
        <v>17</v>
      </c>
      <c r="CP1509" t="s">
        <v>18</v>
      </c>
      <c r="CQ1509" t="s">
        <v>19</v>
      </c>
      <c r="CR1509" t="s">
        <v>20</v>
      </c>
      <c r="CS1509" t="s">
        <v>21</v>
      </c>
      <c r="CT1509" t="s">
        <v>22</v>
      </c>
      <c r="CU1509" t="s">
        <v>23</v>
      </c>
      <c r="CV1509" t="s">
        <v>24</v>
      </c>
    </row>
    <row r="1510" spans="1:100">
      <c r="A1510" s="18" t="str">
        <f ca="1">INDIRECT("CORPUS_TOTALS!R"&amp;$A1506&amp;"C"&amp;COLUMN(),FALSE)</f>
        <v>Sage Kings</v>
      </c>
      <c r="B1510" s="7" t="str">
        <f ca="1">INDIRECT("CORPUS_TOTALS!R"&amp;($A1506+$C1506)&amp;"C"&amp;(COLUMN()-1),FALSE)</f>
        <v>Reduced Reward</v>
      </c>
      <c r="C1510" s="7">
        <f ca="1">INDIRECT("CORPUS_TOTALS!R"&amp;($A1506+$C1506)&amp;"C"&amp;(COLUMN()-1),FALSE)</f>
        <v>8713</v>
      </c>
      <c r="D1510" s="7">
        <f t="shared" ref="D1510:BO1510" ca="1" si="1223">INDIRECT("CORPUS_TOTALS!R"&amp;($A1506+$C1506)&amp;"C"&amp;(COLUMN()-1),FALSE)</f>
        <v>3367</v>
      </c>
      <c r="E1510" s="7">
        <f t="shared" ca="1" si="1223"/>
        <v>109</v>
      </c>
      <c r="F1510" s="7">
        <f t="shared" ca="1" si="1223"/>
        <v>321</v>
      </c>
      <c r="G1510" s="7">
        <f t="shared" ca="1" si="1223"/>
        <v>48</v>
      </c>
      <c r="H1510" s="7">
        <f t="shared" ca="1" si="1223"/>
        <v>17</v>
      </c>
      <c r="I1510" s="7">
        <f t="shared" ca="1" si="1223"/>
        <v>10</v>
      </c>
      <c r="J1510" s="7">
        <f t="shared" ca="1" si="1223"/>
        <v>6</v>
      </c>
      <c r="K1510" s="7">
        <f t="shared" ca="1" si="1223"/>
        <v>-1.0325683698816088</v>
      </c>
      <c r="L1510" s="7">
        <f t="shared" ca="1" si="1223"/>
        <v>-0.90719871920812789</v>
      </c>
      <c r="M1510" s="7">
        <f t="shared" ca="1" si="1223"/>
        <v>-1.7886038110761955</v>
      </c>
      <c r="N1510" s="7">
        <f t="shared" ca="1" si="1223"/>
        <v>-2.8844346050402692</v>
      </c>
      <c r="O1510" s="7">
        <f t="shared" ca="1" si="1223"/>
        <v>-1.6630239565536251</v>
      </c>
      <c r="P1510" s="7">
        <f t="shared" ca="1" si="1223"/>
        <v>-1.1098779339959901</v>
      </c>
      <c r="Q1510" s="7">
        <f t="shared" ca="1" si="1223"/>
        <v>0.69603128009796611</v>
      </c>
      <c r="R1510" s="7">
        <f t="shared" ca="1" si="1223"/>
        <v>0.77132139711643943</v>
      </c>
      <c r="S1510" s="7">
        <f t="shared" ca="1" si="1223"/>
        <v>0.59021137769772225</v>
      </c>
      <c r="T1510" s="7">
        <f t="shared" ca="1" si="1223"/>
        <v>0.42735395817917293</v>
      </c>
      <c r="U1510" s="7">
        <f t="shared" ca="1" si="1223"/>
        <v>0.62898791790331454</v>
      </c>
      <c r="V1510" s="7">
        <f t="shared" ca="1" si="1223"/>
        <v>0.77501991119087732</v>
      </c>
      <c r="W1510" s="7">
        <f t="shared" ca="1" si="1223"/>
        <v>0</v>
      </c>
      <c r="X1510" s="7">
        <f t="shared" ca="1" si="1223"/>
        <v>0</v>
      </c>
      <c r="Y1510" s="7">
        <f t="shared" ca="1" si="1223"/>
        <v>0</v>
      </c>
      <c r="Z1510" s="7">
        <f t="shared" ca="1" si="1223"/>
        <v>0</v>
      </c>
      <c r="AA1510" s="7">
        <f t="shared" ca="1" si="1223"/>
        <v>0</v>
      </c>
      <c r="AB1510" s="7">
        <f t="shared" ca="1" si="1223"/>
        <v>0</v>
      </c>
      <c r="AC1510" s="7">
        <f t="shared" ca="1" si="1223"/>
        <v>1.485547163154161E-3</v>
      </c>
      <c r="AD1510" s="7">
        <f t="shared" ca="1" si="1223"/>
        <v>2.1714644404961692E-3</v>
      </c>
      <c r="AE1510" s="7">
        <f t="shared" ca="1" si="1223"/>
        <v>1.6983499138836142E-3</v>
      </c>
      <c r="AF1510" s="7">
        <f t="shared" ca="1" si="1223"/>
        <v>2.1151338996001994E-3</v>
      </c>
      <c r="AG1510" s="7">
        <f t="shared" ca="1" si="1223"/>
        <v>1.0225840344552388E-3</v>
      </c>
      <c r="AH1510" s="7">
        <f t="shared" ca="1" si="1223"/>
        <v>1.8286188167476122E-3</v>
      </c>
      <c r="AI1510" s="7">
        <f t="shared" ca="1" si="1223"/>
        <v>5.30014508480468E-4</v>
      </c>
      <c r="AJ1510" s="7">
        <f t="shared" ca="1" si="1223"/>
        <v>1.4895875111215519E-3</v>
      </c>
      <c r="AK1510" s="7">
        <f t="shared" ca="1" si="1223"/>
        <v>5.6527169039795506E-4</v>
      </c>
      <c r="AL1510" s="7">
        <f t="shared" ca="1" si="1223"/>
        <v>2.4047312796050152E-3</v>
      </c>
      <c r="AM1510" s="7">
        <f t="shared" ca="1" si="1223"/>
        <v>3.5737443027765697E-4</v>
      </c>
      <c r="AN1510" s="7">
        <f t="shared" ca="1" si="1223"/>
        <v>3.206629133725907E-3</v>
      </c>
      <c r="AO1510" s="7">
        <f t="shared" ca="1" si="1223"/>
        <v>2.2353499992864047E-2</v>
      </c>
      <c r="AP1510" s="7">
        <f t="shared" ca="1" si="1223"/>
        <v>3.3482555843191791E-2</v>
      </c>
      <c r="AQ1510" s="7">
        <f t="shared" ca="1" si="1223"/>
        <v>6.6517398423444285E-2</v>
      </c>
      <c r="AR1510" s="7">
        <f t="shared" ca="1" si="1223"/>
        <v>8.4358752452706603E-2</v>
      </c>
      <c r="AS1510" s="7">
        <f t="shared" ca="1" si="1223"/>
        <v>9.7409422634602491E-3</v>
      </c>
      <c r="AT1510" s="7">
        <f t="shared" ca="1" si="1223"/>
        <v>1.7583085060567074E-2</v>
      </c>
      <c r="AU1510" s="7">
        <f t="shared" ca="1" si="1223"/>
        <v>2.6549272408617508E-3</v>
      </c>
      <c r="AV1510" s="7">
        <f t="shared" ca="1" si="1223"/>
        <v>7.4430828571483473E-3</v>
      </c>
      <c r="AW1510" s="7">
        <f t="shared" ca="1" si="1223"/>
        <v>1.1319117210799035E-3</v>
      </c>
      <c r="AX1510" s="7">
        <f t="shared" ca="1" si="1223"/>
        <v>4.8080942189260368E-3</v>
      </c>
      <c r="AY1510" s="7">
        <f t="shared" ca="1" si="1223"/>
        <v>3.5737443027765697E-4</v>
      </c>
      <c r="AZ1510" s="7">
        <f t="shared" ca="1" si="1223"/>
        <v>3.206629133725907E-3</v>
      </c>
      <c r="BA1510" s="7">
        <f t="shared" ca="1" si="1223"/>
        <v>267518</v>
      </c>
      <c r="BB1510" s="7">
        <f t="shared" ca="1" si="1223"/>
        <v>6450050</v>
      </c>
      <c r="BC1510" s="7">
        <f t="shared" ca="1" si="1223"/>
        <v>94</v>
      </c>
      <c r="BD1510" s="7">
        <f t="shared" ca="1" si="1223"/>
        <v>3273</v>
      </c>
      <c r="BE1510" s="7">
        <f t="shared" ca="1" si="1223"/>
        <v>643680</v>
      </c>
      <c r="BF1510" s="7">
        <f t="shared" ca="1" si="1223"/>
        <v>6073888</v>
      </c>
      <c r="BG1510" s="7">
        <f t="shared" ca="1" si="1223"/>
        <v>254</v>
      </c>
      <c r="BH1510" s="7">
        <f t="shared" ca="1" si="1223"/>
        <v>3113</v>
      </c>
      <c r="BI1510" s="7">
        <f t="shared" ca="1" si="1223"/>
        <v>155647</v>
      </c>
      <c r="BJ1510" s="7">
        <f t="shared" ca="1" si="1223"/>
        <v>6561921</v>
      </c>
      <c r="BK1510" s="7">
        <f t="shared" ca="1" si="1223"/>
        <v>46</v>
      </c>
      <c r="BL1510" s="7">
        <f t="shared" ca="1" si="1223"/>
        <v>3321</v>
      </c>
      <c r="BM1510" s="7">
        <f t="shared" ca="1" si="1223"/>
        <v>81110</v>
      </c>
      <c r="BN1510" s="7">
        <f t="shared" ca="1" si="1223"/>
        <v>6636458</v>
      </c>
      <c r="BO1510" s="7">
        <f t="shared" ca="1" si="1223"/>
        <v>17</v>
      </c>
      <c r="BP1510" s="7">
        <f t="shared" ref="BP1510:CV1510" ca="1" si="1224">INDIRECT("CORPUS_TOTALS!R"&amp;($A1506+$C1506)&amp;"C"&amp;(COLUMN()-1),FALSE)</f>
        <v>3350</v>
      </c>
      <c r="BQ1510" s="7">
        <f t="shared" ca="1" si="1224"/>
        <v>33234</v>
      </c>
      <c r="BR1510" s="7">
        <f t="shared" ca="1" si="1224"/>
        <v>6684334</v>
      </c>
      <c r="BS1510" s="7">
        <f t="shared" ca="1" si="1224"/>
        <v>10</v>
      </c>
      <c r="BT1510" s="7">
        <f t="shared" ca="1" si="1224"/>
        <v>3357</v>
      </c>
      <c r="BU1510" s="7">
        <f t="shared" ca="1" si="1224"/>
        <v>16718</v>
      </c>
      <c r="BV1510" s="7">
        <f t="shared" ca="1" si="1224"/>
        <v>6700850</v>
      </c>
      <c r="BW1510" s="7">
        <f t="shared" ca="1" si="1224"/>
        <v>6</v>
      </c>
      <c r="BX1510" s="7">
        <f t="shared" ca="1" si="1224"/>
        <v>3361</v>
      </c>
      <c r="BY1510" s="7">
        <f t="shared" ca="1" si="1224"/>
        <v>267477.93389104342</v>
      </c>
      <c r="BZ1510" s="7">
        <f t="shared" ca="1" si="1224"/>
        <v>5865054.7721853033</v>
      </c>
      <c r="CA1510" s="7">
        <f t="shared" ca="1" si="1224"/>
        <v>322.51272449443417</v>
      </c>
      <c r="CB1510" s="7">
        <f t="shared" ca="1" si="1224"/>
        <v>584969.79144514399</v>
      </c>
      <c r="CC1510" s="7">
        <f t="shared" ca="1" si="1224"/>
        <v>643611.40711999149</v>
      </c>
      <c r="CD1510" s="7">
        <f t="shared" ca="1" si="1224"/>
        <v>5922211.9982220158</v>
      </c>
      <c r="CE1510" s="7">
        <f t="shared" ca="1" si="1224"/>
        <v>78.102030000290142</v>
      </c>
      <c r="CF1510" s="7">
        <f t="shared" ca="1" si="1224"/>
        <v>155082.15076136854</v>
      </c>
      <c r="CG1510" s="7">
        <f t="shared" ca="1" si="1224"/>
        <v>155615.002172168</v>
      </c>
      <c r="CH1510" s="7">
        <f t="shared" ca="1" si="1224"/>
        <v>6481841.9467227207</v>
      </c>
      <c r="CI1510" s="7">
        <f t="shared" ca="1" si="1224"/>
        <v>40.656880627472219</v>
      </c>
      <c r="CJ1510" s="7">
        <f t="shared" ca="1" si="1224"/>
        <v>83411.846669035396</v>
      </c>
      <c r="CK1510" s="7">
        <f t="shared" ca="1" si="1224"/>
        <v>81086.35764755946</v>
      </c>
      <c r="CL1510" s="7">
        <f t="shared" ca="1" si="1224"/>
        <v>6603406.2933955779</v>
      </c>
      <c r="CM1510" s="7">
        <f t="shared" ca="1" si="1224"/>
        <v>16.657818740993626</v>
      </c>
      <c r="CN1510" s="7">
        <f t="shared" ca="1" si="1224"/>
        <v>36403.043070242682</v>
      </c>
      <c r="CO1510" s="7">
        <f t="shared" ca="1" si="1224"/>
        <v>33227.345688062749</v>
      </c>
      <c r="CP1510" s="7">
        <f t="shared" ca="1" si="1224"/>
        <v>6667666.0885460768</v>
      </c>
      <c r="CQ1510" s="7">
        <f t="shared" ca="1" si="1224"/>
        <v>8.3802589967020964</v>
      </c>
      <c r="CR1510" s="7">
        <f t="shared" ca="1" si="1224"/>
        <v>20025.046459337256</v>
      </c>
      <c r="CS1510" s="7">
        <f t="shared" ca="1" si="1224"/>
        <v>16715.621744891148</v>
      </c>
      <c r="CT1510" s="7">
        <f t="shared" ca="1" si="1224"/>
        <v>6443763.3790070387</v>
      </c>
      <c r="CU1510" s="7">
        <f t="shared" ca="1" si="1224"/>
        <v>146.7785408094702</v>
      </c>
      <c r="CV1510" s="7">
        <f t="shared" ca="1" si="1224"/>
        <v>259018.81789925855</v>
      </c>
    </row>
    <row r="1511" spans="1:100">
      <c r="A1511" s="18" t="s">
        <v>117</v>
      </c>
      <c r="B1511" s="7" t="str">
        <f ca="1">INDIRECT("CORPUS_TOTALS!R"&amp;($B1506+$C1506)&amp;"C"&amp;(COLUMN()-1),FALSE)</f>
        <v>Reduced Reward</v>
      </c>
      <c r="C1511" s="7">
        <f ca="1">INDIRECT("CORPUS_TOTALS!R"&amp;($B1506+$C1506)&amp;"C"&amp;(COLUMN()-1),FALSE)</f>
        <v>8713</v>
      </c>
      <c r="D1511" s="7">
        <f t="shared" ref="D1511:BO1511" ca="1" si="1225">INDIRECT("CORPUS_TOTALS!R"&amp;($B1506+$C1506)&amp;"C"&amp;(COLUMN()-1),FALSE)</f>
        <v>4277</v>
      </c>
      <c r="E1511" s="7">
        <f t="shared" ca="1" si="1225"/>
        <v>185</v>
      </c>
      <c r="F1511" s="7">
        <f t="shared" ca="1" si="1225"/>
        <v>723</v>
      </c>
      <c r="G1511" s="7">
        <f t="shared" ca="1" si="1225"/>
        <v>134</v>
      </c>
      <c r="H1511" s="7">
        <f t="shared" ca="1" si="1225"/>
        <v>51</v>
      </c>
      <c r="I1511" s="7">
        <f t="shared" ca="1" si="1225"/>
        <v>14</v>
      </c>
      <c r="J1511" s="7">
        <f t="shared" ca="1" si="1225"/>
        <v>1</v>
      </c>
      <c r="K1511" s="7">
        <f t="shared" ca="1" si="1225"/>
        <v>-0.19358923777652234</v>
      </c>
      <c r="L1511" s="7">
        <f t="shared" ca="1" si="1225"/>
        <v>0.89016734633039285</v>
      </c>
      <c r="M1511" s="7">
        <f t="shared" ca="1" si="1225"/>
        <v>0.63513549372834344</v>
      </c>
      <c r="N1511" s="7">
        <f t="shared" ca="1" si="1225"/>
        <v>-0.27398012505107283</v>
      </c>
      <c r="O1511" s="7">
        <f t="shared" ca="1" si="1225"/>
        <v>-1.5402136745898836</v>
      </c>
      <c r="P1511" s="7">
        <f t="shared" ca="1" si="1225"/>
        <v>0</v>
      </c>
      <c r="Q1511" s="7">
        <f t="shared" ca="1" si="1225"/>
        <v>1</v>
      </c>
      <c r="R1511" s="7">
        <f t="shared" ca="1" si="1225"/>
        <v>1.4349715353450183</v>
      </c>
      <c r="S1511" s="7">
        <f t="shared" ca="1" si="1225"/>
        <v>1</v>
      </c>
      <c r="T1511" s="7">
        <f t="shared" ca="1" si="1225"/>
        <v>1</v>
      </c>
      <c r="U1511" s="7">
        <f t="shared" ca="1" si="1225"/>
        <v>1</v>
      </c>
      <c r="V1511" s="7">
        <f t="shared" ca="1" si="1225"/>
        <v>0.14052261724384107</v>
      </c>
      <c r="W1511" s="7">
        <f t="shared" ca="1" si="1225"/>
        <v>0.95651552019150454</v>
      </c>
      <c r="X1511" s="7">
        <f t="shared" ca="1" si="1225"/>
        <v>6.6573728033450061E-14</v>
      </c>
      <c r="Y1511" s="7">
        <f t="shared" ca="1" si="1225"/>
        <v>0.50818871481132444</v>
      </c>
      <c r="Z1511" s="7">
        <f t="shared" ca="1" si="1225"/>
        <v>0.7690698358082495</v>
      </c>
      <c r="AA1511" s="7">
        <f t="shared" ca="1" si="1225"/>
        <v>0.48873792924974857</v>
      </c>
      <c r="AB1511" s="7">
        <f t="shared" ca="1" si="1225"/>
        <v>3.2755414735353941E-2</v>
      </c>
      <c r="AC1511" s="7">
        <f t="shared" ca="1" si="1225"/>
        <v>2.091494768717856E-3</v>
      </c>
      <c r="AD1511" s="7">
        <f t="shared" ca="1" si="1225"/>
        <v>2.7947524354567507E-3</v>
      </c>
      <c r="AE1511" s="7">
        <f t="shared" ca="1" si="1225"/>
        <v>3.134848689261535E-3</v>
      </c>
      <c r="AF1511" s="7">
        <f t="shared" ca="1" si="1225"/>
        <v>3.6269002001469292E-3</v>
      </c>
      <c r="AG1511" s="7">
        <f t="shared" ca="1" si="1225"/>
        <v>2.603388583815171E-3</v>
      </c>
      <c r="AH1511" s="7">
        <f t="shared" ca="1" si="1225"/>
        <v>3.6626857673655627E-3</v>
      </c>
      <c r="AI1511" s="7">
        <f t="shared" ca="1" si="1225"/>
        <v>1.7310966026801277E-3</v>
      </c>
      <c r="AJ1511" s="7">
        <f t="shared" ca="1" si="1225"/>
        <v>3.0386017840395357E-3</v>
      </c>
      <c r="AK1511" s="7">
        <f t="shared" ca="1" si="1225"/>
        <v>7.800275109280364E-4</v>
      </c>
      <c r="AL1511" s="7">
        <f t="shared" ca="1" si="1225"/>
        <v>2.4932949113305562E-3</v>
      </c>
      <c r="AM1511" s="7">
        <f t="shared" ca="1" si="1225"/>
        <v>-2.244028183389236E-4</v>
      </c>
      <c r="AN1511" s="7">
        <f t="shared" ca="1" si="1225"/>
        <v>6.9202030723300824E-4</v>
      </c>
      <c r="AO1511" s="7">
        <f t="shared" ca="1" si="1225"/>
        <v>3.2372658895497321E-2</v>
      </c>
      <c r="AP1511" s="7">
        <f t="shared" ca="1" si="1225"/>
        <v>4.3848991794238477E-2</v>
      </c>
      <c r="AQ1511" s="7">
        <f t="shared" ca="1" si="1225"/>
        <v>0.12172786878689358</v>
      </c>
      <c r="AR1511" s="7">
        <f t="shared" ca="1" si="1225"/>
        <v>0.14200839494937018</v>
      </c>
      <c r="AS1511" s="7">
        <f t="shared" ca="1" si="1225"/>
        <v>2.1826913122733726E-2</v>
      </c>
      <c r="AT1511" s="7">
        <f t="shared" ca="1" si="1225"/>
        <v>3.148148061119193E-2</v>
      </c>
      <c r="AU1511" s="7">
        <f t="shared" ca="1" si="1225"/>
        <v>7.2634741696374827E-3</v>
      </c>
      <c r="AV1511" s="7">
        <f t="shared" ca="1" si="1225"/>
        <v>1.3311695341702241E-2</v>
      </c>
      <c r="AW1511" s="7">
        <f t="shared" ca="1" si="1225"/>
        <v>1.5614599154096004E-3</v>
      </c>
      <c r="AX1511" s="7">
        <f t="shared" ca="1" si="1225"/>
        <v>4.9851849291075844E-3</v>
      </c>
      <c r="AY1511" s="7">
        <f t="shared" ca="1" si="1225"/>
        <v>-2.244028183389236E-4</v>
      </c>
      <c r="AZ1511" s="7">
        <f t="shared" ca="1" si="1225"/>
        <v>6.9202030723300824E-4</v>
      </c>
      <c r="BA1511" s="7">
        <f t="shared" ca="1" si="1225"/>
        <v>267449</v>
      </c>
      <c r="BB1511" s="7">
        <f t="shared" ca="1" si="1225"/>
        <v>6449209</v>
      </c>
      <c r="BC1511" s="7">
        <f t="shared" ca="1" si="1225"/>
        <v>163</v>
      </c>
      <c r="BD1511" s="7">
        <f t="shared" ca="1" si="1225"/>
        <v>4114</v>
      </c>
      <c r="BE1511" s="7">
        <f t="shared" ca="1" si="1225"/>
        <v>643370</v>
      </c>
      <c r="BF1511" s="7">
        <f t="shared" ca="1" si="1225"/>
        <v>6073288</v>
      </c>
      <c r="BG1511" s="7">
        <f t="shared" ca="1" si="1225"/>
        <v>564</v>
      </c>
      <c r="BH1511" s="7">
        <f t="shared" ca="1" si="1225"/>
        <v>3713</v>
      </c>
      <c r="BI1511" s="7">
        <f t="shared" ca="1" si="1225"/>
        <v>155579</v>
      </c>
      <c r="BJ1511" s="7">
        <f t="shared" ca="1" si="1225"/>
        <v>6561079</v>
      </c>
      <c r="BK1511" s="7">
        <f t="shared" ca="1" si="1225"/>
        <v>114</v>
      </c>
      <c r="BL1511" s="7">
        <f t="shared" ca="1" si="1225"/>
        <v>4163</v>
      </c>
      <c r="BM1511" s="7">
        <f t="shared" ca="1" si="1225"/>
        <v>81083</v>
      </c>
      <c r="BN1511" s="7">
        <f t="shared" ca="1" si="1225"/>
        <v>6635575</v>
      </c>
      <c r="BO1511" s="7">
        <f t="shared" ca="1" si="1225"/>
        <v>44</v>
      </c>
      <c r="BP1511" s="7">
        <f t="shared" ref="BP1511:CV1511" ca="1" si="1226">INDIRECT("CORPUS_TOTALS!R"&amp;($B1506+$C1506)&amp;"C"&amp;(COLUMN()-1),FALSE)</f>
        <v>4233</v>
      </c>
      <c r="BQ1511" s="7">
        <f t="shared" ca="1" si="1226"/>
        <v>33230</v>
      </c>
      <c r="BR1511" s="7">
        <f t="shared" ca="1" si="1226"/>
        <v>6683428</v>
      </c>
      <c r="BS1511" s="7">
        <f t="shared" ca="1" si="1226"/>
        <v>14</v>
      </c>
      <c r="BT1511" s="7">
        <f t="shared" ca="1" si="1226"/>
        <v>4263</v>
      </c>
      <c r="BU1511" s="7">
        <f t="shared" ca="1" si="1226"/>
        <v>16723</v>
      </c>
      <c r="BV1511" s="7">
        <f t="shared" ca="1" si="1226"/>
        <v>6699935</v>
      </c>
      <c r="BW1511" s="7">
        <f t="shared" ca="1" si="1226"/>
        <v>1</v>
      </c>
      <c r="BX1511" s="7">
        <f t="shared" ca="1" si="1226"/>
        <v>4276</v>
      </c>
      <c r="BY1511" s="7">
        <f t="shared" ca="1" si="1226"/>
        <v>267441.69980754168</v>
      </c>
      <c r="BZ1511" s="7">
        <f t="shared" ca="1" si="1226"/>
        <v>6449216.3001924586</v>
      </c>
      <c r="CA1511" s="7">
        <f t="shared" ca="1" si="1226"/>
        <v>170.300192458341</v>
      </c>
      <c r="CB1511" s="7">
        <f t="shared" ca="1" si="1226"/>
        <v>4109.3148513740016</v>
      </c>
      <c r="CC1511" s="7">
        <f t="shared" ca="1" si="1226"/>
        <v>643524.21985512436</v>
      </c>
      <c r="CD1511" s="7">
        <f t="shared" ca="1" si="1226"/>
        <v>6073133.7801448759</v>
      </c>
      <c r="CE1511" s="7">
        <f t="shared" ca="1" si="1226"/>
        <v>409.78014487567577</v>
      </c>
      <c r="CF1511" s="7">
        <f t="shared" ca="1" si="1226"/>
        <v>3869.6824041063278</v>
      </c>
      <c r="CG1511" s="7">
        <f t="shared" ca="1" si="1226"/>
        <v>155593.92167815936</v>
      </c>
      <c r="CH1511" s="7">
        <f t="shared" ca="1" si="1226"/>
        <v>6561064.0783218406</v>
      </c>
      <c r="CI1511" s="7">
        <f t="shared" ca="1" si="1226"/>
        <v>99.078321840636761</v>
      </c>
      <c r="CJ1511" s="7">
        <f t="shared" ca="1" si="1226"/>
        <v>4180.5820742994511</v>
      </c>
      <c r="CK1511" s="7">
        <f t="shared" ca="1" si="1226"/>
        <v>81075.373227980934</v>
      </c>
      <c r="CL1511" s="7">
        <f t="shared" ca="1" si="1226"/>
        <v>6635582.6267720191</v>
      </c>
      <c r="CM1511" s="7">
        <f t="shared" ca="1" si="1226"/>
        <v>51.626772019071751</v>
      </c>
      <c r="CN1511" s="7">
        <f t="shared" ca="1" si="1226"/>
        <v>4228.0638400823746</v>
      </c>
      <c r="CO1511" s="7">
        <f t="shared" ca="1" si="1226"/>
        <v>33222.844522674299</v>
      </c>
      <c r="CP1511" s="7">
        <f t="shared" ca="1" si="1226"/>
        <v>6683435.1554773254</v>
      </c>
      <c r="CQ1511" s="7">
        <f t="shared" ca="1" si="1226"/>
        <v>21.155477325699476</v>
      </c>
      <c r="CR1511" s="7">
        <f t="shared" ca="1" si="1226"/>
        <v>4258.5545381348875</v>
      </c>
      <c r="CS1511" s="7">
        <f t="shared" ca="1" si="1226"/>
        <v>16713.357351618488</v>
      </c>
      <c r="CT1511" s="7">
        <f t="shared" ca="1" si="1226"/>
        <v>6699944.6426483812</v>
      </c>
      <c r="CU1511" s="7">
        <f t="shared" ca="1" si="1226"/>
        <v>10.642648381512394</v>
      </c>
      <c r="CV1511" s="7">
        <f t="shared" ca="1" si="1226"/>
        <v>4269.0740613858852</v>
      </c>
    </row>
    <row r="1513" spans="1:100">
      <c r="A1513" s="18" t="s">
        <v>114</v>
      </c>
      <c r="B1513" t="s">
        <v>119</v>
      </c>
      <c r="C1513" t="s">
        <v>120</v>
      </c>
      <c r="D1513" t="s">
        <v>121</v>
      </c>
      <c r="E1513" t="s">
        <v>122</v>
      </c>
      <c r="F1513" t="s">
        <v>123</v>
      </c>
      <c r="G1513" t="s">
        <v>124</v>
      </c>
      <c r="H1513" t="s">
        <v>125</v>
      </c>
      <c r="I1513" t="s">
        <v>126</v>
      </c>
      <c r="J1513" t="s">
        <v>127</v>
      </c>
      <c r="K1513" t="s">
        <v>128</v>
      </c>
      <c r="L1513" t="s">
        <v>129</v>
      </c>
      <c r="M1513" t="s">
        <v>130</v>
      </c>
      <c r="N1513" t="s">
        <v>131</v>
      </c>
      <c r="O1513" t="s">
        <v>132</v>
      </c>
      <c r="P1513" t="s">
        <v>133</v>
      </c>
      <c r="Q1513" t="s">
        <v>134</v>
      </c>
      <c r="R1513" t="s">
        <v>135</v>
      </c>
      <c r="S1513" t="s">
        <v>136</v>
      </c>
      <c r="T1513" t="s">
        <v>138</v>
      </c>
      <c r="U1513" t="s">
        <v>139</v>
      </c>
      <c r="V1513" t="s">
        <v>140</v>
      </c>
      <c r="W1513" t="s">
        <v>141</v>
      </c>
      <c r="X1513" t="s">
        <v>142</v>
      </c>
      <c r="Y1513" t="s">
        <v>143</v>
      </c>
      <c r="Z1513" t="s">
        <v>144</v>
      </c>
      <c r="AA1513" t="s">
        <v>145</v>
      </c>
      <c r="AB1513" t="s">
        <v>146</v>
      </c>
      <c r="AC1513" t="s">
        <v>147</v>
      </c>
      <c r="AD1513" t="s">
        <v>148</v>
      </c>
      <c r="AE1513" t="s">
        <v>149</v>
      </c>
      <c r="AF1513" t="s">
        <v>137</v>
      </c>
    </row>
    <row r="1514" spans="1:100">
      <c r="A1514" s="18" t="s">
        <v>150</v>
      </c>
      <c r="B1514" s="10" t="e">
        <f ca="1">1-NORMSDIST(H1514)</f>
        <v>#REF!</v>
      </c>
      <c r="C1514" s="10">
        <f t="shared" ref="C1514" ca="1" si="1227">1-NORMSDIST(I1514)</f>
        <v>1</v>
      </c>
      <c r="D1514" s="10">
        <f t="shared" ref="D1514" ca="1" si="1228">1-NORMSDIST(J1514)</f>
        <v>0.99999922902463489</v>
      </c>
      <c r="E1514" s="10">
        <f t="shared" ref="E1514" ca="1" si="1229">1-NORMSDIST(K1514)</f>
        <v>0.9992254431121429</v>
      </c>
      <c r="F1514" s="10">
        <f t="shared" ref="F1514" ca="1" si="1230">1-NORMSDIST(L1514)</f>
        <v>0.59291421426139779</v>
      </c>
      <c r="G1514" s="10">
        <f t="shared" ref="G1514" ca="1" si="1231">1-NORMSDIST(M1514)</f>
        <v>1.3172335146476311E-2</v>
      </c>
      <c r="H1514" t="e">
        <f ca="1">(E1510/T1514-E1511/Z1514)/(SQRT(N1514*(1-N1514)*(1/T1514+1/Z1514)))</f>
        <v>#REF!</v>
      </c>
      <c r="I1514">
        <f t="shared" ref="I1514" ca="1" si="1232">(F1510/U1514-F1511/AA1514)/(SQRT(O1514*(1-O1514)*(1/U1514+1/AA1514)))</f>
        <v>-8.6625199552682517</v>
      </c>
      <c r="J1514">
        <f t="shared" ref="J1514" ca="1" si="1233">(G1510/V1514-G1511/AB1514)/(SQRT(P1514*(1-P1514)*(1/V1514+1/AB1514)))</f>
        <v>-4.8057206505999179</v>
      </c>
      <c r="K1514">
        <f t="shared" ref="K1514" ca="1" si="1234">(H1510/W1514-H1511/AC1514)/(SQRT(Q1514*(1-Q1514)*(1/W1514+1/AC1514)))</f>
        <v>-3.1653220656272585</v>
      </c>
      <c r="L1514">
        <f t="shared" ref="L1514" ca="1" si="1235">(I1510/X1514-I1511/AD1514)/(SQRT(R1514*(1-R1514)*(1/X1514+1/AD1514)))</f>
        <v>-0.23504787958969653</v>
      </c>
      <c r="M1514">
        <f t="shared" ref="M1514" ca="1" si="1236">(J1510/Y1514-J1511/AE1514)/(SQRT(S1514*(1-S1514)*(1/Y1514+1/AE1514)))</f>
        <v>2.2210928932355016</v>
      </c>
      <c r="N1514" t="e">
        <f ca="1">(E1510+E1511)/(T1514+Z1514)</f>
        <v>#REF!</v>
      </c>
      <c r="O1514">
        <f t="shared" ref="O1514" ca="1" si="1237">(F1510+F1511)/(U1514+AA1514)</f>
        <v>1.3657770800627944E-3</v>
      </c>
      <c r="P1514">
        <f t="shared" ref="P1514" ca="1" si="1238">(G1510+G1511)/(V1514+AB1514)</f>
        <v>1.1904761904761906E-3</v>
      </c>
      <c r="Q1514">
        <f t="shared" ref="Q1514" ca="1" si="1239">(H1510+H1511)/(W1514+AC1514)</f>
        <v>8.8958660387231819E-4</v>
      </c>
      <c r="R1514">
        <f t="shared" ref="R1514" ca="1" si="1240">(I1510+I1511)/(X1514+AD1514)</f>
        <v>7.8492935635792783E-4</v>
      </c>
      <c r="S1514">
        <f t="shared" ref="S1514" ca="1" si="1241">(J1510+J1511)/(Y1514+AE1514)</f>
        <v>4.5787545787545788E-4</v>
      </c>
      <c r="T1514" t="e">
        <f ca="1">_xlfn.FLOOR.MATH(($F$1-1)*$D1510)</f>
        <v>#REF!</v>
      </c>
      <c r="U1514">
        <f ca="1">2*50*$D1510</f>
        <v>336700</v>
      </c>
      <c r="V1514">
        <f ca="1">2*10*$D1510</f>
        <v>67340</v>
      </c>
      <c r="W1514">
        <f ca="1">2*5*$D1510</f>
        <v>33670</v>
      </c>
      <c r="X1514">
        <f ca="1">2*2*$D1510</f>
        <v>13468</v>
      </c>
      <c r="Y1514">
        <f ca="1">2*1*$D1510</f>
        <v>6734</v>
      </c>
      <c r="Z1514" t="e">
        <f ca="1">_xlfn.FLOOR.MATH(($F$1-1)*$D1511)</f>
        <v>#REF!</v>
      </c>
      <c r="AA1514">
        <f ca="1">2*50*$D1511</f>
        <v>427700</v>
      </c>
      <c r="AB1514">
        <f ca="1">2*10*$D1511</f>
        <v>85540</v>
      </c>
      <c r="AC1514">
        <f ca="1">2*5*$D1511</f>
        <v>42770</v>
      </c>
      <c r="AD1514">
        <f ca="1">2*2*$D1511</f>
        <v>17108</v>
      </c>
      <c r="AE1514">
        <f ca="1">2*1*$D1511</f>
        <v>8554</v>
      </c>
    </row>
    <row r="1516" spans="1:100">
      <c r="A1516" s="18" t="s">
        <v>151</v>
      </c>
      <c r="B1516" t="s">
        <v>152</v>
      </c>
      <c r="C1516" t="s">
        <v>153</v>
      </c>
      <c r="D1516" t="s">
        <v>154</v>
      </c>
      <c r="E1516">
        <v>50</v>
      </c>
      <c r="F1516" t="s">
        <v>153</v>
      </c>
      <c r="G1516" t="s">
        <v>154</v>
      </c>
      <c r="H1516">
        <v>10</v>
      </c>
      <c r="I1516" t="s">
        <v>153</v>
      </c>
      <c r="J1516" t="s">
        <v>154</v>
      </c>
      <c r="K1516">
        <v>5</v>
      </c>
      <c r="L1516" t="s">
        <v>153</v>
      </c>
      <c r="M1516" t="s">
        <v>154</v>
      </c>
      <c r="N1516">
        <v>2</v>
      </c>
      <c r="O1516" t="s">
        <v>153</v>
      </c>
      <c r="P1516" t="s">
        <v>154</v>
      </c>
      <c r="Q1516">
        <v>1</v>
      </c>
      <c r="R1516" t="s">
        <v>153</v>
      </c>
      <c r="S1516" t="s">
        <v>154</v>
      </c>
    </row>
    <row r="1517" spans="1:100">
      <c r="A1517" s="18" t="s">
        <v>159</v>
      </c>
      <c r="B1517" t="s">
        <v>116</v>
      </c>
      <c r="C1517">
        <f ca="1">BC1510</f>
        <v>94</v>
      </c>
      <c r="D1517">
        <f ca="1">BD1510</f>
        <v>3273</v>
      </c>
      <c r="E1517" t="s">
        <v>116</v>
      </c>
      <c r="F1517">
        <f ca="1">BG1510</f>
        <v>254</v>
      </c>
      <c r="G1517">
        <f ca="1">BH1510</f>
        <v>3113</v>
      </c>
      <c r="H1517" t="s">
        <v>116</v>
      </c>
      <c r="I1517">
        <f ca="1">BK1510</f>
        <v>46</v>
      </c>
      <c r="J1517">
        <f ca="1">BL1510</f>
        <v>3321</v>
      </c>
      <c r="K1517" t="s">
        <v>116</v>
      </c>
      <c r="L1517">
        <f ca="1">BO1510</f>
        <v>17</v>
      </c>
      <c r="M1517">
        <f ca="1">BP1510</f>
        <v>3350</v>
      </c>
      <c r="N1517" t="s">
        <v>116</v>
      </c>
      <c r="O1517">
        <f ca="1">BS1510</f>
        <v>10</v>
      </c>
      <c r="P1517">
        <f ca="1">BT1510</f>
        <v>3357</v>
      </c>
      <c r="Q1517" t="s">
        <v>116</v>
      </c>
      <c r="R1517">
        <f ca="1">BW1510</f>
        <v>6</v>
      </c>
      <c r="S1517">
        <f ca="1">BX1510</f>
        <v>3361</v>
      </c>
    </row>
    <row r="1518" spans="1:100">
      <c r="A1518" s="18"/>
      <c r="B1518" t="s">
        <v>117</v>
      </c>
      <c r="C1518">
        <f ca="1">BC1511</f>
        <v>163</v>
      </c>
      <c r="D1518">
        <f ca="1">BD1511</f>
        <v>4114</v>
      </c>
      <c r="E1518" t="s">
        <v>117</v>
      </c>
      <c r="F1518">
        <f ca="1">BG1511</f>
        <v>564</v>
      </c>
      <c r="G1518">
        <f ca="1">BH1511</f>
        <v>3713</v>
      </c>
      <c r="H1518" t="s">
        <v>117</v>
      </c>
      <c r="I1518">
        <f ca="1">BK1511</f>
        <v>114</v>
      </c>
      <c r="J1518">
        <f ca="1">BL1511</f>
        <v>4163</v>
      </c>
      <c r="K1518" t="s">
        <v>117</v>
      </c>
      <c r="L1518">
        <f ca="1">BO1511</f>
        <v>44</v>
      </c>
      <c r="M1518">
        <f ca="1">BP1511</f>
        <v>4233</v>
      </c>
      <c r="N1518" t="s">
        <v>117</v>
      </c>
      <c r="O1518">
        <f ca="1">BS1511</f>
        <v>14</v>
      </c>
      <c r="P1518">
        <f ca="1">BT1511</f>
        <v>4263</v>
      </c>
      <c r="Q1518" t="s">
        <v>117</v>
      </c>
      <c r="R1518">
        <f ca="1">BW1511</f>
        <v>1</v>
      </c>
      <c r="S1518">
        <f ca="1">BX1511</f>
        <v>4276</v>
      </c>
    </row>
    <row r="1519" spans="1:100">
      <c r="A1519" s="18" t="s">
        <v>155</v>
      </c>
      <c r="C1519">
        <f ca="1">(C1517+C1518)*(C1517+D1517)/SUM(C1517:D1518)</f>
        <v>113.20238095238095</v>
      </c>
      <c r="D1519">
        <f ca="1">(C1517+D1517)*(D1517+D1518)/SUM(C1517:D1518)</f>
        <v>3253.7976190476193</v>
      </c>
      <c r="F1519">
        <f ca="1">(F1517+F1518)*(F1517+G1517)/SUM(F1517:G1518)</f>
        <v>360.3095238095238</v>
      </c>
      <c r="G1519">
        <f ca="1">(F1517+G1517)*(G1517+G1518)/SUM(F1517:G1518)</f>
        <v>3006.6904761904761</v>
      </c>
      <c r="I1519">
        <f ca="1">(I1517+I1518)*(I1517+J1517)/SUM(I1517:J1518)</f>
        <v>70.476190476190482</v>
      </c>
      <c r="J1519">
        <f ca="1">(I1517+J1517)*(J1517+J1518)/SUM(I1517:J1518)</f>
        <v>3296.5238095238096</v>
      </c>
      <c r="L1519">
        <f ca="1">(L1517+L1518)*(L1517+M1517)/SUM(L1517:M1518)</f>
        <v>26.86904761904762</v>
      </c>
      <c r="M1519">
        <f ca="1">(L1517+M1517)*(M1517+M1518)/SUM(L1517:M1518)</f>
        <v>3340.1309523809523</v>
      </c>
      <c r="O1519">
        <f ca="1">(O1517+O1518)*(O1517+P1517)/SUM(O1517:P1518)</f>
        <v>10.571428571428571</v>
      </c>
      <c r="P1519">
        <f ca="1">(O1517+P1517)*(P1517+P1518)/SUM(O1517:P1518)</f>
        <v>3356.4285714285716</v>
      </c>
      <c r="R1519">
        <f ca="1">(R1517+R1518)*(R1517+S1517)/SUM(R1517:S1518)</f>
        <v>3.0833333333333335</v>
      </c>
      <c r="S1519">
        <f ca="1">(R1517+S1517)*(S1517+S1518)/SUM(R1517:S1518)</f>
        <v>3363.9166666666665</v>
      </c>
    </row>
    <row r="1520" spans="1:100">
      <c r="C1520">
        <f ca="1">(C1517+C1518)*(C1518+D1518)/SUM(C1517:D1518)</f>
        <v>143.79761904761904</v>
      </c>
      <c r="D1520">
        <f ca="1">(C1518+D1518)*(D1517+D1518)/SUM(C1517:D1518)</f>
        <v>4133.2023809523807</v>
      </c>
      <c r="F1520">
        <f ca="1">(F1517+F1518)*(F1518+G1518)/SUM(F1517:G1518)</f>
        <v>457.6904761904762</v>
      </c>
      <c r="G1520">
        <f ca="1">(F1518+G1518)*(G1517+G1518)/SUM(F1517:G1518)</f>
        <v>3819.3095238095239</v>
      </c>
      <c r="I1520">
        <f ca="1">(I1517+I1518)*(I1518+J1518)/SUM(I1517:J1518)</f>
        <v>89.523809523809518</v>
      </c>
      <c r="J1520">
        <f ca="1">(I1518+J1518)*(J1517+J1518)/SUM(I1517:J1518)</f>
        <v>4187.4761904761908</v>
      </c>
      <c r="L1520">
        <f ca="1">(L1517+L1518)*(L1518+M1518)/SUM(L1517:M1518)</f>
        <v>34.13095238095238</v>
      </c>
      <c r="M1520">
        <f ca="1">(L1518+M1518)*(M1517+M1518)/SUM(L1517:M1518)</f>
        <v>4242.8690476190477</v>
      </c>
      <c r="O1520">
        <f ca="1">(O1517+O1518)*(O1518+P1518)/SUM(O1517:P1518)</f>
        <v>13.428571428571429</v>
      </c>
      <c r="P1520">
        <f ca="1">(O1518+P1518)*(P1517+P1518)/SUM(O1517:P1518)</f>
        <v>4263.5714285714284</v>
      </c>
      <c r="R1520">
        <f ca="1">(R1517+R1518)*(R1518+S1518)/SUM(R1517:S1518)</f>
        <v>3.9166666666666665</v>
      </c>
      <c r="S1520">
        <f ca="1">(R1518+S1518)*(S1517+S1518)/SUM(R1517:S1518)</f>
        <v>4273.083333333333</v>
      </c>
    </row>
    <row r="1522" spans="1:100">
      <c r="A1522" s="18" t="s">
        <v>151</v>
      </c>
      <c r="B1522" s="18" t="s">
        <v>0</v>
      </c>
      <c r="C1522" s="18">
        <v>50</v>
      </c>
      <c r="D1522" s="18">
        <v>10</v>
      </c>
      <c r="E1522" s="18">
        <v>5</v>
      </c>
      <c r="F1522" s="18">
        <v>2</v>
      </c>
      <c r="G1522" s="18">
        <v>1</v>
      </c>
    </row>
    <row r="1523" spans="1:100">
      <c r="A1523" s="18" t="s">
        <v>118</v>
      </c>
      <c r="B1523" s="10">
        <f ca="1">_xlfn.CHISQ.TEST(C1517:D1518,C1519:D1520)</f>
        <v>1.4112221078598797E-2</v>
      </c>
      <c r="C1523" s="10">
        <f ca="1">_xlfn.CHISQ.TEST(F1517:G1518,F1519:G1520)</f>
        <v>2.3142063496393265E-15</v>
      </c>
      <c r="D1523" s="10">
        <f ca="1">_xlfn.CHISQ.TEST(I1517:J1518,I1519:J1520)</f>
        <v>8.1757632662316182E-5</v>
      </c>
      <c r="E1523" s="10">
        <f ca="1">_xlfn.CHISQ.TEST(L1517:M1518,L1519:M1520)</f>
        <v>1.060286418956885E-2</v>
      </c>
      <c r="F1523" s="10">
        <f ca="1">_xlfn.CHISQ.TEST(O1517:P1518,O1519:P1520)</f>
        <v>0.81395623545763007</v>
      </c>
      <c r="G1523" s="10">
        <f ca="1">_xlfn.CHISQ.TEST(R1517:S1518,R1519:S1520)</f>
        <v>2.6310228604428457E-2</v>
      </c>
    </row>
    <row r="1524" spans="1:100">
      <c r="A1524" s="18" t="s">
        <v>156</v>
      </c>
      <c r="B1524">
        <f ca="1">(C1517*D1518)/(D1517*C1518)</f>
        <v>0.72486733808310788</v>
      </c>
      <c r="C1524">
        <f ca="1">(F1517*G1518)/(G1517*F1518)</f>
        <v>0.53715601242103006</v>
      </c>
      <c r="D1524">
        <f ca="1">(I1517*J1518)/(J1517*I1518)</f>
        <v>0.50581361564102967</v>
      </c>
      <c r="E1524">
        <f ca="1">(L1517*M1518)/(M1517*L1518)</f>
        <v>0.48820217096336499</v>
      </c>
      <c r="F1524">
        <f ca="1">(O1517*P1518)/(P1517*O1518)</f>
        <v>0.90705987488829309</v>
      </c>
      <c r="G1524">
        <f ca="1">(R1517*S1518)/(S1517*R1518)</f>
        <v>7.6334424278488546</v>
      </c>
    </row>
    <row r="1525" spans="1:100">
      <c r="AB1525" s="12"/>
      <c r="AC1525" s="12"/>
      <c r="AD1525" s="12"/>
      <c r="AE1525" s="12"/>
      <c r="AF1525" s="12"/>
      <c r="AG1525" s="12"/>
      <c r="AH1525" s="12"/>
      <c r="AI1525" s="12"/>
      <c r="AJ1525" s="12"/>
      <c r="AK1525" s="12"/>
      <c r="AL1525" s="12"/>
      <c r="AM1525" s="12"/>
      <c r="AN1525" s="12"/>
      <c r="AO1525" s="12"/>
      <c r="AP1525" s="12"/>
      <c r="AQ1525" s="12"/>
      <c r="AR1525" s="12"/>
      <c r="AS1525" s="12"/>
      <c r="AT1525" s="12"/>
      <c r="AU1525" s="12"/>
      <c r="AV1525" s="12"/>
      <c r="AW1525" s="12"/>
      <c r="AX1525" s="12"/>
      <c r="AY1525" s="12"/>
    </row>
    <row r="1526" spans="1:100">
      <c r="AB1526" s="12"/>
      <c r="AC1526" s="12"/>
      <c r="AD1526" s="12"/>
      <c r="AE1526" s="12"/>
      <c r="AF1526" s="12"/>
      <c r="AG1526" s="12"/>
      <c r="AH1526" s="12"/>
      <c r="AI1526" s="12"/>
      <c r="AJ1526" s="12"/>
      <c r="AK1526" s="12"/>
      <c r="AL1526" s="12"/>
      <c r="AM1526" s="12"/>
      <c r="AN1526" s="12"/>
      <c r="AO1526" s="12"/>
      <c r="AP1526" s="12"/>
      <c r="AQ1526" s="12"/>
      <c r="AR1526" s="12"/>
      <c r="AS1526" s="12"/>
      <c r="AT1526" s="12"/>
      <c r="AU1526" s="12"/>
      <c r="AV1526" s="12"/>
      <c r="AW1526" s="12"/>
      <c r="AX1526" s="12"/>
      <c r="AY1526" s="12"/>
    </row>
    <row r="1527" spans="1:100">
      <c r="A1527">
        <v>3</v>
      </c>
      <c r="B1527">
        <v>5</v>
      </c>
      <c r="C1527">
        <v>3</v>
      </c>
      <c r="AB1527" s="12"/>
      <c r="AC1527" s="12"/>
      <c r="AD1527" s="12"/>
      <c r="AE1527" s="12"/>
      <c r="AF1527" s="12"/>
      <c r="AG1527" s="12"/>
      <c r="AH1527" s="12"/>
      <c r="AI1527" s="12"/>
      <c r="AJ1527" s="12"/>
      <c r="AK1527" s="12"/>
      <c r="AL1527" s="12"/>
      <c r="AM1527" s="12"/>
      <c r="AN1527" s="12"/>
      <c r="AO1527" s="12"/>
      <c r="AP1527" s="12"/>
      <c r="AQ1527" s="12"/>
      <c r="AR1527" s="12"/>
      <c r="AS1527" s="12"/>
      <c r="AT1527" s="12"/>
      <c r="AU1527" s="12"/>
      <c r="AV1527" s="12"/>
      <c r="AW1527" s="12"/>
      <c r="AX1527" s="12"/>
      <c r="AY1527" s="12"/>
    </row>
    <row r="1528" spans="1:100" ht="18.75">
      <c r="A1528" s="19" t="str">
        <f ca="1">INDIRECT("R5C"&amp;A1527,FALSE)</f>
        <v>sage_kings</v>
      </c>
      <c r="B1528" s="19" t="str">
        <f ca="1">INDIRECT("R5C"&amp;B1527,FALSE)</f>
        <v>emperor_names</v>
      </c>
      <c r="C1528" s="19" t="str">
        <f ca="1">INDIRECT("R3C"&amp;C1527,FALSE)</f>
        <v>punishment</v>
      </c>
      <c r="D1528" s="20"/>
    </row>
    <row r="1529" spans="1:100" ht="18.75">
      <c r="A1529" s="19">
        <f ca="1">INDIRECT("R6C"&amp;A1527,FALSE)</f>
        <v>214</v>
      </c>
      <c r="B1529" s="19">
        <f ca="1">INDIRECT("R6C"&amp;B1527,FALSE)</f>
        <v>227</v>
      </c>
      <c r="C1529" s="19">
        <f ca="1">INDIRECT("R4C"&amp;C1527,FALSE)</f>
        <v>6</v>
      </c>
    </row>
    <row r="1530" spans="1:100">
      <c r="A1530" s="18"/>
    </row>
    <row r="1531" spans="1:100">
      <c r="A1531" s="18" t="s">
        <v>115</v>
      </c>
    </row>
    <row r="1532" spans="1:100" ht="15.75">
      <c r="C1532" t="s">
        <v>36</v>
      </c>
      <c r="D1532" t="s">
        <v>37</v>
      </c>
      <c r="E1532" s="2" t="s">
        <v>43</v>
      </c>
      <c r="F1532" s="2" t="s">
        <v>38</v>
      </c>
      <c r="G1532" s="2" t="s">
        <v>39</v>
      </c>
      <c r="H1532" s="2" t="s">
        <v>40</v>
      </c>
      <c r="I1532" s="2" t="s">
        <v>41</v>
      </c>
      <c r="J1532" s="2" t="s">
        <v>42</v>
      </c>
      <c r="K1532" s="3" t="s">
        <v>44</v>
      </c>
      <c r="L1532" s="3" t="s">
        <v>45</v>
      </c>
      <c r="M1532" s="3" t="s">
        <v>46</v>
      </c>
      <c r="N1532" s="3" t="s">
        <v>47</v>
      </c>
      <c r="O1532" s="3" t="s">
        <v>48</v>
      </c>
      <c r="P1532" s="3" t="s">
        <v>49</v>
      </c>
      <c r="Q1532" s="3" t="s">
        <v>108</v>
      </c>
      <c r="R1532" s="3" t="s">
        <v>109</v>
      </c>
      <c r="S1532" s="3" t="s">
        <v>110</v>
      </c>
      <c r="T1532" s="3" t="s">
        <v>111</v>
      </c>
      <c r="U1532" s="3" t="s">
        <v>112</v>
      </c>
      <c r="V1532" s="3" t="s">
        <v>113</v>
      </c>
      <c r="W1532" s="3" t="s">
        <v>81</v>
      </c>
      <c r="X1532" s="3" t="s">
        <v>82</v>
      </c>
      <c r="Y1532" s="3" t="s">
        <v>83</v>
      </c>
      <c r="Z1532" s="3" t="s">
        <v>84</v>
      </c>
      <c r="AA1532" s="3" t="s">
        <v>85</v>
      </c>
      <c r="AB1532" s="3" t="s">
        <v>86</v>
      </c>
      <c r="AC1532" s="13" t="s">
        <v>96</v>
      </c>
      <c r="AD1532" s="13" t="s">
        <v>97</v>
      </c>
      <c r="AE1532" s="13" t="s">
        <v>98</v>
      </c>
      <c r="AF1532" s="13" t="s">
        <v>99</v>
      </c>
      <c r="AG1532" s="13" t="s">
        <v>100</v>
      </c>
      <c r="AH1532" s="13" t="s">
        <v>101</v>
      </c>
      <c r="AI1532" s="13" t="s">
        <v>102</v>
      </c>
      <c r="AJ1532" s="13" t="s">
        <v>103</v>
      </c>
      <c r="AK1532" s="13" t="s">
        <v>104</v>
      </c>
      <c r="AL1532" s="13" t="s">
        <v>105</v>
      </c>
      <c r="AM1532" s="13" t="s">
        <v>106</v>
      </c>
      <c r="AN1532" s="13" t="s">
        <v>107</v>
      </c>
      <c r="AO1532" s="13" t="s">
        <v>96</v>
      </c>
      <c r="AP1532" s="13" t="s">
        <v>97</v>
      </c>
      <c r="AQ1532" s="13" t="s">
        <v>98</v>
      </c>
      <c r="AR1532" s="13" t="s">
        <v>99</v>
      </c>
      <c r="AS1532" s="13" t="s">
        <v>100</v>
      </c>
      <c r="AT1532" s="13" t="s">
        <v>101</v>
      </c>
      <c r="AU1532" s="13" t="s">
        <v>102</v>
      </c>
      <c r="AV1532" s="13" t="s">
        <v>103</v>
      </c>
      <c r="AW1532" s="13" t="s">
        <v>104</v>
      </c>
      <c r="AX1532" s="13" t="s">
        <v>105</v>
      </c>
      <c r="AY1532" s="13" t="s">
        <v>106</v>
      </c>
      <c r="AZ1532" s="13" t="s">
        <v>107</v>
      </c>
      <c r="BA1532" t="s">
        <v>1</v>
      </c>
      <c r="BB1532" t="s">
        <v>2</v>
      </c>
      <c r="BC1532" t="s">
        <v>3</v>
      </c>
      <c r="BD1532" t="s">
        <v>4</v>
      </c>
      <c r="BE1532" t="s">
        <v>5</v>
      </c>
      <c r="BF1532" t="s">
        <v>6</v>
      </c>
      <c r="BG1532" t="s">
        <v>7</v>
      </c>
      <c r="BH1532" t="s">
        <v>8</v>
      </c>
      <c r="BI1532" t="s">
        <v>9</v>
      </c>
      <c r="BJ1532" t="s">
        <v>10</v>
      </c>
      <c r="BK1532" t="s">
        <v>11</v>
      </c>
      <c r="BL1532" t="s">
        <v>12</v>
      </c>
      <c r="BM1532" t="s">
        <v>13</v>
      </c>
      <c r="BN1532" t="s">
        <v>14</v>
      </c>
      <c r="BO1532" t="s">
        <v>15</v>
      </c>
      <c r="BP1532" t="s">
        <v>16</v>
      </c>
      <c r="BQ1532" t="s">
        <v>17</v>
      </c>
      <c r="BR1532" t="s">
        <v>18</v>
      </c>
      <c r="BS1532" t="s">
        <v>19</v>
      </c>
      <c r="BT1532" t="s">
        <v>20</v>
      </c>
      <c r="BU1532" t="s">
        <v>21</v>
      </c>
      <c r="BV1532" t="s">
        <v>22</v>
      </c>
      <c r="BW1532" t="s">
        <v>23</v>
      </c>
      <c r="BX1532" t="s">
        <v>24</v>
      </c>
      <c r="BY1532" t="s">
        <v>1</v>
      </c>
      <c r="BZ1532" t="s">
        <v>2</v>
      </c>
      <c r="CA1532" t="s">
        <v>3</v>
      </c>
      <c r="CB1532" t="s">
        <v>4</v>
      </c>
      <c r="CC1532" t="s">
        <v>5</v>
      </c>
      <c r="CD1532" t="s">
        <v>6</v>
      </c>
      <c r="CE1532" t="s">
        <v>7</v>
      </c>
      <c r="CF1532" t="s">
        <v>8</v>
      </c>
      <c r="CG1532" t="s">
        <v>9</v>
      </c>
      <c r="CH1532" t="s">
        <v>10</v>
      </c>
      <c r="CI1532" t="s">
        <v>11</v>
      </c>
      <c r="CJ1532" t="s">
        <v>12</v>
      </c>
      <c r="CK1532" t="s">
        <v>13</v>
      </c>
      <c r="CL1532" t="s">
        <v>14</v>
      </c>
      <c r="CM1532" t="s">
        <v>15</v>
      </c>
      <c r="CN1532" t="s">
        <v>16</v>
      </c>
      <c r="CO1532" t="s">
        <v>17</v>
      </c>
      <c r="CP1532" t="s">
        <v>18</v>
      </c>
      <c r="CQ1532" t="s">
        <v>19</v>
      </c>
      <c r="CR1532" t="s">
        <v>20</v>
      </c>
      <c r="CS1532" t="s">
        <v>21</v>
      </c>
      <c r="CT1532" t="s">
        <v>22</v>
      </c>
      <c r="CU1532" t="s">
        <v>23</v>
      </c>
      <c r="CV1532" t="s">
        <v>24</v>
      </c>
    </row>
    <row r="1533" spans="1:100">
      <c r="A1533" s="18" t="str">
        <f ca="1">INDIRECT("CORPUS_TOTALS!R"&amp;$A1529&amp;"C"&amp;COLUMN(),FALSE)</f>
        <v>Sage Kings</v>
      </c>
      <c r="B1533" s="7" t="str">
        <f ca="1">INDIRECT("CORPUS_TOTALS!R"&amp;($A1529+$C1529)&amp;"C"&amp;(COLUMN()-1),FALSE)</f>
        <v>Punishment</v>
      </c>
      <c r="C1533" s="7">
        <f ca="1">INDIRECT("CORPUS_TOTALS!R"&amp;($A1529+$C1529)&amp;"C"&amp;(COLUMN()-1),FALSE)</f>
        <v>31719</v>
      </c>
      <c r="D1533" s="7">
        <f t="shared" ref="D1533:BO1533" ca="1" si="1242">INDIRECT("CORPUS_TOTALS!R"&amp;($A1529+$C1529)&amp;"C"&amp;(COLUMN()-1),FALSE)</f>
        <v>3367</v>
      </c>
      <c r="E1533" s="7">
        <f t="shared" ca="1" si="1242"/>
        <v>841</v>
      </c>
      <c r="F1533" s="7">
        <f t="shared" ca="1" si="1242"/>
        <v>2089</v>
      </c>
      <c r="G1533" s="7">
        <f t="shared" ca="1" si="1242"/>
        <v>439</v>
      </c>
      <c r="H1533" s="7">
        <f t="shared" ca="1" si="1242"/>
        <v>230</v>
      </c>
      <c r="I1533" s="7">
        <f t="shared" ca="1" si="1242"/>
        <v>88</v>
      </c>
      <c r="J1533" s="7">
        <f t="shared" ca="1" si="1242"/>
        <v>33</v>
      </c>
      <c r="K1533" s="7">
        <f t="shared" ca="1" si="1242"/>
        <v>2.2869750403972815</v>
      </c>
      <c r="L1533" s="7">
        <f t="shared" ca="1" si="1242"/>
        <v>1.5533545262468138</v>
      </c>
      <c r="M1533" s="7">
        <f t="shared" ca="1" si="1242"/>
        <v>1.8353492972800136</v>
      </c>
      <c r="N1533" s="7">
        <f t="shared" ca="1" si="1242"/>
        <v>2.1025941906136025</v>
      </c>
      <c r="O1533" s="7">
        <f t="shared" ca="1" si="1242"/>
        <v>1.8483380539451744</v>
      </c>
      <c r="P1533" s="7">
        <f t="shared" ca="1" si="1242"/>
        <v>0.21942273048467456</v>
      </c>
      <c r="Q1533" s="7">
        <f t="shared" ca="1" si="1242"/>
        <v>1.5272373318067709</v>
      </c>
      <c r="R1533" s="7">
        <f t="shared" ca="1" si="1242"/>
        <v>1.2985415583790607</v>
      </c>
      <c r="S1533" s="7">
        <f t="shared" ca="1" si="1242"/>
        <v>1.4092174522529568</v>
      </c>
      <c r="T1533" s="7">
        <f t="shared" ca="1" si="1242"/>
        <v>1.4712946827762841</v>
      </c>
      <c r="U1533" s="7">
        <f t="shared" ca="1" si="1242"/>
        <v>1.4627900122511046</v>
      </c>
      <c r="V1533" s="7">
        <f t="shared" ca="1" si="1242"/>
        <v>1.0778965414166704</v>
      </c>
      <c r="W1533" s="7">
        <f t="shared" ca="1" si="1242"/>
        <v>0</v>
      </c>
      <c r="X1533" s="7">
        <f t="shared" ca="1" si="1242"/>
        <v>0</v>
      </c>
      <c r="Y1533" s="7">
        <f t="shared" ca="1" si="1242"/>
        <v>0</v>
      </c>
      <c r="Z1533" s="7">
        <f t="shared" ca="1" si="1242"/>
        <v>0</v>
      </c>
      <c r="AA1533" s="7">
        <f t="shared" ca="1" si="1242"/>
        <v>0</v>
      </c>
      <c r="AB1533" s="7">
        <f t="shared" ca="1" si="1242"/>
        <v>0</v>
      </c>
      <c r="AC1533" s="7">
        <f t="shared" ca="1" si="1242"/>
        <v>1.3161255528748354E-2</v>
      </c>
      <c r="AD1533" s="7">
        <f t="shared" ca="1" si="1242"/>
        <v>1.5054769780150065E-2</v>
      </c>
      <c r="AE1533" s="7">
        <f t="shared" ca="1" si="1242"/>
        <v>1.1879861014265981E-2</v>
      </c>
      <c r="AF1533" s="7">
        <f t="shared" ca="1" si="1242"/>
        <v>1.2937483803078837E-2</v>
      </c>
      <c r="AG1533" s="7">
        <f t="shared" ca="1" si="1242"/>
        <v>1.1826612329024062E-2</v>
      </c>
      <c r="AH1533" s="7">
        <f t="shared" ca="1" si="1242"/>
        <v>1.4250013747602014E-2</v>
      </c>
      <c r="AI1533" s="7">
        <f t="shared" ca="1" si="1242"/>
        <v>1.1908457223654542E-2</v>
      </c>
      <c r="AJ1533" s="7">
        <f t="shared" ca="1" si="1242"/>
        <v>1.5415570100372781E-2</v>
      </c>
      <c r="AK1533" s="7">
        <f t="shared" ca="1" si="1242"/>
        <v>1.0355524554143701E-2</v>
      </c>
      <c r="AL1533" s="7">
        <f t="shared" ca="1" si="1242"/>
        <v>1.5780501581882433E-2</v>
      </c>
      <c r="AM1533" s="7">
        <f t="shared" ca="1" si="1242"/>
        <v>6.4734094268412415E-3</v>
      </c>
      <c r="AN1533" s="7">
        <f t="shared" ca="1" si="1242"/>
        <v>1.312861017517836E-2</v>
      </c>
      <c r="AO1533" s="7">
        <f t="shared" ca="1" si="1242"/>
        <v>0.1543183602087658</v>
      </c>
      <c r="AP1533" s="7">
        <f t="shared" ca="1" si="1242"/>
        <v>0.17950997361956803</v>
      </c>
      <c r="AQ1533" s="7">
        <f t="shared" ca="1" si="1242"/>
        <v>0.31672550482400696</v>
      </c>
      <c r="AR1533" s="7">
        <f t="shared" ca="1" si="1242"/>
        <v>0.34855516045665835</v>
      </c>
      <c r="AS1533" s="7">
        <f t="shared" ca="1" si="1242"/>
        <v>9.5913870305610452E-2</v>
      </c>
      <c r="AT1533" s="7">
        <f t="shared" ca="1" si="1242"/>
        <v>0.1167383423466022</v>
      </c>
      <c r="AU1533" s="7">
        <f t="shared" ca="1" si="1242"/>
        <v>5.2529525959989179E-2</v>
      </c>
      <c r="AV1533" s="7">
        <f t="shared" ca="1" si="1242"/>
        <v>6.8646595216131992E-2</v>
      </c>
      <c r="AW1533" s="7">
        <f t="shared" ca="1" si="1242"/>
        <v>2.0213049870050782E-2</v>
      </c>
      <c r="AX1533" s="7">
        <f t="shared" ca="1" si="1242"/>
        <v>3.0871001214000302E-2</v>
      </c>
      <c r="AY1533" s="7">
        <f t="shared" ca="1" si="1242"/>
        <v>6.2267237884692708E-3</v>
      </c>
      <c r="AZ1533" s="7">
        <f t="shared" ca="1" si="1242"/>
        <v>1.2781295219549736E-2</v>
      </c>
      <c r="BA1533" s="7">
        <f t="shared" ca="1" si="1242"/>
        <v>776885</v>
      </c>
      <c r="BB1533" s="7">
        <f t="shared" ca="1" si="1242"/>
        <v>5917677</v>
      </c>
      <c r="BC1533" s="7">
        <f t="shared" ca="1" si="1242"/>
        <v>562</v>
      </c>
      <c r="BD1533" s="7">
        <f t="shared" ca="1" si="1242"/>
        <v>2805</v>
      </c>
      <c r="BE1533" s="7">
        <f t="shared" ca="1" si="1242"/>
        <v>1857219</v>
      </c>
      <c r="BF1533" s="7">
        <f t="shared" ca="1" si="1242"/>
        <v>4837343</v>
      </c>
      <c r="BG1533" s="7">
        <f t="shared" ca="1" si="1242"/>
        <v>1120</v>
      </c>
      <c r="BH1533" s="7">
        <f t="shared" ca="1" si="1242"/>
        <v>2247</v>
      </c>
      <c r="BI1533" s="7">
        <f t="shared" ca="1" si="1242"/>
        <v>521791</v>
      </c>
      <c r="BJ1533" s="7">
        <f t="shared" ca="1" si="1242"/>
        <v>6172771</v>
      </c>
      <c r="BK1533" s="7">
        <f t="shared" ca="1" si="1242"/>
        <v>358</v>
      </c>
      <c r="BL1533" s="7">
        <f t="shared" ca="1" si="1242"/>
        <v>3009</v>
      </c>
      <c r="BM1533" s="7">
        <f t="shared" ca="1" si="1242"/>
        <v>281756</v>
      </c>
      <c r="BN1533" s="7">
        <f t="shared" ca="1" si="1242"/>
        <v>6412806</v>
      </c>
      <c r="BO1533" s="7">
        <f t="shared" ca="1" si="1242"/>
        <v>204</v>
      </c>
      <c r="BP1533" s="7">
        <f t="shared" ref="BP1533:CV1533" ca="1" si="1243">INDIRECT("CORPUS_TOTALS!R"&amp;($A1529+$C1529)&amp;"C"&amp;(COLUMN()-1),FALSE)</f>
        <v>3163</v>
      </c>
      <c r="BQ1533" s="7">
        <f t="shared" ca="1" si="1243"/>
        <v>118502</v>
      </c>
      <c r="BR1533" s="7">
        <f t="shared" ca="1" si="1243"/>
        <v>6576060</v>
      </c>
      <c r="BS1533" s="7">
        <f t="shared" ca="1" si="1243"/>
        <v>86</v>
      </c>
      <c r="BT1533" s="7">
        <f t="shared" ca="1" si="1243"/>
        <v>3281</v>
      </c>
      <c r="BU1533" s="7">
        <f t="shared" ca="1" si="1243"/>
        <v>59973</v>
      </c>
      <c r="BV1533" s="7">
        <f t="shared" ca="1" si="1243"/>
        <v>6634589</v>
      </c>
      <c r="BW1533" s="7">
        <f t="shared" ca="1" si="1243"/>
        <v>32</v>
      </c>
      <c r="BX1533" s="7">
        <f t="shared" ca="1" si="1243"/>
        <v>3335</v>
      </c>
      <c r="BY1533" s="7">
        <f t="shared" ca="1" si="1243"/>
        <v>777056.18307002063</v>
      </c>
      <c r="BZ1533" s="7">
        <f t="shared" ca="1" si="1243"/>
        <v>4504711.0738217514</v>
      </c>
      <c r="CA1533" s="7">
        <f t="shared" ca="1" si="1243"/>
        <v>933.89294317691338</v>
      </c>
      <c r="CB1533" s="7">
        <f t="shared" ca="1" si="1243"/>
        <v>1344003.7195790631</v>
      </c>
      <c r="CC1533" s="7">
        <f t="shared" ca="1" si="1243"/>
        <v>1857404.8265542977</v>
      </c>
      <c r="CD1533" s="7">
        <f t="shared" ca="1" si="1243"/>
        <v>4366652.2673226539</v>
      </c>
      <c r="CE1533" s="7">
        <f t="shared" ca="1" si="1243"/>
        <v>262.86354140212592</v>
      </c>
      <c r="CF1533" s="7">
        <f t="shared" ca="1" si="1243"/>
        <v>483181.0350083849</v>
      </c>
      <c r="CG1533" s="7">
        <f t="shared" ca="1" si="1243"/>
        <v>521886.51951043378</v>
      </c>
      <c r="CH1533" s="7">
        <f t="shared" ca="1" si="1243"/>
        <v>5903454.9987379787</v>
      </c>
      <c r="CI1533" s="7">
        <f t="shared" ca="1" si="1243"/>
        <v>141.81664780262676</v>
      </c>
      <c r="CJ1533" s="7">
        <f t="shared" ca="1" si="1243"/>
        <v>272777.08768583596</v>
      </c>
      <c r="CK1533" s="7">
        <f t="shared" ca="1" si="1243"/>
        <v>281818.26076687285</v>
      </c>
      <c r="CL1533" s="7">
        <f t="shared" ca="1" si="1243"/>
        <v>6296514.1122840848</v>
      </c>
      <c r="CM1533" s="7">
        <f t="shared" ca="1" si="1243"/>
        <v>59.672639408390268</v>
      </c>
      <c r="CN1533" s="7">
        <f t="shared" ca="1" si="1243"/>
        <v>119510.86202566778</v>
      </c>
      <c r="CO1533" s="7">
        <f t="shared" ca="1" si="1243"/>
        <v>118528.38667832997</v>
      </c>
      <c r="CP1533" s="7">
        <f t="shared" ca="1" si="1243"/>
        <v>6516659.1860387987</v>
      </c>
      <c r="CQ1533" s="7">
        <f t="shared" ca="1" si="1243"/>
        <v>30.191220748980768</v>
      </c>
      <c r="CR1533" s="7">
        <f t="shared" ca="1" si="1243"/>
        <v>62687.319333370659</v>
      </c>
      <c r="CS1533" s="7">
        <f t="shared" ca="1" si="1243"/>
        <v>59974.835924656712</v>
      </c>
      <c r="CT1533" s="7">
        <f t="shared" ca="1" si="1243"/>
        <v>5939317.2768288255</v>
      </c>
      <c r="CU1533" s="7">
        <f t="shared" ca="1" si="1243"/>
        <v>495.05949806003929</v>
      </c>
      <c r="CV1533" s="7">
        <f t="shared" ca="1" si="1243"/>
        <v>665534.49676914618</v>
      </c>
    </row>
    <row r="1534" spans="1:100">
      <c r="A1534" s="18" t="s">
        <v>117</v>
      </c>
      <c r="B1534" s="7" t="str">
        <f ca="1">INDIRECT("CORPUS_TOTALS!R"&amp;($B1529+$C1529)&amp;"C"&amp;(COLUMN()-1),FALSE)</f>
        <v>Punishment</v>
      </c>
      <c r="C1534" s="7">
        <f ca="1">INDIRECT("CORPUS_TOTALS!R"&amp;($B1529+$C1529)&amp;"C"&amp;(COLUMN()-1),FALSE)</f>
        <v>31719</v>
      </c>
      <c r="D1534" s="7">
        <f t="shared" ref="D1534:BO1534" ca="1" si="1244">INDIRECT("CORPUS_TOTALS!R"&amp;($B1529+$C1529)&amp;"C"&amp;(COLUMN()-1),FALSE)</f>
        <v>4277</v>
      </c>
      <c r="E1534" s="7">
        <f t="shared" ca="1" si="1244"/>
        <v>528</v>
      </c>
      <c r="F1534" s="7">
        <f t="shared" ca="1" si="1244"/>
        <v>2388</v>
      </c>
      <c r="G1534" s="7">
        <f t="shared" ca="1" si="1244"/>
        <v>459</v>
      </c>
      <c r="H1534" s="7">
        <f t="shared" ca="1" si="1244"/>
        <v>209</v>
      </c>
      <c r="I1534" s="7">
        <f t="shared" ca="1" si="1244"/>
        <v>83</v>
      </c>
      <c r="J1534" s="7">
        <f t="shared" ca="1" si="1244"/>
        <v>36</v>
      </c>
      <c r="K1534" s="7">
        <f t="shared" ca="1" si="1244"/>
        <v>-1.9218153482492712</v>
      </c>
      <c r="L1534" s="7">
        <f t="shared" ca="1" si="1244"/>
        <v>1.0768905660121693</v>
      </c>
      <c r="M1534" s="7">
        <f t="shared" ca="1" si="1244"/>
        <v>0.82395262551171644</v>
      </c>
      <c r="N1534" s="7">
        <f t="shared" ca="1" si="1244"/>
        <v>0.22926126831676444</v>
      </c>
      <c r="O1534" s="7">
        <f t="shared" ca="1" si="1244"/>
        <v>0.18351939978002693</v>
      </c>
      <c r="P1534" s="7">
        <f t="shared" ca="1" si="1244"/>
        <v>-0.71962649458039962</v>
      </c>
      <c r="Q1534" s="7">
        <f t="shared" ca="1" si="1244"/>
        <v>0.84100343624195362</v>
      </c>
      <c r="R1534" s="7">
        <f t="shared" ca="1" si="1244"/>
        <v>1.4407615250520021</v>
      </c>
      <c r="S1534" s="7">
        <f t="shared" ca="1" si="1244"/>
        <v>1.2150883293313808</v>
      </c>
      <c r="T1534" s="7">
        <f t="shared" ca="1" si="1244"/>
        <v>1</v>
      </c>
      <c r="U1534" s="7">
        <f t="shared" ca="1" si="1244"/>
        <v>1</v>
      </c>
      <c r="V1534" s="7">
        <f t="shared" ca="1" si="1244"/>
        <v>1</v>
      </c>
      <c r="W1534" s="7">
        <f t="shared" ca="1" si="1244"/>
        <v>9.1018905995708995E-3</v>
      </c>
      <c r="X1534" s="7">
        <f t="shared" ca="1" si="1244"/>
        <v>1.6161979311298119E-28</v>
      </c>
      <c r="Y1534" s="7">
        <f t="shared" ca="1" si="1244"/>
        <v>3.4103086084170536E-3</v>
      </c>
      <c r="Z1534" s="7">
        <f t="shared" ca="1" si="1244"/>
        <v>0.63899474867725392</v>
      </c>
      <c r="AA1534" s="7">
        <f t="shared" ca="1" si="1244"/>
        <v>0.94378025939899279</v>
      </c>
      <c r="AB1534" s="7">
        <f t="shared" ca="1" si="1244"/>
        <v>0.98661402128428122</v>
      </c>
      <c r="AC1534" s="7">
        <f t="shared" ca="1" si="1244"/>
        <v>6.3801172108137487E-3</v>
      </c>
      <c r="AD1534" s="7">
        <f t="shared" ca="1" si="1244"/>
        <v>7.5654964313710748E-3</v>
      </c>
      <c r="AE1534" s="7">
        <f t="shared" ca="1" si="1244"/>
        <v>1.0721330959824396E-2</v>
      </c>
      <c r="AF1534" s="7">
        <f t="shared" ca="1" si="1244"/>
        <v>1.1612080309757087E-2</v>
      </c>
      <c r="AG1534" s="7">
        <f t="shared" ca="1" si="1244"/>
        <v>9.7553035260363411E-3</v>
      </c>
      <c r="AH1534" s="7">
        <f t="shared" ca="1" si="1244"/>
        <v>1.1708339214202146E-2</v>
      </c>
      <c r="AI1534" s="7">
        <f t="shared" ca="1" si="1244"/>
        <v>8.4546837725334011E-3</v>
      </c>
      <c r="AJ1534" s="7">
        <f t="shared" ca="1" si="1244"/>
        <v>1.1091727263239337E-2</v>
      </c>
      <c r="AK1534" s="7">
        <f t="shared" ca="1" si="1244"/>
        <v>7.6257180833845563E-3</v>
      </c>
      <c r="AL1534" s="7">
        <f t="shared" ca="1" si="1244"/>
        <v>1.1780407705719958E-2</v>
      </c>
      <c r="AM1534" s="7">
        <f t="shared" ca="1" si="1244"/>
        <v>5.6791202295878845E-3</v>
      </c>
      <c r="AN1534" s="7">
        <f t="shared" ca="1" si="1244"/>
        <v>1.1155109370599164E-2</v>
      </c>
      <c r="AO1534" s="7">
        <f t="shared" ca="1" si="1244"/>
        <v>9.0403004058840983E-2</v>
      </c>
      <c r="AP1534" s="7">
        <f t="shared" ca="1" si="1244"/>
        <v>0.108334428721145</v>
      </c>
      <c r="AQ1534" s="7">
        <f t="shared" ca="1" si="1244"/>
        <v>0.34173981853956448</v>
      </c>
      <c r="AR1534" s="7">
        <f t="shared" ca="1" si="1244"/>
        <v>0.37044161704612644</v>
      </c>
      <c r="AS1534" s="7">
        <f t="shared" ca="1" si="1244"/>
        <v>8.4349279702197397E-2</v>
      </c>
      <c r="AT1534" s="7">
        <f t="shared" ca="1" si="1244"/>
        <v>0.10176248087764829</v>
      </c>
      <c r="AU1534" s="7">
        <f t="shared" ca="1" si="1244"/>
        <v>3.9778142442779711E-2</v>
      </c>
      <c r="AV1534" s="7">
        <f t="shared" ca="1" si="1244"/>
        <v>5.2342502869354969E-2</v>
      </c>
      <c r="AW1534" s="7">
        <f t="shared" ca="1" si="1244"/>
        <v>1.4853363591969551E-2</v>
      </c>
      <c r="AX1534" s="7">
        <f t="shared" ca="1" si="1244"/>
        <v>2.3023653008451307E-2</v>
      </c>
      <c r="AY1534" s="7">
        <f t="shared" ca="1" si="1244"/>
        <v>5.6791202295878845E-3</v>
      </c>
      <c r="AZ1534" s="7">
        <f t="shared" ca="1" si="1244"/>
        <v>1.1155109370599164E-2</v>
      </c>
      <c r="BA1534" s="7">
        <f t="shared" ca="1" si="1244"/>
        <v>777022</v>
      </c>
      <c r="BB1534" s="7">
        <f t="shared" ca="1" si="1244"/>
        <v>5916630</v>
      </c>
      <c r="BC1534" s="7">
        <f t="shared" ca="1" si="1244"/>
        <v>425</v>
      </c>
      <c r="BD1534" s="7">
        <f t="shared" ca="1" si="1244"/>
        <v>3852</v>
      </c>
      <c r="BE1534" s="7">
        <f t="shared" ca="1" si="1244"/>
        <v>1856816</v>
      </c>
      <c r="BF1534" s="7">
        <f t="shared" ca="1" si="1244"/>
        <v>4836836</v>
      </c>
      <c r="BG1534" s="7">
        <f t="shared" ca="1" si="1244"/>
        <v>1523</v>
      </c>
      <c r="BH1534" s="7">
        <f t="shared" ca="1" si="1244"/>
        <v>2754</v>
      </c>
      <c r="BI1534" s="7">
        <f t="shared" ca="1" si="1244"/>
        <v>521751</v>
      </c>
      <c r="BJ1534" s="7">
        <f t="shared" ca="1" si="1244"/>
        <v>6171901</v>
      </c>
      <c r="BK1534" s="7">
        <f t="shared" ca="1" si="1244"/>
        <v>398</v>
      </c>
      <c r="BL1534" s="7">
        <f t="shared" ca="1" si="1244"/>
        <v>3879</v>
      </c>
      <c r="BM1534" s="7">
        <f t="shared" ca="1" si="1244"/>
        <v>281763</v>
      </c>
      <c r="BN1534" s="7">
        <f t="shared" ca="1" si="1244"/>
        <v>6411889</v>
      </c>
      <c r="BO1534" s="7">
        <f t="shared" ca="1" si="1244"/>
        <v>197</v>
      </c>
      <c r="BP1534" s="7">
        <f t="shared" ref="BP1534:CV1534" ca="1" si="1245">INDIRECT("CORPUS_TOTALS!R"&amp;($B1529+$C1529)&amp;"C"&amp;(COLUMN()-1),FALSE)</f>
        <v>4080</v>
      </c>
      <c r="BQ1534" s="7">
        <f t="shared" ca="1" si="1245"/>
        <v>118507</v>
      </c>
      <c r="BR1534" s="7">
        <f t="shared" ca="1" si="1245"/>
        <v>6575145</v>
      </c>
      <c r="BS1534" s="7">
        <f t="shared" ca="1" si="1245"/>
        <v>81</v>
      </c>
      <c r="BT1534" s="7">
        <f t="shared" ca="1" si="1245"/>
        <v>4196</v>
      </c>
      <c r="BU1534" s="7">
        <f t="shared" ca="1" si="1245"/>
        <v>59969</v>
      </c>
      <c r="BV1534" s="7">
        <f t="shared" ca="1" si="1245"/>
        <v>6633683</v>
      </c>
      <c r="BW1534" s="7">
        <f t="shared" ca="1" si="1245"/>
        <v>36</v>
      </c>
      <c r="BX1534" s="7">
        <f t="shared" ca="1" si="1245"/>
        <v>4241</v>
      </c>
      <c r="BY1534" s="7">
        <f t="shared" ca="1" si="1245"/>
        <v>776950.55687272886</v>
      </c>
      <c r="BZ1534" s="7">
        <f t="shared" ca="1" si="1245"/>
        <v>5916701.4431272708</v>
      </c>
      <c r="CA1534" s="7">
        <f t="shared" ca="1" si="1245"/>
        <v>496.44312727113112</v>
      </c>
      <c r="CB1534" s="7">
        <f t="shared" ca="1" si="1245"/>
        <v>3782.9725109700953</v>
      </c>
      <c r="CC1534" s="7">
        <f t="shared" ca="1" si="1245"/>
        <v>1857152.3472446483</v>
      </c>
      <c r="CD1534" s="7">
        <f t="shared" ca="1" si="1245"/>
        <v>4836499.6527553517</v>
      </c>
      <c r="CE1534" s="7">
        <f t="shared" ca="1" si="1245"/>
        <v>1186.6527553516914</v>
      </c>
      <c r="CF1534" s="7">
        <f t="shared" ca="1" si="1245"/>
        <v>3092.3218640586633</v>
      </c>
      <c r="CG1534" s="7">
        <f t="shared" ca="1" si="1245"/>
        <v>521815.57883757801</v>
      </c>
      <c r="CH1534" s="7">
        <f t="shared" ca="1" si="1245"/>
        <v>6171836.4211624218</v>
      </c>
      <c r="CI1534" s="7">
        <f t="shared" ca="1" si="1245"/>
        <v>333.42116242199643</v>
      </c>
      <c r="CJ1534" s="7">
        <f t="shared" ca="1" si="1245"/>
        <v>3946.0986409212787</v>
      </c>
      <c r="CK1534" s="7">
        <f t="shared" ca="1" si="1245"/>
        <v>281779.95286602771</v>
      </c>
      <c r="CL1534" s="7">
        <f t="shared" ca="1" si="1245"/>
        <v>6411872.0471339719</v>
      </c>
      <c r="CM1534" s="7">
        <f t="shared" ca="1" si="1245"/>
        <v>180.04713397230697</v>
      </c>
      <c r="CN1534" s="7">
        <f t="shared" ca="1" si="1245"/>
        <v>4099.5706697928126</v>
      </c>
      <c r="CO1534" s="7">
        <f t="shared" ca="1" si="1245"/>
        <v>118512.2749697705</v>
      </c>
      <c r="CP1534" s="7">
        <f t="shared" ca="1" si="1245"/>
        <v>6575139.7250302294</v>
      </c>
      <c r="CQ1534" s="7">
        <f t="shared" ca="1" si="1245"/>
        <v>75.725030229493328</v>
      </c>
      <c r="CR1534" s="7">
        <f t="shared" ca="1" si="1245"/>
        <v>4203.9594315629192</v>
      </c>
      <c r="CS1534" s="7">
        <f t="shared" ca="1" si="1245"/>
        <v>59966.68347186123</v>
      </c>
      <c r="CT1534" s="7">
        <f t="shared" ca="1" si="1245"/>
        <v>6633685.3165281387</v>
      </c>
      <c r="CU1534" s="7">
        <f t="shared" ca="1" si="1245"/>
        <v>38.316528138772448</v>
      </c>
      <c r="CV1534" s="7">
        <f t="shared" ca="1" si="1245"/>
        <v>4241.391836324924</v>
      </c>
    </row>
    <row r="1536" spans="1:100">
      <c r="A1536" s="18" t="s">
        <v>114</v>
      </c>
      <c r="B1536" t="s">
        <v>119</v>
      </c>
      <c r="C1536" t="s">
        <v>120</v>
      </c>
      <c r="D1536" t="s">
        <v>121</v>
      </c>
      <c r="E1536" t="s">
        <v>122</v>
      </c>
      <c r="F1536" t="s">
        <v>123</v>
      </c>
      <c r="G1536" t="s">
        <v>124</v>
      </c>
      <c r="H1536" t="s">
        <v>125</v>
      </c>
      <c r="I1536" t="s">
        <v>126</v>
      </c>
      <c r="J1536" t="s">
        <v>127</v>
      </c>
      <c r="K1536" t="s">
        <v>128</v>
      </c>
      <c r="L1536" t="s">
        <v>129</v>
      </c>
      <c r="M1536" t="s">
        <v>130</v>
      </c>
      <c r="N1536" t="s">
        <v>131</v>
      </c>
      <c r="O1536" t="s">
        <v>132</v>
      </c>
      <c r="P1536" t="s">
        <v>133</v>
      </c>
      <c r="Q1536" t="s">
        <v>134</v>
      </c>
      <c r="R1536" t="s">
        <v>135</v>
      </c>
      <c r="S1536" t="s">
        <v>136</v>
      </c>
      <c r="T1536" t="s">
        <v>138</v>
      </c>
      <c r="U1536" t="s">
        <v>139</v>
      </c>
      <c r="V1536" t="s">
        <v>140</v>
      </c>
      <c r="W1536" t="s">
        <v>141</v>
      </c>
      <c r="X1536" t="s">
        <v>142</v>
      </c>
      <c r="Y1536" t="s">
        <v>143</v>
      </c>
      <c r="Z1536" t="s">
        <v>144</v>
      </c>
      <c r="AA1536" t="s">
        <v>145</v>
      </c>
      <c r="AB1536" t="s">
        <v>146</v>
      </c>
      <c r="AC1536" t="s">
        <v>147</v>
      </c>
      <c r="AD1536" t="s">
        <v>148</v>
      </c>
      <c r="AE1536" t="s">
        <v>149</v>
      </c>
      <c r="AF1536" t="s">
        <v>137</v>
      </c>
    </row>
    <row r="1537" spans="1:51">
      <c r="A1537" s="18" t="s">
        <v>150</v>
      </c>
      <c r="B1537" s="10" t="e">
        <f ca="1">1-NORMSDIST(H1537)</f>
        <v>#REF!</v>
      </c>
      <c r="C1537" s="10">
        <f t="shared" ref="C1537" ca="1" si="1246">1-NORMSDIST(I1537)</f>
        <v>2.0600885524668655E-4</v>
      </c>
      <c r="D1537" s="10">
        <f t="shared" ref="D1537" ca="1" si="1247">1-NORMSDIST(J1537)</f>
        <v>1.6978831379135251E-3</v>
      </c>
      <c r="E1537" s="10">
        <f t="shared" ref="E1537" ca="1" si="1248">1-NORMSDIST(K1537)</f>
        <v>2.063705137591576E-4</v>
      </c>
      <c r="F1537" s="10">
        <f t="shared" ref="F1537" ca="1" si="1249">1-NORMSDIST(L1537)</f>
        <v>2.5086738413497955E-2</v>
      </c>
      <c r="G1537" s="10">
        <f t="shared" ref="G1537" ca="1" si="1250">1-NORMSDIST(M1537)</f>
        <v>0.26315338460683957</v>
      </c>
      <c r="H1537" t="e">
        <f ca="1">(E1533/T1537-E1534/Z1537)/(SQRT(N1537*(1-N1537)*(1/T1537+1/Z1537)))</f>
        <v>#REF!</v>
      </c>
      <c r="I1537">
        <f t="shared" ref="I1537" ca="1" si="1251">(F1533/U1537-F1534/AA1537)/(SQRT(O1537*(1-O1537)*(1/U1537+1/AA1537)))</f>
        <v>3.5322640598136337</v>
      </c>
      <c r="J1537">
        <f t="shared" ref="J1537" ca="1" si="1252">(G1533/V1537-G1534/AB1537)/(SQRT(P1537*(1-P1537)*(1/V1537+1/AB1537)))</f>
        <v>2.9294370129730898</v>
      </c>
      <c r="K1537">
        <f t="shared" ref="K1537" ca="1" si="1253">(H1533/W1537-H1534/AC1537)/(SQRT(Q1537*(1-Q1537)*(1/W1537+1/AC1537)))</f>
        <v>3.531800233978974</v>
      </c>
      <c r="L1537">
        <f t="shared" ref="L1537" ca="1" si="1254">(I1533/X1537-I1534/AD1537)/(SQRT(R1537*(1-R1537)*(1/X1537+1/AD1537)))</f>
        <v>1.9584820368265818</v>
      </c>
      <c r="M1537">
        <f t="shared" ref="M1537" ca="1" si="1255">(J1533/Y1537-J1534/AE1537)/(SQRT(S1537*(1-S1537)*(1/Y1537+1/AE1537)))</f>
        <v>0.63365381942397991</v>
      </c>
      <c r="N1537" t="e">
        <f ca="1">(E1533+E1534)/(T1537+Z1537)</f>
        <v>#REF!</v>
      </c>
      <c r="O1537">
        <f t="shared" ref="O1537" ca="1" si="1256">(F1533+F1534)/(U1537+AA1537)</f>
        <v>5.8568812140240714E-3</v>
      </c>
      <c r="P1537">
        <f t="shared" ref="P1537" ca="1" si="1257">(G1533+G1534)/(V1537+AB1537)</f>
        <v>5.8738880167451598E-3</v>
      </c>
      <c r="Q1537">
        <f t="shared" ref="Q1537" ca="1" si="1258">(H1533+H1534)/(W1537+AC1537)</f>
        <v>5.7430664573521716E-3</v>
      </c>
      <c r="R1537">
        <f t="shared" ref="R1537" ca="1" si="1259">(I1533+I1534)/(X1537+AD1537)</f>
        <v>5.5926216640502357E-3</v>
      </c>
      <c r="S1537">
        <f t="shared" ref="S1537" ca="1" si="1260">(J1533+J1534)/(Y1537+AE1537)</f>
        <v>4.5133437990580848E-3</v>
      </c>
      <c r="T1537" t="e">
        <f ca="1">_xlfn.FLOOR.MATH(($F$1-1)*$D1533)</f>
        <v>#REF!</v>
      </c>
      <c r="U1537">
        <f ca="1">2*50*$D1533</f>
        <v>336700</v>
      </c>
      <c r="V1537">
        <f ca="1">2*10*$D1533</f>
        <v>67340</v>
      </c>
      <c r="W1537">
        <f ca="1">2*5*$D1533</f>
        <v>33670</v>
      </c>
      <c r="X1537">
        <f ca="1">2*2*$D1533</f>
        <v>13468</v>
      </c>
      <c r="Y1537">
        <f ca="1">2*1*$D1533</f>
        <v>6734</v>
      </c>
      <c r="Z1537" t="e">
        <f ca="1">_xlfn.FLOOR.MATH(($F$1-1)*$D1534)</f>
        <v>#REF!</v>
      </c>
      <c r="AA1537">
        <f ca="1">2*50*$D1534</f>
        <v>427700</v>
      </c>
      <c r="AB1537">
        <f ca="1">2*10*$D1534</f>
        <v>85540</v>
      </c>
      <c r="AC1537">
        <f ca="1">2*5*$D1534</f>
        <v>42770</v>
      </c>
      <c r="AD1537">
        <f ca="1">2*2*$D1534</f>
        <v>17108</v>
      </c>
      <c r="AE1537">
        <f ca="1">2*1*$D1534</f>
        <v>8554</v>
      </c>
    </row>
    <row r="1539" spans="1:51">
      <c r="A1539" s="18" t="s">
        <v>151</v>
      </c>
      <c r="B1539" t="s">
        <v>152</v>
      </c>
      <c r="C1539" t="s">
        <v>153</v>
      </c>
      <c r="D1539" t="s">
        <v>154</v>
      </c>
      <c r="E1539">
        <v>50</v>
      </c>
      <c r="F1539" t="s">
        <v>153</v>
      </c>
      <c r="G1539" t="s">
        <v>154</v>
      </c>
      <c r="H1539">
        <v>10</v>
      </c>
      <c r="I1539" t="s">
        <v>153</v>
      </c>
      <c r="J1539" t="s">
        <v>154</v>
      </c>
      <c r="K1539">
        <v>5</v>
      </c>
      <c r="L1539" t="s">
        <v>153</v>
      </c>
      <c r="M1539" t="s">
        <v>154</v>
      </c>
      <c r="N1539">
        <v>2</v>
      </c>
      <c r="O1539" t="s">
        <v>153</v>
      </c>
      <c r="P1539" t="s">
        <v>154</v>
      </c>
      <c r="Q1539">
        <v>1</v>
      </c>
      <c r="R1539" t="s">
        <v>153</v>
      </c>
      <c r="S1539" t="s">
        <v>154</v>
      </c>
    </row>
    <row r="1540" spans="1:51">
      <c r="A1540" s="18" t="s">
        <v>159</v>
      </c>
      <c r="B1540" t="s">
        <v>116</v>
      </c>
      <c r="C1540">
        <f ca="1">BC1533</f>
        <v>562</v>
      </c>
      <c r="D1540">
        <f ca="1">BD1533</f>
        <v>2805</v>
      </c>
      <c r="E1540" t="s">
        <v>116</v>
      </c>
      <c r="F1540">
        <f ca="1">BG1533</f>
        <v>1120</v>
      </c>
      <c r="G1540">
        <f ca="1">BH1533</f>
        <v>2247</v>
      </c>
      <c r="H1540" t="s">
        <v>116</v>
      </c>
      <c r="I1540">
        <f ca="1">BK1533</f>
        <v>358</v>
      </c>
      <c r="J1540">
        <f ca="1">BL1533</f>
        <v>3009</v>
      </c>
      <c r="K1540" t="s">
        <v>116</v>
      </c>
      <c r="L1540">
        <f ca="1">BO1533</f>
        <v>204</v>
      </c>
      <c r="M1540">
        <f ca="1">BP1533</f>
        <v>3163</v>
      </c>
      <c r="N1540" t="s">
        <v>116</v>
      </c>
      <c r="O1540">
        <f ca="1">BS1533</f>
        <v>86</v>
      </c>
      <c r="P1540">
        <f ca="1">BT1533</f>
        <v>3281</v>
      </c>
      <c r="Q1540" t="s">
        <v>116</v>
      </c>
      <c r="R1540">
        <f ca="1">BW1533</f>
        <v>32</v>
      </c>
      <c r="S1540">
        <f ca="1">BX1533</f>
        <v>3335</v>
      </c>
    </row>
    <row r="1541" spans="1:51">
      <c r="A1541" s="18"/>
      <c r="B1541" t="s">
        <v>117</v>
      </c>
      <c r="C1541">
        <f ca="1">BC1534</f>
        <v>425</v>
      </c>
      <c r="D1541">
        <f ca="1">BD1534</f>
        <v>3852</v>
      </c>
      <c r="E1541" t="s">
        <v>117</v>
      </c>
      <c r="F1541">
        <f ca="1">BG1534</f>
        <v>1523</v>
      </c>
      <c r="G1541">
        <f ca="1">BH1534</f>
        <v>2754</v>
      </c>
      <c r="H1541" t="s">
        <v>117</v>
      </c>
      <c r="I1541">
        <f ca="1">BK1534</f>
        <v>398</v>
      </c>
      <c r="J1541">
        <f ca="1">BL1534</f>
        <v>3879</v>
      </c>
      <c r="K1541" t="s">
        <v>117</v>
      </c>
      <c r="L1541">
        <f ca="1">BO1534</f>
        <v>197</v>
      </c>
      <c r="M1541">
        <f ca="1">BP1534</f>
        <v>4080</v>
      </c>
      <c r="N1541" t="s">
        <v>117</v>
      </c>
      <c r="O1541">
        <f ca="1">BS1534</f>
        <v>81</v>
      </c>
      <c r="P1541">
        <f ca="1">BT1534</f>
        <v>4196</v>
      </c>
      <c r="Q1541" t="s">
        <v>117</v>
      </c>
      <c r="R1541">
        <f ca="1">BW1534</f>
        <v>36</v>
      </c>
      <c r="S1541">
        <f ca="1">BX1534</f>
        <v>4241</v>
      </c>
    </row>
    <row r="1542" spans="1:51">
      <c r="A1542" s="18" t="s">
        <v>155</v>
      </c>
      <c r="C1542">
        <f ca="1">(C1540+C1541)*(C1540+D1540)/SUM(C1540:D1541)</f>
        <v>434.75</v>
      </c>
      <c r="D1542">
        <f ca="1">(C1540+D1540)*(D1540+D1541)/SUM(C1540:D1541)</f>
        <v>2932.25</v>
      </c>
      <c r="F1542">
        <f ca="1">(F1540+F1541)*(F1540+G1540)/SUM(F1540:G1541)</f>
        <v>1164.1785714285713</v>
      </c>
      <c r="G1542">
        <f ca="1">(F1540+G1540)*(G1540+G1541)/SUM(F1540:G1541)</f>
        <v>2202.8214285714284</v>
      </c>
      <c r="I1542">
        <f ca="1">(I1540+I1541)*(I1540+J1540)/SUM(I1540:J1541)</f>
        <v>333</v>
      </c>
      <c r="J1542">
        <f ca="1">(I1540+J1540)*(J1540+J1541)/SUM(I1540:J1541)</f>
        <v>3034</v>
      </c>
      <c r="L1542">
        <f ca="1">(L1540+L1541)*(L1540+M1540)/SUM(L1540:M1541)</f>
        <v>176.63095238095238</v>
      </c>
      <c r="M1542">
        <f ca="1">(L1540+M1540)*(M1540+M1541)/SUM(L1540:M1541)</f>
        <v>3190.3690476190477</v>
      </c>
      <c r="O1542">
        <f ca="1">(O1540+O1541)*(O1540+P1540)/SUM(O1540:P1541)</f>
        <v>73.55952380952381</v>
      </c>
      <c r="P1542">
        <f ca="1">(O1540+P1540)*(P1540+P1541)/SUM(O1540:P1541)</f>
        <v>3293.4404761904761</v>
      </c>
      <c r="R1542">
        <f ca="1">(R1540+R1541)*(R1540+S1540)/SUM(R1540:S1541)</f>
        <v>29.952380952380953</v>
      </c>
      <c r="S1542">
        <f ca="1">(R1540+S1540)*(S1540+S1541)/SUM(R1540:S1541)</f>
        <v>3337.0476190476193</v>
      </c>
    </row>
    <row r="1543" spans="1:51">
      <c r="C1543">
        <f ca="1">(C1540+C1541)*(C1541+D1541)/SUM(C1540:D1541)</f>
        <v>552.25</v>
      </c>
      <c r="D1543">
        <f ca="1">(C1541+D1541)*(D1540+D1541)/SUM(C1540:D1541)</f>
        <v>3724.75</v>
      </c>
      <c r="F1543">
        <f ca="1">(F1540+F1541)*(F1541+G1541)/SUM(F1540:G1541)</f>
        <v>1478.8214285714287</v>
      </c>
      <c r="G1543">
        <f ca="1">(F1541+G1541)*(G1540+G1541)/SUM(F1540:G1541)</f>
        <v>2798.1785714285716</v>
      </c>
      <c r="I1543">
        <f ca="1">(I1540+I1541)*(I1541+J1541)/SUM(I1540:J1541)</f>
        <v>423</v>
      </c>
      <c r="J1543">
        <f ca="1">(I1541+J1541)*(J1540+J1541)/SUM(I1540:J1541)</f>
        <v>3854</v>
      </c>
      <c r="L1543">
        <f ca="1">(L1540+L1541)*(L1541+M1541)/SUM(L1540:M1541)</f>
        <v>224.36904761904762</v>
      </c>
      <c r="M1543">
        <f ca="1">(L1541+M1541)*(M1540+M1541)/SUM(L1540:M1541)</f>
        <v>4052.6309523809523</v>
      </c>
      <c r="O1543">
        <f ca="1">(O1540+O1541)*(O1541+P1541)/SUM(O1540:P1541)</f>
        <v>93.44047619047619</v>
      </c>
      <c r="P1543">
        <f ca="1">(O1541+P1541)*(P1540+P1541)/SUM(O1540:P1541)</f>
        <v>4183.5595238095239</v>
      </c>
      <c r="R1543">
        <f ca="1">(R1540+R1541)*(R1541+S1541)/SUM(R1540:S1541)</f>
        <v>38.047619047619051</v>
      </c>
      <c r="S1543">
        <f ca="1">(R1541+S1541)*(S1540+S1541)/SUM(R1540:S1541)</f>
        <v>4238.9523809523807</v>
      </c>
    </row>
    <row r="1545" spans="1:51">
      <c r="A1545" s="18" t="s">
        <v>151</v>
      </c>
      <c r="B1545" s="18" t="s">
        <v>0</v>
      </c>
      <c r="C1545" s="18">
        <v>50</v>
      </c>
      <c r="D1545" s="18">
        <v>10</v>
      </c>
      <c r="E1545" s="18">
        <v>5</v>
      </c>
      <c r="F1545" s="18">
        <v>2</v>
      </c>
      <c r="G1545" s="18">
        <v>1</v>
      </c>
    </row>
    <row r="1546" spans="1:51">
      <c r="A1546" s="18" t="s">
        <v>118</v>
      </c>
      <c r="B1546" s="10">
        <f ca="1">_xlfn.CHISQ.TEST(C1540:D1541,C1542:D1543)</f>
        <v>2.2743437569239721E-18</v>
      </c>
      <c r="C1546" s="10">
        <f ca="1">_xlfn.CHISQ.TEST(F1540:G1541,F1542:G1543)</f>
        <v>3.2350497885460967E-2</v>
      </c>
      <c r="D1546" s="10">
        <f ca="1">_xlfn.CHISQ.TEST(I1540:J1541,I1542:J1543)</f>
        <v>5.3681167639291386E-2</v>
      </c>
      <c r="E1546" s="10">
        <f ca="1">_xlfn.CHISQ.TEST(L1540:M1541,L1542:M1543)</f>
        <v>4.6802960238185127E-3</v>
      </c>
      <c r="F1546" s="10">
        <f ca="1">_xlfn.CHISQ.TEST(O1540:P1541,O1542:P1543)</f>
        <v>4.9917315326651085E-2</v>
      </c>
      <c r="G1546" s="10">
        <f ca="1">_xlfn.CHISQ.TEST(R1540:S1541,R1542:S1543)</f>
        <v>0.6153740363096285</v>
      </c>
    </row>
    <row r="1547" spans="1:51">
      <c r="A1547" s="18" t="s">
        <v>156</v>
      </c>
      <c r="B1547">
        <f ca="1">(C1540*D1541)/(D1540*C1541)</f>
        <v>1.815937087134319</v>
      </c>
      <c r="C1547">
        <f ca="1">(F1540*G1541)/(G1540*F1541)</f>
        <v>0.90131994771755208</v>
      </c>
      <c r="D1547">
        <f ca="1">(I1540*J1541)/(J1540*I1541)</f>
        <v>1.1595715366463424</v>
      </c>
      <c r="E1547">
        <f ca="1">(L1540*M1541)/(M1540*L1541)</f>
        <v>1.3357491682862284</v>
      </c>
      <c r="F1547">
        <f ca="1">(O1540*P1541)/(P1540*O1541)</f>
        <v>1.3578215012737007</v>
      </c>
      <c r="G1547">
        <f ca="1">(R1540*S1541)/(S1540*R1541)</f>
        <v>1.1303681492587039</v>
      </c>
    </row>
    <row r="1550" spans="1:51">
      <c r="A1550">
        <v>3</v>
      </c>
      <c r="B1550">
        <v>5</v>
      </c>
      <c r="C1550">
        <v>4</v>
      </c>
      <c r="AB1550" s="12"/>
      <c r="AC1550" s="12"/>
      <c r="AD1550" s="12"/>
      <c r="AE1550" s="12"/>
      <c r="AF1550" s="12"/>
      <c r="AG1550" s="12"/>
      <c r="AH1550" s="12"/>
      <c r="AI1550" s="12"/>
      <c r="AJ1550" s="12"/>
      <c r="AK1550" s="12"/>
      <c r="AL1550" s="12"/>
      <c r="AM1550" s="12"/>
      <c r="AN1550" s="12"/>
      <c r="AO1550" s="12"/>
      <c r="AP1550" s="12"/>
      <c r="AQ1550" s="12"/>
      <c r="AR1550" s="12"/>
      <c r="AS1550" s="12"/>
      <c r="AT1550" s="12"/>
      <c r="AU1550" s="12"/>
      <c r="AV1550" s="12"/>
      <c r="AW1550" s="12"/>
      <c r="AX1550" s="12"/>
      <c r="AY1550" s="12"/>
    </row>
    <row r="1551" spans="1:51" ht="18.75">
      <c r="A1551" s="19" t="str">
        <f ca="1">INDIRECT("R5C"&amp;A1550,FALSE)</f>
        <v>sage_kings</v>
      </c>
      <c r="B1551" s="19" t="str">
        <f ca="1">INDIRECT("R5C"&amp;B1550,FALSE)</f>
        <v>emperor_names</v>
      </c>
      <c r="C1551" s="19" t="str">
        <f ca="1">INDIRECT("R3C"&amp;C1550,FALSE)</f>
        <v>reward</v>
      </c>
      <c r="D1551" s="20"/>
    </row>
    <row r="1552" spans="1:51" ht="18.75">
      <c r="A1552" s="19">
        <f ca="1">INDIRECT("R6C"&amp;A1550,FALSE)</f>
        <v>214</v>
      </c>
      <c r="B1552" s="19">
        <f ca="1">INDIRECT("R6C"&amp;B1550,FALSE)</f>
        <v>227</v>
      </c>
      <c r="C1552" s="19">
        <f ca="1">INDIRECT("R4C"&amp;C1550,FALSE)</f>
        <v>10</v>
      </c>
    </row>
    <row r="1553" spans="1:100">
      <c r="A1553" s="18"/>
    </row>
    <row r="1554" spans="1:100">
      <c r="A1554" s="18" t="s">
        <v>115</v>
      </c>
    </row>
    <row r="1555" spans="1:100" ht="15.75">
      <c r="C1555" t="s">
        <v>36</v>
      </c>
      <c r="D1555" t="s">
        <v>37</v>
      </c>
      <c r="E1555" s="2" t="s">
        <v>43</v>
      </c>
      <c r="F1555" s="2" t="s">
        <v>38</v>
      </c>
      <c r="G1555" s="2" t="s">
        <v>39</v>
      </c>
      <c r="H1555" s="2" t="s">
        <v>40</v>
      </c>
      <c r="I1555" s="2" t="s">
        <v>41</v>
      </c>
      <c r="J1555" s="2" t="s">
        <v>42</v>
      </c>
      <c r="K1555" s="3" t="s">
        <v>44</v>
      </c>
      <c r="L1555" s="3" t="s">
        <v>45</v>
      </c>
      <c r="M1555" s="3" t="s">
        <v>46</v>
      </c>
      <c r="N1555" s="3" t="s">
        <v>47</v>
      </c>
      <c r="O1555" s="3" t="s">
        <v>48</v>
      </c>
      <c r="P1555" s="3" t="s">
        <v>49</v>
      </c>
      <c r="Q1555" s="3" t="s">
        <v>108</v>
      </c>
      <c r="R1555" s="3" t="s">
        <v>109</v>
      </c>
      <c r="S1555" s="3" t="s">
        <v>110</v>
      </c>
      <c r="T1555" s="3" t="s">
        <v>111</v>
      </c>
      <c r="U1555" s="3" t="s">
        <v>112</v>
      </c>
      <c r="V1555" s="3" t="s">
        <v>113</v>
      </c>
      <c r="W1555" s="3" t="s">
        <v>81</v>
      </c>
      <c r="X1555" s="3" t="s">
        <v>82</v>
      </c>
      <c r="Y1555" s="3" t="s">
        <v>83</v>
      </c>
      <c r="Z1555" s="3" t="s">
        <v>84</v>
      </c>
      <c r="AA1555" s="3" t="s">
        <v>85</v>
      </c>
      <c r="AB1555" s="3" t="s">
        <v>86</v>
      </c>
      <c r="AC1555" s="13" t="s">
        <v>96</v>
      </c>
      <c r="AD1555" s="13" t="s">
        <v>97</v>
      </c>
      <c r="AE1555" s="13" t="s">
        <v>98</v>
      </c>
      <c r="AF1555" s="13" t="s">
        <v>99</v>
      </c>
      <c r="AG1555" s="13" t="s">
        <v>100</v>
      </c>
      <c r="AH1555" s="13" t="s">
        <v>101</v>
      </c>
      <c r="AI1555" s="13" t="s">
        <v>102</v>
      </c>
      <c r="AJ1555" s="13" t="s">
        <v>103</v>
      </c>
      <c r="AK1555" s="13" t="s">
        <v>104</v>
      </c>
      <c r="AL1555" s="13" t="s">
        <v>105</v>
      </c>
      <c r="AM1555" s="13" t="s">
        <v>106</v>
      </c>
      <c r="AN1555" s="13" t="s">
        <v>107</v>
      </c>
      <c r="AO1555" s="13" t="s">
        <v>96</v>
      </c>
      <c r="AP1555" s="13" t="s">
        <v>97</v>
      </c>
      <c r="AQ1555" s="13" t="s">
        <v>98</v>
      </c>
      <c r="AR1555" s="13" t="s">
        <v>99</v>
      </c>
      <c r="AS1555" s="13" t="s">
        <v>100</v>
      </c>
      <c r="AT1555" s="13" t="s">
        <v>101</v>
      </c>
      <c r="AU1555" s="13" t="s">
        <v>102</v>
      </c>
      <c r="AV1555" s="13" t="s">
        <v>103</v>
      </c>
      <c r="AW1555" s="13" t="s">
        <v>104</v>
      </c>
      <c r="AX1555" s="13" t="s">
        <v>105</v>
      </c>
      <c r="AY1555" s="13" t="s">
        <v>106</v>
      </c>
      <c r="AZ1555" s="13" t="s">
        <v>107</v>
      </c>
      <c r="BA1555" t="s">
        <v>1</v>
      </c>
      <c r="BB1555" t="s">
        <v>2</v>
      </c>
      <c r="BC1555" t="s">
        <v>3</v>
      </c>
      <c r="BD1555" t="s">
        <v>4</v>
      </c>
      <c r="BE1555" t="s">
        <v>5</v>
      </c>
      <c r="BF1555" t="s">
        <v>6</v>
      </c>
      <c r="BG1555" t="s">
        <v>7</v>
      </c>
      <c r="BH1555" t="s">
        <v>8</v>
      </c>
      <c r="BI1555" t="s">
        <v>9</v>
      </c>
      <c r="BJ1555" t="s">
        <v>10</v>
      </c>
      <c r="BK1555" t="s">
        <v>11</v>
      </c>
      <c r="BL1555" t="s">
        <v>12</v>
      </c>
      <c r="BM1555" t="s">
        <v>13</v>
      </c>
      <c r="BN1555" t="s">
        <v>14</v>
      </c>
      <c r="BO1555" t="s">
        <v>15</v>
      </c>
      <c r="BP1555" t="s">
        <v>16</v>
      </c>
      <c r="BQ1555" t="s">
        <v>17</v>
      </c>
      <c r="BR1555" t="s">
        <v>18</v>
      </c>
      <c r="BS1555" t="s">
        <v>19</v>
      </c>
      <c r="BT1555" t="s">
        <v>20</v>
      </c>
      <c r="BU1555" t="s">
        <v>21</v>
      </c>
      <c r="BV1555" t="s">
        <v>22</v>
      </c>
      <c r="BW1555" t="s">
        <v>23</v>
      </c>
      <c r="BX1555" t="s">
        <v>24</v>
      </c>
      <c r="BY1555" t="s">
        <v>1</v>
      </c>
      <c r="BZ1555" t="s">
        <v>2</v>
      </c>
      <c r="CA1555" t="s">
        <v>3</v>
      </c>
      <c r="CB1555" t="s">
        <v>4</v>
      </c>
      <c r="CC1555" t="s">
        <v>5</v>
      </c>
      <c r="CD1555" t="s">
        <v>6</v>
      </c>
      <c r="CE1555" t="s">
        <v>7</v>
      </c>
      <c r="CF1555" t="s">
        <v>8</v>
      </c>
      <c r="CG1555" t="s">
        <v>9</v>
      </c>
      <c r="CH1555" t="s">
        <v>10</v>
      </c>
      <c r="CI1555" t="s">
        <v>11</v>
      </c>
      <c r="CJ1555" t="s">
        <v>12</v>
      </c>
      <c r="CK1555" t="s">
        <v>13</v>
      </c>
      <c r="CL1555" t="s">
        <v>14</v>
      </c>
      <c r="CM1555" t="s">
        <v>15</v>
      </c>
      <c r="CN1555" t="s">
        <v>16</v>
      </c>
      <c r="CO1555" t="s">
        <v>17</v>
      </c>
      <c r="CP1555" t="s">
        <v>18</v>
      </c>
      <c r="CQ1555" t="s">
        <v>19</v>
      </c>
      <c r="CR1555" t="s">
        <v>20</v>
      </c>
      <c r="CS1555" t="s">
        <v>21</v>
      </c>
      <c r="CT1555" t="s">
        <v>22</v>
      </c>
      <c r="CU1555" t="s">
        <v>23</v>
      </c>
      <c r="CV1555" t="s">
        <v>24</v>
      </c>
    </row>
    <row r="1556" spans="1:100">
      <c r="A1556" s="18" t="str">
        <f ca="1">INDIRECT("CORPUS_TOTALS!R"&amp;$A1552&amp;"C"&amp;COLUMN(),FALSE)</f>
        <v>Sage Kings</v>
      </c>
      <c r="B1556" s="7" t="str">
        <f ca="1">INDIRECT("CORPUS_TOTALS!R"&amp;($A1552+$C1552)&amp;"C"&amp;(COLUMN()-1),FALSE)</f>
        <v>Reward</v>
      </c>
      <c r="C1556" s="7">
        <f ca="1">INDIRECT("CORPUS_TOTALS!R"&amp;($A1552+$C1552)&amp;"C"&amp;(COLUMN()-1),FALSE)</f>
        <v>8807</v>
      </c>
      <c r="D1556" s="7">
        <f t="shared" ref="D1556:BO1556" ca="1" si="1261">INDIRECT("CORPUS_TOTALS!R"&amp;($A1552+$C1552)&amp;"C"&amp;(COLUMN()-1),FALSE)</f>
        <v>3367</v>
      </c>
      <c r="E1556" s="7">
        <f t="shared" ca="1" si="1261"/>
        <v>113</v>
      </c>
      <c r="F1556" s="7">
        <f t="shared" ca="1" si="1261"/>
        <v>328</v>
      </c>
      <c r="G1556" s="7">
        <f t="shared" ca="1" si="1261"/>
        <v>50</v>
      </c>
      <c r="H1556" s="7">
        <f t="shared" ca="1" si="1261"/>
        <v>17</v>
      </c>
      <c r="I1556" s="7">
        <f t="shared" ca="1" si="1261"/>
        <v>10</v>
      </c>
      <c r="J1556" s="7">
        <f t="shared" ca="1" si="1261"/>
        <v>6</v>
      </c>
      <c r="K1556" s="7">
        <f t="shared" ca="1" si="1261"/>
        <v>-0.96193110122662406</v>
      </c>
      <c r="L1556" s="7">
        <f t="shared" ca="1" si="1261"/>
        <v>-0.87952978907163915</v>
      </c>
      <c r="M1556" s="7">
        <f t="shared" ca="1" si="1261"/>
        <v>-1.705089220159848</v>
      </c>
      <c r="N1556" s="7">
        <f t="shared" ca="1" si="1261"/>
        <v>-2.9354462300455362</v>
      </c>
      <c r="O1556" s="7">
        <f t="shared" ca="1" si="1261"/>
        <v>-1.705089220159848</v>
      </c>
      <c r="P1556" s="7">
        <f t="shared" ca="1" si="1261"/>
        <v>-1.1482780902702059</v>
      </c>
      <c r="Q1556" s="7">
        <f t="shared" ca="1" si="1261"/>
        <v>0.69627593584315473</v>
      </c>
      <c r="R1556" s="7">
        <f t="shared" ca="1" si="1261"/>
        <v>0.77150431923021123</v>
      </c>
      <c r="S1556" s="7">
        <f t="shared" ca="1" si="1261"/>
        <v>0.59086745191089285</v>
      </c>
      <c r="T1556" s="7">
        <f t="shared" ca="1" si="1261"/>
        <v>0.42828857309523433</v>
      </c>
      <c r="U1556" s="7">
        <f t="shared" ca="1" si="1261"/>
        <v>0.6324212409102965</v>
      </c>
      <c r="V1556" s="7">
        <f t="shared" ca="1" si="1261"/>
        <v>0.78351253900009765</v>
      </c>
      <c r="W1556" s="7">
        <f t="shared" ca="1" si="1261"/>
        <v>0</v>
      </c>
      <c r="X1556" s="7">
        <f t="shared" ca="1" si="1261"/>
        <v>0</v>
      </c>
      <c r="Y1556" s="7">
        <f t="shared" ca="1" si="1261"/>
        <v>0</v>
      </c>
      <c r="Z1556" s="7">
        <f t="shared" ca="1" si="1261"/>
        <v>0</v>
      </c>
      <c r="AA1556" s="7">
        <f t="shared" ca="1" si="1261"/>
        <v>0</v>
      </c>
      <c r="AB1556" s="7">
        <f t="shared" ca="1" si="1261"/>
        <v>0</v>
      </c>
      <c r="AC1556" s="7">
        <f t="shared" ca="1" si="1261"/>
        <v>1.5464239084440584E-3</v>
      </c>
      <c r="AD1556" s="7">
        <f t="shared" ca="1" si="1261"/>
        <v>2.2447899558906874E-3</v>
      </c>
      <c r="AE1556" s="7">
        <f t="shared" ca="1" si="1261"/>
        <v>1.737674410556157E-3</v>
      </c>
      <c r="AF1556" s="7">
        <f t="shared" ca="1" si="1261"/>
        <v>2.1589694860877397E-3</v>
      </c>
      <c r="AG1556" s="7">
        <f t="shared" ca="1" si="1261"/>
        <v>1.0736858166684026E-3</v>
      </c>
      <c r="AH1556" s="7">
        <f t="shared" ca="1" si="1261"/>
        <v>1.8963171533345675E-3</v>
      </c>
      <c r="AI1556" s="7">
        <f t="shared" ca="1" si="1261"/>
        <v>5.30014508480468E-4</v>
      </c>
      <c r="AJ1556" s="7">
        <f t="shared" ca="1" si="1261"/>
        <v>1.4895875111215519E-3</v>
      </c>
      <c r="AK1556" s="7">
        <f t="shared" ca="1" si="1261"/>
        <v>5.6527169039795506E-4</v>
      </c>
      <c r="AL1556" s="7">
        <f t="shared" ca="1" si="1261"/>
        <v>2.4047312796050152E-3</v>
      </c>
      <c r="AM1556" s="7">
        <f t="shared" ca="1" si="1261"/>
        <v>3.5737443027765697E-4</v>
      </c>
      <c r="AN1556" s="7">
        <f t="shared" ca="1" si="1261"/>
        <v>3.206629133725907E-3</v>
      </c>
      <c r="AO1556" s="7">
        <f t="shared" ca="1" si="1261"/>
        <v>2.2353499992864047E-2</v>
      </c>
      <c r="AP1556" s="7">
        <f t="shared" ca="1" si="1261"/>
        <v>3.3482555843191791E-2</v>
      </c>
      <c r="AQ1556" s="7">
        <f t="shared" ca="1" si="1261"/>
        <v>6.6517398423444285E-2</v>
      </c>
      <c r="AR1556" s="7">
        <f t="shared" ca="1" si="1261"/>
        <v>8.4358752452706603E-2</v>
      </c>
      <c r="AS1556" s="7">
        <f t="shared" ca="1" si="1261"/>
        <v>9.7409422634602491E-3</v>
      </c>
      <c r="AT1556" s="7">
        <f t="shared" ca="1" si="1261"/>
        <v>1.7583085060567074E-2</v>
      </c>
      <c r="AU1556" s="7">
        <f t="shared" ca="1" si="1261"/>
        <v>2.6549272408617508E-3</v>
      </c>
      <c r="AV1556" s="7">
        <f t="shared" ca="1" si="1261"/>
        <v>7.4430828571483473E-3</v>
      </c>
      <c r="AW1556" s="7">
        <f t="shared" ca="1" si="1261"/>
        <v>1.1319117210799035E-3</v>
      </c>
      <c r="AX1556" s="7">
        <f t="shared" ca="1" si="1261"/>
        <v>4.8080942189260368E-3</v>
      </c>
      <c r="AY1556" s="7">
        <f t="shared" ca="1" si="1261"/>
        <v>3.5737443027765697E-4</v>
      </c>
      <c r="AZ1556" s="7">
        <f t="shared" ca="1" si="1261"/>
        <v>3.206629133725907E-3</v>
      </c>
      <c r="BA1556" s="7">
        <f t="shared" ca="1" si="1261"/>
        <v>267424</v>
      </c>
      <c r="BB1556" s="7">
        <f t="shared" ca="1" si="1261"/>
        <v>6450050</v>
      </c>
      <c r="BC1556" s="7">
        <f t="shared" ca="1" si="1261"/>
        <v>94</v>
      </c>
      <c r="BD1556" s="7">
        <f t="shared" ca="1" si="1261"/>
        <v>3273</v>
      </c>
      <c r="BE1556" s="7">
        <f t="shared" ca="1" si="1261"/>
        <v>643533</v>
      </c>
      <c r="BF1556" s="7">
        <f t="shared" ca="1" si="1261"/>
        <v>6073941</v>
      </c>
      <c r="BG1556" s="7">
        <f t="shared" ca="1" si="1261"/>
        <v>254</v>
      </c>
      <c r="BH1556" s="7">
        <f t="shared" ca="1" si="1261"/>
        <v>3113</v>
      </c>
      <c r="BI1556" s="7">
        <f t="shared" ca="1" si="1261"/>
        <v>155476</v>
      </c>
      <c r="BJ1556" s="7">
        <f t="shared" ca="1" si="1261"/>
        <v>6561998</v>
      </c>
      <c r="BK1556" s="7">
        <f t="shared" ca="1" si="1261"/>
        <v>46</v>
      </c>
      <c r="BL1556" s="7">
        <f t="shared" ca="1" si="1261"/>
        <v>3321</v>
      </c>
      <c r="BM1556" s="7">
        <f t="shared" ca="1" si="1261"/>
        <v>80934</v>
      </c>
      <c r="BN1556" s="7">
        <f t="shared" ca="1" si="1261"/>
        <v>6636540</v>
      </c>
      <c r="BO1556" s="7">
        <f t="shared" ca="1" si="1261"/>
        <v>17</v>
      </c>
      <c r="BP1556" s="7">
        <f t="shared" ref="BP1556:CV1556" ca="1" si="1262">INDIRECT("CORPUS_TOTALS!R"&amp;($A1552+$C1552)&amp;"C"&amp;(COLUMN()-1),FALSE)</f>
        <v>3350</v>
      </c>
      <c r="BQ1556" s="7">
        <f t="shared" ca="1" si="1262"/>
        <v>33054</v>
      </c>
      <c r="BR1556" s="7">
        <f t="shared" ca="1" si="1262"/>
        <v>6684420</v>
      </c>
      <c r="BS1556" s="7">
        <f t="shared" ca="1" si="1262"/>
        <v>10</v>
      </c>
      <c r="BT1556" s="7">
        <f t="shared" ca="1" si="1262"/>
        <v>3357</v>
      </c>
      <c r="BU1556" s="7">
        <f t="shared" ca="1" si="1262"/>
        <v>16537</v>
      </c>
      <c r="BV1556" s="7">
        <f t="shared" ca="1" si="1262"/>
        <v>6700937</v>
      </c>
      <c r="BW1556" s="7">
        <f t="shared" ca="1" si="1262"/>
        <v>6</v>
      </c>
      <c r="BX1556" s="7">
        <f t="shared" ca="1" si="1262"/>
        <v>3361</v>
      </c>
      <c r="BY1556" s="7">
        <f t="shared" ca="1" si="1262"/>
        <v>267383.97910797177</v>
      </c>
      <c r="BZ1556" s="7">
        <f t="shared" ca="1" si="1262"/>
        <v>5865176.2557876268</v>
      </c>
      <c r="CA1556" s="7">
        <f t="shared" ca="1" si="1262"/>
        <v>322.44359136006938</v>
      </c>
      <c r="CB1556" s="7">
        <f t="shared" ca="1" si="1262"/>
        <v>584850.15527954837</v>
      </c>
      <c r="CC1556" s="7">
        <f t="shared" ca="1" si="1262"/>
        <v>643464.47625200474</v>
      </c>
      <c r="CD1556" s="7">
        <f t="shared" ca="1" si="1262"/>
        <v>5922427.4451882178</v>
      </c>
      <c r="CE1556" s="7">
        <f t="shared" ca="1" si="1262"/>
        <v>78.017454958389877</v>
      </c>
      <c r="CF1556" s="7">
        <f t="shared" ca="1" si="1262"/>
        <v>154919.09592132168</v>
      </c>
      <c r="CG1556" s="7">
        <f t="shared" ca="1" si="1262"/>
        <v>155444.08674866732</v>
      </c>
      <c r="CH1556" s="7">
        <f t="shared" ca="1" si="1262"/>
        <v>6482090.5818465287</v>
      </c>
      <c r="CI1556" s="7">
        <f t="shared" ca="1" si="1262"/>
        <v>40.569276969950636</v>
      </c>
      <c r="CJ1556" s="7">
        <f t="shared" ca="1" si="1262"/>
        <v>83240.163324758978</v>
      </c>
      <c r="CK1556" s="7">
        <f t="shared" ca="1" si="1262"/>
        <v>80910.445251420169</v>
      </c>
      <c r="CL1556" s="7">
        <f t="shared" ca="1" si="1262"/>
        <v>6603666.4171617366</v>
      </c>
      <c r="CM1556" s="7">
        <f t="shared" ca="1" si="1262"/>
        <v>16.567875508437115</v>
      </c>
      <c r="CN1556" s="7">
        <f t="shared" ca="1" si="1262"/>
        <v>36224.905879240585</v>
      </c>
      <c r="CO1556" s="7">
        <f t="shared" ca="1" si="1262"/>
        <v>33047.43563134435</v>
      </c>
      <c r="CP1556" s="7">
        <f t="shared" ca="1" si="1262"/>
        <v>6667932.1005533142</v>
      </c>
      <c r="CQ1556" s="7">
        <f t="shared" ca="1" si="1262"/>
        <v>8.2896990123706242</v>
      </c>
      <c r="CR1556" s="7">
        <f t="shared" ca="1" si="1262"/>
        <v>19845.031926231808</v>
      </c>
      <c r="CS1556" s="7">
        <f t="shared" ca="1" si="1262"/>
        <v>16534.712304903507</v>
      </c>
      <c r="CT1556" s="7">
        <f t="shared" ca="1" si="1262"/>
        <v>6443937.0906501999</v>
      </c>
      <c r="CU1556" s="7">
        <f t="shared" ca="1" si="1262"/>
        <v>146.72632597994939</v>
      </c>
      <c r="CV1556" s="7">
        <f t="shared" ca="1" si="1262"/>
        <v>258933.16497241057</v>
      </c>
    </row>
    <row r="1557" spans="1:100">
      <c r="A1557" s="18" t="s">
        <v>117</v>
      </c>
      <c r="B1557" s="7" t="str">
        <f ca="1">INDIRECT("CORPUS_TOTALS!R"&amp;($B1552+$C1552)&amp;"C"&amp;(COLUMN()-1),FALSE)</f>
        <v>Reward</v>
      </c>
      <c r="C1557" s="7">
        <f ca="1">INDIRECT("CORPUS_TOTALS!R"&amp;($B1552+$C1552)&amp;"C"&amp;(COLUMN()-1),FALSE)</f>
        <v>8807</v>
      </c>
      <c r="D1557" s="7">
        <f t="shared" ref="D1557:BO1557" ca="1" si="1263">INDIRECT("CORPUS_TOTALS!R"&amp;($B1552+$C1552)&amp;"C"&amp;(COLUMN()-1),FALSE)</f>
        <v>4277</v>
      </c>
      <c r="E1557" s="7">
        <f t="shared" ca="1" si="1263"/>
        <v>185</v>
      </c>
      <c r="F1557" s="7">
        <f t="shared" ca="1" si="1263"/>
        <v>724</v>
      </c>
      <c r="G1557" s="7">
        <f t="shared" ca="1" si="1263"/>
        <v>134</v>
      </c>
      <c r="H1557" s="7">
        <f t="shared" ca="1" si="1263"/>
        <v>51</v>
      </c>
      <c r="I1557" s="7">
        <f t="shared" ca="1" si="1263"/>
        <v>14</v>
      </c>
      <c r="J1557" s="7">
        <f t="shared" ca="1" si="1263"/>
        <v>1</v>
      </c>
      <c r="K1557" s="7">
        <f t="shared" ca="1" si="1263"/>
        <v>-0.23055182871968516</v>
      </c>
      <c r="L1557" s="7">
        <f t="shared" ca="1" si="1263"/>
        <v>0.863408924347983</v>
      </c>
      <c r="M1557" s="7">
        <f t="shared" ca="1" si="1263"/>
        <v>0.60249532826492924</v>
      </c>
      <c r="N1557" s="7">
        <f t="shared" ca="1" si="1263"/>
        <v>-0.31139158573063419</v>
      </c>
      <c r="O1557" s="7">
        <f t="shared" ca="1" si="1263"/>
        <v>-1.5853738615118986</v>
      </c>
      <c r="P1557" s="7">
        <f t="shared" ca="1" si="1263"/>
        <v>0</v>
      </c>
      <c r="Q1557" s="7">
        <f t="shared" ca="1" si="1263"/>
        <v>1</v>
      </c>
      <c r="R1557" s="7">
        <f t="shared" ca="1" si="1263"/>
        <v>1.4353120040946266</v>
      </c>
      <c r="S1557" s="7">
        <f t="shared" ca="1" si="1263"/>
        <v>1</v>
      </c>
      <c r="T1557" s="7">
        <f t="shared" ca="1" si="1263"/>
        <v>1</v>
      </c>
      <c r="U1557" s="7">
        <f t="shared" ca="1" si="1263"/>
        <v>1</v>
      </c>
      <c r="V1557" s="7">
        <f t="shared" ca="1" si="1263"/>
        <v>0.14206199214664861</v>
      </c>
      <c r="W1557" s="7">
        <f t="shared" ca="1" si="1263"/>
        <v>0.95746043880561271</v>
      </c>
      <c r="X1557" s="7">
        <f t="shared" ca="1" si="1263"/>
        <v>6.3825463093298952E-14</v>
      </c>
      <c r="Y1557" s="7">
        <f t="shared" ca="1" si="1263"/>
        <v>0.5013940813843456</v>
      </c>
      <c r="Z1557" s="7">
        <f t="shared" ca="1" si="1263"/>
        <v>0.77643870517721914</v>
      </c>
      <c r="AA1557" s="7">
        <f t="shared" ca="1" si="1263"/>
        <v>0.50071275309945507</v>
      </c>
      <c r="AB1557" s="7">
        <f t="shared" ca="1" si="1263"/>
        <v>3.4496781101629959E-2</v>
      </c>
      <c r="AC1557" s="7">
        <f t="shared" ca="1" si="1263"/>
        <v>2.091494768717856E-3</v>
      </c>
      <c r="AD1557" s="7">
        <f t="shared" ca="1" si="1263"/>
        <v>2.7947524354567507E-3</v>
      </c>
      <c r="AE1557" s="7">
        <f t="shared" ca="1" si="1263"/>
        <v>3.1393553582298424E-3</v>
      </c>
      <c r="AF1557" s="7">
        <f t="shared" ca="1" si="1263"/>
        <v>3.6317458809565035E-3</v>
      </c>
      <c r="AG1557" s="7">
        <f t="shared" ca="1" si="1263"/>
        <v>2.603388583815171E-3</v>
      </c>
      <c r="AH1557" s="7">
        <f t="shared" ca="1" si="1263"/>
        <v>3.6626857673655627E-3</v>
      </c>
      <c r="AI1557" s="7">
        <f t="shared" ca="1" si="1263"/>
        <v>1.7310966026801277E-3</v>
      </c>
      <c r="AJ1557" s="7">
        <f t="shared" ca="1" si="1263"/>
        <v>3.0386017840395357E-3</v>
      </c>
      <c r="AK1557" s="7">
        <f t="shared" ca="1" si="1263"/>
        <v>7.800275109280364E-4</v>
      </c>
      <c r="AL1557" s="7">
        <f t="shared" ca="1" si="1263"/>
        <v>2.4932949113305562E-3</v>
      </c>
      <c r="AM1557" s="7">
        <f t="shared" ca="1" si="1263"/>
        <v>-2.244028183389236E-4</v>
      </c>
      <c r="AN1557" s="7">
        <f t="shared" ca="1" si="1263"/>
        <v>6.9202030723300824E-4</v>
      </c>
      <c r="AO1557" s="7">
        <f t="shared" ca="1" si="1263"/>
        <v>3.2372658895497321E-2</v>
      </c>
      <c r="AP1557" s="7">
        <f t="shared" ca="1" si="1263"/>
        <v>4.3848991794238477E-2</v>
      </c>
      <c r="AQ1557" s="7">
        <f t="shared" ca="1" si="1263"/>
        <v>0.12172786878689358</v>
      </c>
      <c r="AR1557" s="7">
        <f t="shared" ca="1" si="1263"/>
        <v>0.14200839494937018</v>
      </c>
      <c r="AS1557" s="7">
        <f t="shared" ca="1" si="1263"/>
        <v>2.1826913122733726E-2</v>
      </c>
      <c r="AT1557" s="7">
        <f t="shared" ca="1" si="1263"/>
        <v>3.148148061119193E-2</v>
      </c>
      <c r="AU1557" s="7">
        <f t="shared" ca="1" si="1263"/>
        <v>7.2634741696374827E-3</v>
      </c>
      <c r="AV1557" s="7">
        <f t="shared" ca="1" si="1263"/>
        <v>1.3311695341702241E-2</v>
      </c>
      <c r="AW1557" s="7">
        <f t="shared" ca="1" si="1263"/>
        <v>1.5614599154096004E-3</v>
      </c>
      <c r="AX1557" s="7">
        <f t="shared" ca="1" si="1263"/>
        <v>4.9851849291075844E-3</v>
      </c>
      <c r="AY1557" s="7">
        <f t="shared" ca="1" si="1263"/>
        <v>-2.244028183389236E-4</v>
      </c>
      <c r="AZ1557" s="7">
        <f t="shared" ca="1" si="1263"/>
        <v>6.9202030723300824E-4</v>
      </c>
      <c r="BA1557" s="7">
        <f t="shared" ca="1" si="1263"/>
        <v>267355</v>
      </c>
      <c r="BB1557" s="7">
        <f t="shared" ca="1" si="1263"/>
        <v>6449209</v>
      </c>
      <c r="BC1557" s="7">
        <f t="shared" ca="1" si="1263"/>
        <v>163</v>
      </c>
      <c r="BD1557" s="7">
        <f t="shared" ca="1" si="1263"/>
        <v>4114</v>
      </c>
      <c r="BE1557" s="7">
        <f t="shared" ca="1" si="1263"/>
        <v>643223</v>
      </c>
      <c r="BF1557" s="7">
        <f t="shared" ca="1" si="1263"/>
        <v>6073341</v>
      </c>
      <c r="BG1557" s="7">
        <f t="shared" ca="1" si="1263"/>
        <v>564</v>
      </c>
      <c r="BH1557" s="7">
        <f t="shared" ca="1" si="1263"/>
        <v>3713</v>
      </c>
      <c r="BI1557" s="7">
        <f t="shared" ca="1" si="1263"/>
        <v>155408</v>
      </c>
      <c r="BJ1557" s="7">
        <f t="shared" ca="1" si="1263"/>
        <v>6561156</v>
      </c>
      <c r="BK1557" s="7">
        <f t="shared" ca="1" si="1263"/>
        <v>114</v>
      </c>
      <c r="BL1557" s="7">
        <f t="shared" ca="1" si="1263"/>
        <v>4163</v>
      </c>
      <c r="BM1557" s="7">
        <f t="shared" ca="1" si="1263"/>
        <v>80907</v>
      </c>
      <c r="BN1557" s="7">
        <f t="shared" ca="1" si="1263"/>
        <v>6635657</v>
      </c>
      <c r="BO1557" s="7">
        <f t="shared" ca="1" si="1263"/>
        <v>44</v>
      </c>
      <c r="BP1557" s="7">
        <f t="shared" ref="BP1557:CV1557" ca="1" si="1264">INDIRECT("CORPUS_TOTALS!R"&amp;($B1552+$C1552)&amp;"C"&amp;(COLUMN()-1),FALSE)</f>
        <v>4233</v>
      </c>
      <c r="BQ1557" s="7">
        <f t="shared" ca="1" si="1264"/>
        <v>33050</v>
      </c>
      <c r="BR1557" s="7">
        <f t="shared" ca="1" si="1264"/>
        <v>6683514</v>
      </c>
      <c r="BS1557" s="7">
        <f t="shared" ca="1" si="1264"/>
        <v>14</v>
      </c>
      <c r="BT1557" s="7">
        <f t="shared" ca="1" si="1264"/>
        <v>4263</v>
      </c>
      <c r="BU1557" s="7">
        <f t="shared" ca="1" si="1264"/>
        <v>16542</v>
      </c>
      <c r="BV1557" s="7">
        <f t="shared" ca="1" si="1264"/>
        <v>6700022</v>
      </c>
      <c r="BW1557" s="7">
        <f t="shared" ca="1" si="1264"/>
        <v>1</v>
      </c>
      <c r="BX1557" s="7">
        <f t="shared" ca="1" si="1264"/>
        <v>4276</v>
      </c>
      <c r="BY1557" s="7">
        <f t="shared" ca="1" si="1264"/>
        <v>267347.7572452614</v>
      </c>
      <c r="BZ1557" s="7">
        <f t="shared" ca="1" si="1264"/>
        <v>6449216.2427547388</v>
      </c>
      <c r="CA1557" s="7">
        <f t="shared" ca="1" si="1264"/>
        <v>170.24275473858108</v>
      </c>
      <c r="CB1557" s="7">
        <f t="shared" ca="1" si="1264"/>
        <v>4109.3723622673733</v>
      </c>
      <c r="CC1557" s="7">
        <f t="shared" ca="1" si="1264"/>
        <v>643377.30767146556</v>
      </c>
      <c r="CD1557" s="7">
        <f t="shared" ca="1" si="1264"/>
        <v>6073186.6923285341</v>
      </c>
      <c r="CE1557" s="7">
        <f t="shared" ca="1" si="1264"/>
        <v>409.69232853447954</v>
      </c>
      <c r="CF1557" s="7">
        <f t="shared" ca="1" si="1264"/>
        <v>3869.77031083155</v>
      </c>
      <c r="CG1557" s="7">
        <f t="shared" ca="1" si="1264"/>
        <v>155423.029113172</v>
      </c>
      <c r="CH1557" s="7">
        <f t="shared" ca="1" si="1264"/>
        <v>6561140.9708868284</v>
      </c>
      <c r="CI1557" s="7">
        <f t="shared" ca="1" si="1264"/>
        <v>98.970886828002619</v>
      </c>
      <c r="CJ1557" s="7">
        <f t="shared" ca="1" si="1264"/>
        <v>4180.6896149578861</v>
      </c>
      <c r="CK1557" s="7">
        <f t="shared" ca="1" si="1264"/>
        <v>80899.484508560752</v>
      </c>
      <c r="CL1557" s="7">
        <f t="shared" ca="1" si="1264"/>
        <v>6635664.515491439</v>
      </c>
      <c r="CM1557" s="7">
        <f t="shared" ca="1" si="1264"/>
        <v>51.515491439241011</v>
      </c>
      <c r="CN1557" s="7">
        <f t="shared" ca="1" si="1264"/>
        <v>4228.175229179682</v>
      </c>
      <c r="CO1557" s="7">
        <f t="shared" ca="1" si="1264"/>
        <v>33042.95877495093</v>
      </c>
      <c r="CP1557" s="7">
        <f t="shared" ca="1" si="1264"/>
        <v>6683521.0412250487</v>
      </c>
      <c r="CQ1557" s="7">
        <f t="shared" ca="1" si="1264"/>
        <v>21.041225049067521</v>
      </c>
      <c r="CR1557" s="7">
        <f t="shared" ca="1" si="1264"/>
        <v>4258.6689010928803</v>
      </c>
      <c r="CS1557" s="7">
        <f t="shared" ca="1" si="1264"/>
        <v>16532.472387309863</v>
      </c>
      <c r="CT1557" s="7">
        <f t="shared" ca="1" si="1264"/>
        <v>6700031.5276126899</v>
      </c>
      <c r="CU1557" s="7">
        <f t="shared" ca="1" si="1264"/>
        <v>10.527612690138035</v>
      </c>
      <c r="CV1557" s="7">
        <f t="shared" ca="1" si="1264"/>
        <v>4269.1892083511748</v>
      </c>
    </row>
    <row r="1559" spans="1:100">
      <c r="A1559" s="18" t="s">
        <v>114</v>
      </c>
      <c r="B1559" t="s">
        <v>119</v>
      </c>
      <c r="C1559" t="s">
        <v>120</v>
      </c>
      <c r="D1559" t="s">
        <v>121</v>
      </c>
      <c r="E1559" t="s">
        <v>122</v>
      </c>
      <c r="F1559" t="s">
        <v>123</v>
      </c>
      <c r="G1559" t="s">
        <v>124</v>
      </c>
      <c r="H1559" t="s">
        <v>125</v>
      </c>
      <c r="I1559" t="s">
        <v>126</v>
      </c>
      <c r="J1559" t="s">
        <v>127</v>
      </c>
      <c r="K1559" t="s">
        <v>128</v>
      </c>
      <c r="L1559" t="s">
        <v>129</v>
      </c>
      <c r="M1559" t="s">
        <v>130</v>
      </c>
      <c r="N1559" t="s">
        <v>131</v>
      </c>
      <c r="O1559" t="s">
        <v>132</v>
      </c>
      <c r="P1559" t="s">
        <v>133</v>
      </c>
      <c r="Q1559" t="s">
        <v>134</v>
      </c>
      <c r="R1559" t="s">
        <v>135</v>
      </c>
      <c r="S1559" t="s">
        <v>136</v>
      </c>
      <c r="T1559" t="s">
        <v>138</v>
      </c>
      <c r="U1559" t="s">
        <v>139</v>
      </c>
      <c r="V1559" t="s">
        <v>140</v>
      </c>
      <c r="W1559" t="s">
        <v>141</v>
      </c>
      <c r="X1559" t="s">
        <v>142</v>
      </c>
      <c r="Y1559" t="s">
        <v>143</v>
      </c>
      <c r="Z1559" t="s">
        <v>144</v>
      </c>
      <c r="AA1559" t="s">
        <v>145</v>
      </c>
      <c r="AB1559" t="s">
        <v>146</v>
      </c>
      <c r="AC1559" t="s">
        <v>147</v>
      </c>
      <c r="AD1559" t="s">
        <v>148</v>
      </c>
      <c r="AE1559" t="s">
        <v>149</v>
      </c>
      <c r="AF1559" t="s">
        <v>137</v>
      </c>
    </row>
    <row r="1560" spans="1:100">
      <c r="A1560" s="18" t="s">
        <v>150</v>
      </c>
      <c r="B1560" s="10" t="e">
        <f ca="1">1-NORMSDIST(H1560)</f>
        <v>#REF!</v>
      </c>
      <c r="C1560" s="10">
        <f t="shared" ref="C1560" ca="1" si="1265">1-NORMSDIST(I1560)</f>
        <v>1</v>
      </c>
      <c r="D1560" s="10">
        <f t="shared" ref="D1560" ca="1" si="1266">1-NORMSDIST(J1560)</f>
        <v>0.99999801823958656</v>
      </c>
      <c r="E1560" s="10">
        <f t="shared" ref="E1560" ca="1" si="1267">1-NORMSDIST(K1560)</f>
        <v>0.9992254431121429</v>
      </c>
      <c r="F1560" s="10">
        <f t="shared" ref="F1560" ca="1" si="1268">1-NORMSDIST(L1560)</f>
        <v>0.59291421426139779</v>
      </c>
      <c r="G1560" s="10">
        <f t="shared" ref="G1560" ca="1" si="1269">1-NORMSDIST(M1560)</f>
        <v>1.3172335146476311E-2</v>
      </c>
      <c r="H1560" t="e">
        <f ca="1">(E1556/T1560-E1557/Z1560)/(SQRT(N1560*(1-N1560)*(1/T1560+1/Z1560)))</f>
        <v>#REF!</v>
      </c>
      <c r="I1560">
        <f t="shared" ref="I1560" ca="1" si="1270">(F1556/U1560-F1557/AA1560)/(SQRT(O1560*(1-O1560)*(1/U1560+1/AA1560)))</f>
        <v>-8.4135299155895229</v>
      </c>
      <c r="J1560">
        <f t="shared" ref="J1560" ca="1" si="1271">(G1556/V1560-G1557/AB1560)/(SQRT(P1560*(1-P1560)*(1/V1560+1/AB1560)))</f>
        <v>-4.6132861260070683</v>
      </c>
      <c r="K1560">
        <f t="shared" ref="K1560" ca="1" si="1272">(H1556/W1560-H1557/AC1560)/(SQRT(Q1560*(1-Q1560)*(1/W1560+1/AC1560)))</f>
        <v>-3.1653220656272585</v>
      </c>
      <c r="L1560">
        <f t="shared" ref="L1560" ca="1" si="1273">(I1556/X1560-I1557/AD1560)/(SQRT(R1560*(1-R1560)*(1/X1560+1/AD1560)))</f>
        <v>-0.23504787958969653</v>
      </c>
      <c r="M1560">
        <f t="shared" ref="M1560" ca="1" si="1274">(J1556/Y1560-J1557/AE1560)/(SQRT(S1560*(1-S1560)*(1/Y1560+1/AE1560)))</f>
        <v>2.2210928932355016</v>
      </c>
      <c r="N1560" t="e">
        <f ca="1">(E1556+E1557)/(T1560+Z1560)</f>
        <v>#REF!</v>
      </c>
      <c r="O1560">
        <f t="shared" ref="O1560" ca="1" si="1275">(F1556+F1557)/(U1560+AA1560)</f>
        <v>1.3762428048142334E-3</v>
      </c>
      <c r="P1560">
        <f t="shared" ref="P1560" ca="1" si="1276">(G1556+G1557)/(V1560+AB1560)</f>
        <v>1.2035583464154894E-3</v>
      </c>
      <c r="Q1560">
        <f t="shared" ref="Q1560" ca="1" si="1277">(H1556+H1557)/(W1560+AC1560)</f>
        <v>8.8958660387231819E-4</v>
      </c>
      <c r="R1560">
        <f t="shared" ref="R1560" ca="1" si="1278">(I1556+I1557)/(X1560+AD1560)</f>
        <v>7.8492935635792783E-4</v>
      </c>
      <c r="S1560">
        <f t="shared" ref="S1560" ca="1" si="1279">(J1556+J1557)/(Y1560+AE1560)</f>
        <v>4.5787545787545788E-4</v>
      </c>
      <c r="T1560" t="e">
        <f ca="1">_xlfn.FLOOR.MATH(($F$1-1)*$D1556)</f>
        <v>#REF!</v>
      </c>
      <c r="U1560">
        <f ca="1">2*50*$D1556</f>
        <v>336700</v>
      </c>
      <c r="V1560">
        <f ca="1">2*10*$D1556</f>
        <v>67340</v>
      </c>
      <c r="W1560">
        <f ca="1">2*5*$D1556</f>
        <v>33670</v>
      </c>
      <c r="X1560">
        <f ca="1">2*2*$D1556</f>
        <v>13468</v>
      </c>
      <c r="Y1560">
        <f ca="1">2*1*$D1556</f>
        <v>6734</v>
      </c>
      <c r="Z1560" t="e">
        <f ca="1">_xlfn.FLOOR.MATH(($F$1-1)*$D1557)</f>
        <v>#REF!</v>
      </c>
      <c r="AA1560">
        <f ca="1">2*50*$D1557</f>
        <v>427700</v>
      </c>
      <c r="AB1560">
        <f ca="1">2*10*$D1557</f>
        <v>85540</v>
      </c>
      <c r="AC1560">
        <f ca="1">2*5*$D1557</f>
        <v>42770</v>
      </c>
      <c r="AD1560">
        <f ca="1">2*2*$D1557</f>
        <v>17108</v>
      </c>
      <c r="AE1560">
        <f ca="1">2*1*$D1557</f>
        <v>8554</v>
      </c>
    </row>
    <row r="1562" spans="1:100">
      <c r="A1562" s="18" t="s">
        <v>151</v>
      </c>
      <c r="B1562" t="s">
        <v>152</v>
      </c>
      <c r="C1562" t="s">
        <v>153</v>
      </c>
      <c r="D1562" t="s">
        <v>154</v>
      </c>
      <c r="E1562">
        <v>50</v>
      </c>
      <c r="F1562" t="s">
        <v>153</v>
      </c>
      <c r="G1562" t="s">
        <v>154</v>
      </c>
      <c r="H1562">
        <v>10</v>
      </c>
      <c r="I1562" t="s">
        <v>153</v>
      </c>
      <c r="J1562" t="s">
        <v>154</v>
      </c>
      <c r="K1562">
        <v>5</v>
      </c>
      <c r="L1562" t="s">
        <v>153</v>
      </c>
      <c r="M1562" t="s">
        <v>154</v>
      </c>
      <c r="N1562">
        <v>2</v>
      </c>
      <c r="O1562" t="s">
        <v>153</v>
      </c>
      <c r="P1562" t="s">
        <v>154</v>
      </c>
      <c r="Q1562">
        <v>1</v>
      </c>
      <c r="R1562" t="s">
        <v>153</v>
      </c>
      <c r="S1562" t="s">
        <v>154</v>
      </c>
    </row>
    <row r="1563" spans="1:100">
      <c r="A1563" s="18" t="s">
        <v>159</v>
      </c>
      <c r="B1563" t="s">
        <v>116</v>
      </c>
      <c r="C1563">
        <f ca="1">BC1556</f>
        <v>94</v>
      </c>
      <c r="D1563">
        <f ca="1">BD1556</f>
        <v>3273</v>
      </c>
      <c r="E1563" t="s">
        <v>116</v>
      </c>
      <c r="F1563">
        <f ca="1">BG1556</f>
        <v>254</v>
      </c>
      <c r="G1563">
        <f ca="1">BH1556</f>
        <v>3113</v>
      </c>
      <c r="H1563" t="s">
        <v>116</v>
      </c>
      <c r="I1563">
        <f ca="1">BK1556</f>
        <v>46</v>
      </c>
      <c r="J1563">
        <f ca="1">BL1556</f>
        <v>3321</v>
      </c>
      <c r="K1563" t="s">
        <v>116</v>
      </c>
      <c r="L1563">
        <f ca="1">BO1556</f>
        <v>17</v>
      </c>
      <c r="M1563">
        <f ca="1">BP1556</f>
        <v>3350</v>
      </c>
      <c r="N1563" t="s">
        <v>116</v>
      </c>
      <c r="O1563">
        <f ca="1">BS1556</f>
        <v>10</v>
      </c>
      <c r="P1563">
        <f ca="1">BT1556</f>
        <v>3357</v>
      </c>
      <c r="Q1563" t="s">
        <v>116</v>
      </c>
      <c r="R1563">
        <f ca="1">BW1556</f>
        <v>6</v>
      </c>
      <c r="S1563">
        <f ca="1">BX1556</f>
        <v>3361</v>
      </c>
    </row>
    <row r="1564" spans="1:100">
      <c r="A1564" s="18"/>
      <c r="B1564" t="s">
        <v>117</v>
      </c>
      <c r="C1564">
        <f ca="1">BC1557</f>
        <v>163</v>
      </c>
      <c r="D1564">
        <f ca="1">BD1557</f>
        <v>4114</v>
      </c>
      <c r="E1564" t="s">
        <v>117</v>
      </c>
      <c r="F1564">
        <f ca="1">BG1557</f>
        <v>564</v>
      </c>
      <c r="G1564">
        <f ca="1">BH1557</f>
        <v>3713</v>
      </c>
      <c r="H1564" t="s">
        <v>117</v>
      </c>
      <c r="I1564">
        <f ca="1">BK1557</f>
        <v>114</v>
      </c>
      <c r="J1564">
        <f ca="1">BL1557</f>
        <v>4163</v>
      </c>
      <c r="K1564" t="s">
        <v>117</v>
      </c>
      <c r="L1564">
        <f ca="1">BO1557</f>
        <v>44</v>
      </c>
      <c r="M1564">
        <f ca="1">BP1557</f>
        <v>4233</v>
      </c>
      <c r="N1564" t="s">
        <v>117</v>
      </c>
      <c r="O1564">
        <f ca="1">BS1557</f>
        <v>14</v>
      </c>
      <c r="P1564">
        <f ca="1">BT1557</f>
        <v>4263</v>
      </c>
      <c r="Q1564" t="s">
        <v>117</v>
      </c>
      <c r="R1564">
        <f ca="1">BW1557</f>
        <v>1</v>
      </c>
      <c r="S1564">
        <f ca="1">BX1557</f>
        <v>4276</v>
      </c>
    </row>
    <row r="1565" spans="1:100">
      <c r="A1565" s="18" t="s">
        <v>155</v>
      </c>
      <c r="C1565">
        <f ca="1">(C1563+C1564)*(C1563+D1563)/SUM(C1563:D1564)</f>
        <v>113.20238095238095</v>
      </c>
      <c r="D1565">
        <f ca="1">(C1563+D1563)*(D1563+D1564)/SUM(C1563:D1564)</f>
        <v>3253.7976190476193</v>
      </c>
      <c r="F1565">
        <f ca="1">(F1563+F1564)*(F1563+G1563)/SUM(F1563:G1564)</f>
        <v>360.3095238095238</v>
      </c>
      <c r="G1565">
        <f ca="1">(F1563+G1563)*(G1563+G1564)/SUM(F1563:G1564)</f>
        <v>3006.6904761904761</v>
      </c>
      <c r="I1565">
        <f ca="1">(I1563+I1564)*(I1563+J1563)/SUM(I1563:J1564)</f>
        <v>70.476190476190482</v>
      </c>
      <c r="J1565">
        <f ca="1">(I1563+J1563)*(J1563+J1564)/SUM(I1563:J1564)</f>
        <v>3296.5238095238096</v>
      </c>
      <c r="L1565">
        <f ca="1">(L1563+L1564)*(L1563+M1563)/SUM(L1563:M1564)</f>
        <v>26.86904761904762</v>
      </c>
      <c r="M1565">
        <f ca="1">(L1563+M1563)*(M1563+M1564)/SUM(L1563:M1564)</f>
        <v>3340.1309523809523</v>
      </c>
      <c r="O1565">
        <f ca="1">(O1563+O1564)*(O1563+P1563)/SUM(O1563:P1564)</f>
        <v>10.571428571428571</v>
      </c>
      <c r="P1565">
        <f ca="1">(O1563+P1563)*(P1563+P1564)/SUM(O1563:P1564)</f>
        <v>3356.4285714285716</v>
      </c>
      <c r="R1565">
        <f ca="1">(R1563+R1564)*(R1563+S1563)/SUM(R1563:S1564)</f>
        <v>3.0833333333333335</v>
      </c>
      <c r="S1565">
        <f ca="1">(R1563+S1563)*(S1563+S1564)/SUM(R1563:S1564)</f>
        <v>3363.9166666666665</v>
      </c>
    </row>
    <row r="1566" spans="1:100">
      <c r="C1566">
        <f ca="1">(C1563+C1564)*(C1564+D1564)/SUM(C1563:D1564)</f>
        <v>143.79761904761904</v>
      </c>
      <c r="D1566">
        <f ca="1">(C1564+D1564)*(D1563+D1564)/SUM(C1563:D1564)</f>
        <v>4133.2023809523807</v>
      </c>
      <c r="F1566">
        <f ca="1">(F1563+F1564)*(F1564+G1564)/SUM(F1563:G1564)</f>
        <v>457.6904761904762</v>
      </c>
      <c r="G1566">
        <f ca="1">(F1564+G1564)*(G1563+G1564)/SUM(F1563:G1564)</f>
        <v>3819.3095238095239</v>
      </c>
      <c r="I1566">
        <f ca="1">(I1563+I1564)*(I1564+J1564)/SUM(I1563:J1564)</f>
        <v>89.523809523809518</v>
      </c>
      <c r="J1566">
        <f ca="1">(I1564+J1564)*(J1563+J1564)/SUM(I1563:J1564)</f>
        <v>4187.4761904761908</v>
      </c>
      <c r="L1566">
        <f ca="1">(L1563+L1564)*(L1564+M1564)/SUM(L1563:M1564)</f>
        <v>34.13095238095238</v>
      </c>
      <c r="M1566">
        <f ca="1">(L1564+M1564)*(M1563+M1564)/SUM(L1563:M1564)</f>
        <v>4242.8690476190477</v>
      </c>
      <c r="O1566">
        <f ca="1">(O1563+O1564)*(O1564+P1564)/SUM(O1563:P1564)</f>
        <v>13.428571428571429</v>
      </c>
      <c r="P1566">
        <f ca="1">(O1564+P1564)*(P1563+P1564)/SUM(O1563:P1564)</f>
        <v>4263.5714285714284</v>
      </c>
      <c r="R1566">
        <f ca="1">(R1563+R1564)*(R1564+S1564)/SUM(R1563:S1564)</f>
        <v>3.9166666666666665</v>
      </c>
      <c r="S1566">
        <f ca="1">(R1564+S1564)*(S1563+S1564)/SUM(R1563:S1564)</f>
        <v>4273.083333333333</v>
      </c>
    </row>
    <row r="1568" spans="1:100">
      <c r="A1568" s="18" t="s">
        <v>151</v>
      </c>
      <c r="B1568" s="18" t="s">
        <v>0</v>
      </c>
      <c r="C1568" s="18">
        <v>50</v>
      </c>
      <c r="D1568" s="18">
        <v>10</v>
      </c>
      <c r="E1568" s="18">
        <v>5</v>
      </c>
      <c r="F1568" s="18">
        <v>2</v>
      </c>
      <c r="G1568" s="18">
        <v>1</v>
      </c>
    </row>
    <row r="1569" spans="1:100">
      <c r="A1569" s="18" t="s">
        <v>118</v>
      </c>
      <c r="B1569" s="10">
        <f ca="1">_xlfn.CHISQ.TEST(C1563:D1564,C1565:D1566)</f>
        <v>1.4112221078598797E-2</v>
      </c>
      <c r="C1569" s="10">
        <f ca="1">_xlfn.CHISQ.TEST(F1563:G1564,F1565:G1566)</f>
        <v>2.3142063496393265E-15</v>
      </c>
      <c r="D1569" s="10">
        <f ca="1">_xlfn.CHISQ.TEST(I1563:J1564,I1565:J1566)</f>
        <v>8.1757632662316182E-5</v>
      </c>
      <c r="E1569" s="10">
        <f ca="1">_xlfn.CHISQ.TEST(L1563:M1564,L1565:M1566)</f>
        <v>1.060286418956885E-2</v>
      </c>
      <c r="F1569" s="10">
        <f ca="1">_xlfn.CHISQ.TEST(O1563:P1564,O1565:P1566)</f>
        <v>0.81395623545763007</v>
      </c>
      <c r="G1569" s="10">
        <f ca="1">_xlfn.CHISQ.TEST(R1563:S1564,R1565:S1566)</f>
        <v>2.6310228604428457E-2</v>
      </c>
    </row>
    <row r="1570" spans="1:100">
      <c r="A1570" s="18" t="s">
        <v>156</v>
      </c>
      <c r="B1570">
        <f ca="1">(C1563*D1564)/(D1563*C1564)</f>
        <v>0.72486733808310788</v>
      </c>
      <c r="C1570">
        <f ca="1">(F1563*G1564)/(G1563*F1564)</f>
        <v>0.53715601242103006</v>
      </c>
      <c r="D1570">
        <f ca="1">(I1563*J1564)/(J1563*I1564)</f>
        <v>0.50581361564102967</v>
      </c>
      <c r="E1570">
        <f ca="1">(L1563*M1564)/(M1563*L1564)</f>
        <v>0.48820217096336499</v>
      </c>
      <c r="F1570">
        <f ca="1">(O1563*P1564)/(P1563*O1564)</f>
        <v>0.90705987488829309</v>
      </c>
      <c r="G1570">
        <f ca="1">(R1563*S1564)/(S1563*R1564)</f>
        <v>7.6334424278488546</v>
      </c>
    </row>
    <row r="1571" spans="1:100">
      <c r="AB1571" s="12"/>
      <c r="AC1571" s="12"/>
      <c r="AD1571" s="12"/>
      <c r="AE1571" s="12"/>
      <c r="AF1571" s="12"/>
      <c r="AG1571" s="12"/>
      <c r="AH1571" s="12"/>
      <c r="AI1571" s="12"/>
      <c r="AJ1571" s="12"/>
      <c r="AK1571" s="12"/>
      <c r="AL1571" s="12"/>
      <c r="AM1571" s="12"/>
      <c r="AN1571" s="12"/>
      <c r="AO1571" s="12"/>
      <c r="AP1571" s="12"/>
      <c r="AQ1571" s="12"/>
      <c r="AR1571" s="12"/>
      <c r="AS1571" s="12"/>
      <c r="AT1571" s="12"/>
      <c r="AU1571" s="12"/>
      <c r="AV1571" s="12"/>
      <c r="AW1571" s="12"/>
      <c r="AX1571" s="12"/>
      <c r="AY1571" s="12"/>
    </row>
    <row r="1572" spans="1:100">
      <c r="AB1572" s="12"/>
      <c r="AC1572" s="12"/>
      <c r="AD1572" s="12"/>
      <c r="AE1572" s="12"/>
      <c r="AF1572" s="12"/>
      <c r="AG1572" s="12"/>
      <c r="AH1572" s="12"/>
      <c r="AI1572" s="12"/>
      <c r="AJ1572" s="12"/>
      <c r="AK1572" s="12"/>
      <c r="AL1572" s="12"/>
      <c r="AM1572" s="12"/>
      <c r="AN1572" s="12"/>
      <c r="AO1572" s="12"/>
      <c r="AP1572" s="12"/>
      <c r="AQ1572" s="12"/>
      <c r="AR1572" s="12"/>
      <c r="AS1572" s="12"/>
      <c r="AT1572" s="12"/>
      <c r="AU1572" s="12"/>
      <c r="AV1572" s="12"/>
      <c r="AW1572" s="12"/>
      <c r="AX1572" s="12"/>
      <c r="AY1572" s="12"/>
    </row>
    <row r="1573" spans="1:100">
      <c r="A1573">
        <v>3</v>
      </c>
      <c r="B1573">
        <v>5</v>
      </c>
      <c r="C1573">
        <v>5</v>
      </c>
      <c r="AB1573" s="12"/>
      <c r="AC1573" s="12"/>
      <c r="AD1573" s="12"/>
      <c r="AE1573" s="12"/>
      <c r="AF1573" s="12"/>
      <c r="AG1573" s="12"/>
      <c r="AH1573" s="12"/>
      <c r="AI1573" s="12"/>
      <c r="AJ1573" s="12"/>
      <c r="AK1573" s="12"/>
      <c r="AL1573" s="12"/>
      <c r="AM1573" s="12"/>
      <c r="AN1573" s="12"/>
      <c r="AO1573" s="12"/>
      <c r="AP1573" s="12"/>
      <c r="AQ1573" s="12"/>
      <c r="AR1573" s="12"/>
      <c r="AS1573" s="12"/>
      <c r="AT1573" s="12"/>
      <c r="AU1573" s="12"/>
      <c r="AV1573" s="12"/>
      <c r="AW1573" s="12"/>
      <c r="AX1573" s="12"/>
      <c r="AY1573" s="12"/>
    </row>
    <row r="1574" spans="1:100" ht="18.75">
      <c r="A1574" s="19" t="str">
        <f ca="1">INDIRECT("R5C"&amp;A1573,FALSE)</f>
        <v>sage_kings</v>
      </c>
      <c r="B1574" s="19" t="str">
        <f ca="1">INDIRECT("R5C"&amp;B1573,FALSE)</f>
        <v>emperor_names</v>
      </c>
      <c r="C1574" s="19" t="str">
        <f ca="1">INDIRECT("R3C"&amp;C1573,FALSE)</f>
        <v>ubc_morality</v>
      </c>
      <c r="D1574" s="20"/>
    </row>
    <row r="1575" spans="1:100" ht="18.75">
      <c r="A1575" s="19">
        <f ca="1">INDIRECT("R6C"&amp;A1573,FALSE)</f>
        <v>214</v>
      </c>
      <c r="B1575" s="19">
        <f ca="1">INDIRECT("R6C"&amp;B1573,FALSE)</f>
        <v>227</v>
      </c>
      <c r="C1575" s="19">
        <f ca="1">INDIRECT("R4C"&amp;C1573,FALSE)</f>
        <v>3</v>
      </c>
    </row>
    <row r="1576" spans="1:100">
      <c r="A1576" s="18"/>
    </row>
    <row r="1577" spans="1:100">
      <c r="A1577" s="18" t="s">
        <v>115</v>
      </c>
    </row>
    <row r="1578" spans="1:100" ht="15.75">
      <c r="C1578" t="s">
        <v>36</v>
      </c>
      <c r="D1578" t="s">
        <v>37</v>
      </c>
      <c r="E1578" s="2" t="s">
        <v>43</v>
      </c>
      <c r="F1578" s="2" t="s">
        <v>38</v>
      </c>
      <c r="G1578" s="2" t="s">
        <v>39</v>
      </c>
      <c r="H1578" s="2" t="s">
        <v>40</v>
      </c>
      <c r="I1578" s="2" t="s">
        <v>41</v>
      </c>
      <c r="J1578" s="2" t="s">
        <v>42</v>
      </c>
      <c r="K1578" s="3" t="s">
        <v>44</v>
      </c>
      <c r="L1578" s="3" t="s">
        <v>45</v>
      </c>
      <c r="M1578" s="3" t="s">
        <v>46</v>
      </c>
      <c r="N1578" s="3" t="s">
        <v>47</v>
      </c>
      <c r="O1578" s="3" t="s">
        <v>48</v>
      </c>
      <c r="P1578" s="3" t="s">
        <v>49</v>
      </c>
      <c r="Q1578" s="3" t="s">
        <v>108</v>
      </c>
      <c r="R1578" s="3" t="s">
        <v>109</v>
      </c>
      <c r="S1578" s="3" t="s">
        <v>110</v>
      </c>
      <c r="T1578" s="3" t="s">
        <v>111</v>
      </c>
      <c r="U1578" s="3" t="s">
        <v>112</v>
      </c>
      <c r="V1578" s="3" t="s">
        <v>113</v>
      </c>
      <c r="W1578" s="3" t="s">
        <v>81</v>
      </c>
      <c r="X1578" s="3" t="s">
        <v>82</v>
      </c>
      <c r="Y1578" s="3" t="s">
        <v>83</v>
      </c>
      <c r="Z1578" s="3" t="s">
        <v>84</v>
      </c>
      <c r="AA1578" s="3" t="s">
        <v>85</v>
      </c>
      <c r="AB1578" s="3" t="s">
        <v>86</v>
      </c>
      <c r="AC1578" s="13" t="s">
        <v>96</v>
      </c>
      <c r="AD1578" s="13" t="s">
        <v>97</v>
      </c>
      <c r="AE1578" s="13" t="s">
        <v>98</v>
      </c>
      <c r="AF1578" s="13" t="s">
        <v>99</v>
      </c>
      <c r="AG1578" s="13" t="s">
        <v>100</v>
      </c>
      <c r="AH1578" s="13" t="s">
        <v>101</v>
      </c>
      <c r="AI1578" s="13" t="s">
        <v>102</v>
      </c>
      <c r="AJ1578" s="13" t="s">
        <v>103</v>
      </c>
      <c r="AK1578" s="13" t="s">
        <v>104</v>
      </c>
      <c r="AL1578" s="13" t="s">
        <v>105</v>
      </c>
      <c r="AM1578" s="13" t="s">
        <v>106</v>
      </c>
      <c r="AN1578" s="13" t="s">
        <v>107</v>
      </c>
      <c r="AO1578" s="13" t="s">
        <v>96</v>
      </c>
      <c r="AP1578" s="13" t="s">
        <v>97</v>
      </c>
      <c r="AQ1578" s="13" t="s">
        <v>98</v>
      </c>
      <c r="AR1578" s="13" t="s">
        <v>99</v>
      </c>
      <c r="AS1578" s="13" t="s">
        <v>100</v>
      </c>
      <c r="AT1578" s="13" t="s">
        <v>101</v>
      </c>
      <c r="AU1578" s="13" t="s">
        <v>102</v>
      </c>
      <c r="AV1578" s="13" t="s">
        <v>103</v>
      </c>
      <c r="AW1578" s="13" t="s">
        <v>104</v>
      </c>
      <c r="AX1578" s="13" t="s">
        <v>105</v>
      </c>
      <c r="AY1578" s="13" t="s">
        <v>106</v>
      </c>
      <c r="AZ1578" s="13" t="s">
        <v>107</v>
      </c>
      <c r="BA1578" t="s">
        <v>1</v>
      </c>
      <c r="BB1578" t="s">
        <v>2</v>
      </c>
      <c r="BC1578" t="s">
        <v>3</v>
      </c>
      <c r="BD1578" t="s">
        <v>4</v>
      </c>
      <c r="BE1578" t="s">
        <v>5</v>
      </c>
      <c r="BF1578" t="s">
        <v>6</v>
      </c>
      <c r="BG1578" t="s">
        <v>7</v>
      </c>
      <c r="BH1578" t="s">
        <v>8</v>
      </c>
      <c r="BI1578" t="s">
        <v>9</v>
      </c>
      <c r="BJ1578" t="s">
        <v>10</v>
      </c>
      <c r="BK1578" t="s">
        <v>11</v>
      </c>
      <c r="BL1578" t="s">
        <v>12</v>
      </c>
      <c r="BM1578" t="s">
        <v>13</v>
      </c>
      <c r="BN1578" t="s">
        <v>14</v>
      </c>
      <c r="BO1578" t="s">
        <v>15</v>
      </c>
      <c r="BP1578" t="s">
        <v>16</v>
      </c>
      <c r="BQ1578" t="s">
        <v>17</v>
      </c>
      <c r="BR1578" t="s">
        <v>18</v>
      </c>
      <c r="BS1578" t="s">
        <v>19</v>
      </c>
      <c r="BT1578" t="s">
        <v>20</v>
      </c>
      <c r="BU1578" t="s">
        <v>21</v>
      </c>
      <c r="BV1578" t="s">
        <v>22</v>
      </c>
      <c r="BW1578" t="s">
        <v>23</v>
      </c>
      <c r="BX1578" t="s">
        <v>24</v>
      </c>
      <c r="BY1578" t="s">
        <v>1</v>
      </c>
      <c r="BZ1578" t="s">
        <v>2</v>
      </c>
      <c r="CA1578" t="s">
        <v>3</v>
      </c>
      <c r="CB1578" t="s">
        <v>4</v>
      </c>
      <c r="CC1578" t="s">
        <v>5</v>
      </c>
      <c r="CD1578" t="s">
        <v>6</v>
      </c>
      <c r="CE1578" t="s">
        <v>7</v>
      </c>
      <c r="CF1578" t="s">
        <v>8</v>
      </c>
      <c r="CG1578" t="s">
        <v>9</v>
      </c>
      <c r="CH1578" t="s">
        <v>10</v>
      </c>
      <c r="CI1578" t="s">
        <v>11</v>
      </c>
      <c r="CJ1578" t="s">
        <v>12</v>
      </c>
      <c r="CK1578" t="s">
        <v>13</v>
      </c>
      <c r="CL1578" t="s">
        <v>14</v>
      </c>
      <c r="CM1578" t="s">
        <v>15</v>
      </c>
      <c r="CN1578" t="s">
        <v>16</v>
      </c>
      <c r="CO1578" t="s">
        <v>17</v>
      </c>
      <c r="CP1578" t="s">
        <v>18</v>
      </c>
      <c r="CQ1578" t="s">
        <v>19</v>
      </c>
      <c r="CR1578" t="s">
        <v>20</v>
      </c>
      <c r="CS1578" t="s">
        <v>21</v>
      </c>
      <c r="CT1578" t="s">
        <v>22</v>
      </c>
      <c r="CU1578" t="s">
        <v>23</v>
      </c>
      <c r="CV1578" t="s">
        <v>24</v>
      </c>
    </row>
    <row r="1579" spans="1:100">
      <c r="A1579" s="18" t="str">
        <f ca="1">INDIRECT("CORPUS_TOTALS!R"&amp;$A1575&amp;"C"&amp;COLUMN(),FALSE)</f>
        <v>Sage Kings</v>
      </c>
      <c r="B1579" s="7" t="str">
        <f ca="1">INDIRECT("CORPUS_TOTALS!R"&amp;($A1575+$C1575)&amp;"C"&amp;(COLUMN()-1),FALSE)</f>
        <v>Morality</v>
      </c>
      <c r="C1579" s="7">
        <f ca="1">INDIRECT("CORPUS_TOTALS!R"&amp;($A1575+$C1575)&amp;"C"&amp;(COLUMN()-1),FALSE)</f>
        <v>146234</v>
      </c>
      <c r="D1579" s="7">
        <f t="shared" ref="D1579:BO1579" ca="1" si="1280">INDIRECT("CORPUS_TOTALS!R"&amp;($A1575+$C1575)&amp;"C"&amp;(COLUMN()-1),FALSE)</f>
        <v>3367</v>
      </c>
      <c r="E1579" s="7">
        <f t="shared" ca="1" si="1280"/>
        <v>3694</v>
      </c>
      <c r="F1579" s="7">
        <f t="shared" ca="1" si="1280"/>
        <v>8676</v>
      </c>
      <c r="G1579" s="7">
        <f t="shared" ca="1" si="1280"/>
        <v>1627</v>
      </c>
      <c r="H1579" s="7">
        <f t="shared" ca="1" si="1280"/>
        <v>753</v>
      </c>
      <c r="I1579" s="7">
        <f t="shared" ca="1" si="1280"/>
        <v>257</v>
      </c>
      <c r="J1579" s="7">
        <f t="shared" ca="1" si="1280"/>
        <v>63</v>
      </c>
      <c r="K1579" s="7">
        <f t="shared" ca="1" si="1280"/>
        <v>4.3142361650193219</v>
      </c>
      <c r="L1579" s="7">
        <f t="shared" ca="1" si="1280"/>
        <v>2.0642263036863375</v>
      </c>
      <c r="M1579" s="7">
        <f t="shared" ca="1" si="1280"/>
        <v>1.2834911785176621</v>
      </c>
      <c r="N1579" s="7">
        <f t="shared" ca="1" si="1280"/>
        <v>0.34806551375507816</v>
      </c>
      <c r="O1579" s="7">
        <f t="shared" ca="1" si="1280"/>
        <v>-1.5727688595940459</v>
      </c>
      <c r="P1579" s="7">
        <f t="shared" ca="1" si="1280"/>
        <v>-10.498412782597553</v>
      </c>
      <c r="Q1579" s="7">
        <f t="shared" ca="1" si="1280"/>
        <v>1.2442388340490129</v>
      </c>
      <c r="R1579" s="7">
        <f t="shared" ca="1" si="1280"/>
        <v>1.5387388848859667</v>
      </c>
      <c r="S1579" s="7">
        <f t="shared" ca="1" si="1280"/>
        <v>1.2166483316318994</v>
      </c>
      <c r="T1579" s="7">
        <f t="shared" ca="1" si="1280"/>
        <v>1.1131232085409004</v>
      </c>
      <c r="U1579" s="7">
        <f t="shared" ca="1" si="1280"/>
        <v>0.93709559147794397</v>
      </c>
      <c r="V1579" s="7">
        <f t="shared" ca="1" si="1280"/>
        <v>0.44754550881023664</v>
      </c>
      <c r="W1579" s="7">
        <f t="shared" ca="1" si="1280"/>
        <v>0</v>
      </c>
      <c r="X1579" s="7">
        <f t="shared" ca="1" si="1280"/>
        <v>0</v>
      </c>
      <c r="Y1579" s="7">
        <f t="shared" ca="1" si="1280"/>
        <v>0</v>
      </c>
      <c r="Z1579" s="7">
        <f t="shared" ca="1" si="1280"/>
        <v>0</v>
      </c>
      <c r="AA1579" s="7">
        <f t="shared" ca="1" si="1280"/>
        <v>0</v>
      </c>
      <c r="AB1579" s="7">
        <f t="shared" ca="1" si="1280"/>
        <v>0</v>
      </c>
      <c r="AC1579" s="7">
        <f t="shared" ca="1" si="1280"/>
        <v>6.0032438269308354E-2</v>
      </c>
      <c r="AD1579" s="7">
        <f t="shared" ca="1" si="1280"/>
        <v>6.3903349472749643E-2</v>
      </c>
      <c r="AE1579" s="7">
        <f t="shared" ca="1" si="1280"/>
        <v>5.0479371541863063E-2</v>
      </c>
      <c r="AF1579" s="7">
        <f t="shared" ca="1" si="1280"/>
        <v>5.2591611529120008E-2</v>
      </c>
      <c r="AG1579" s="7">
        <f t="shared" ca="1" si="1280"/>
        <v>4.6031335126911703E-2</v>
      </c>
      <c r="AH1579" s="7">
        <f t="shared" ca="1" si="1280"/>
        <v>5.0612561516984934E-2</v>
      </c>
      <c r="AI1579" s="7">
        <f t="shared" ca="1" si="1280"/>
        <v>4.1605734229544625E-2</v>
      </c>
      <c r="AJ1579" s="7">
        <f t="shared" ca="1" si="1280"/>
        <v>4.7850755226944833E-2</v>
      </c>
      <c r="AK1579" s="7">
        <f t="shared" ca="1" si="1280"/>
        <v>3.3588391727428467E-2</v>
      </c>
      <c r="AL1579" s="7">
        <f t="shared" ca="1" si="1280"/>
        <v>4.2740684601647864E-2</v>
      </c>
      <c r="AM1579" s="7">
        <f t="shared" ca="1" si="1280"/>
        <v>1.413401050752772E-2</v>
      </c>
      <c r="AN1579" s="7">
        <f t="shared" ca="1" si="1280"/>
        <v>2.3288026914509704E-2</v>
      </c>
      <c r="AO1579" s="7">
        <f t="shared" ca="1" si="1280"/>
        <v>0.42279526018021457</v>
      </c>
      <c r="AP1579" s="7">
        <f t="shared" ca="1" si="1280"/>
        <v>0.45632561894066453</v>
      </c>
      <c r="AQ1579" s="7">
        <f t="shared" ca="1" si="1280"/>
        <v>0.80917904307929323</v>
      </c>
      <c r="AR1579" s="7">
        <f t="shared" ca="1" si="1280"/>
        <v>0.835014601114351</v>
      </c>
      <c r="AS1579" s="7">
        <f t="shared" ca="1" si="1280"/>
        <v>0.33346283070386645</v>
      </c>
      <c r="AT1579" s="7">
        <f t="shared" ca="1" si="1280"/>
        <v>0.36567586843483274</v>
      </c>
      <c r="AU1579" s="7">
        <f t="shared" ca="1" si="1280"/>
        <v>0.18058591666505552</v>
      </c>
      <c r="AV1579" s="7">
        <f t="shared" ca="1" si="1280"/>
        <v>0.20729647121733236</v>
      </c>
      <c r="AW1579" s="7">
        <f t="shared" ca="1" si="1280"/>
        <v>6.5674963233862876E-2</v>
      </c>
      <c r="AX1579" s="7">
        <f t="shared" ca="1" si="1280"/>
        <v>8.341918586028621E-2</v>
      </c>
      <c r="AY1579" s="7">
        <f t="shared" ca="1" si="1280"/>
        <v>1.413401050752772E-2</v>
      </c>
      <c r="AZ1579" s="7">
        <f t="shared" ca="1" si="1280"/>
        <v>2.3288026914509704E-2</v>
      </c>
      <c r="BA1579" s="7">
        <f t="shared" ca="1" si="1280"/>
        <v>2544204</v>
      </c>
      <c r="BB1579" s="7">
        <f t="shared" ca="1" si="1280"/>
        <v>4035843</v>
      </c>
      <c r="BC1579" s="7">
        <f t="shared" ca="1" si="1280"/>
        <v>1480</v>
      </c>
      <c r="BD1579" s="7">
        <f t="shared" ca="1" si="1280"/>
        <v>1887</v>
      </c>
      <c r="BE1579" s="7">
        <f t="shared" ca="1" si="1280"/>
        <v>4935516</v>
      </c>
      <c r="BF1579" s="7">
        <f t="shared" ca="1" si="1280"/>
        <v>1644531</v>
      </c>
      <c r="BG1579" s="7">
        <f t="shared" ca="1" si="1280"/>
        <v>2768</v>
      </c>
      <c r="BH1579" s="7">
        <f t="shared" ca="1" si="1280"/>
        <v>599</v>
      </c>
      <c r="BI1579" s="7">
        <f t="shared" ca="1" si="1280"/>
        <v>2016361</v>
      </c>
      <c r="BJ1579" s="7">
        <f t="shared" ca="1" si="1280"/>
        <v>4563686</v>
      </c>
      <c r="BK1579" s="7">
        <f t="shared" ca="1" si="1280"/>
        <v>1177</v>
      </c>
      <c r="BL1579" s="7">
        <f t="shared" ca="1" si="1280"/>
        <v>2190</v>
      </c>
      <c r="BM1579" s="7">
        <f t="shared" ca="1" si="1280"/>
        <v>1170061</v>
      </c>
      <c r="BN1579" s="7">
        <f t="shared" ca="1" si="1280"/>
        <v>5409986</v>
      </c>
      <c r="BO1579" s="7">
        <f t="shared" ca="1" si="1280"/>
        <v>653</v>
      </c>
      <c r="BP1579" s="7">
        <f t="shared" ref="BP1579:CV1579" ca="1" si="1281">INDIRECT("CORPUS_TOTALS!R"&amp;($A1575+$C1575)&amp;"C"&amp;(COLUMN()-1),FALSE)</f>
        <v>2714</v>
      </c>
      <c r="BQ1579" s="7">
        <f t="shared" ca="1" si="1281"/>
        <v>521722</v>
      </c>
      <c r="BR1579" s="7">
        <f t="shared" ca="1" si="1281"/>
        <v>6058325</v>
      </c>
      <c r="BS1579" s="7">
        <f t="shared" ca="1" si="1281"/>
        <v>251</v>
      </c>
      <c r="BT1579" s="7">
        <f t="shared" ca="1" si="1281"/>
        <v>3116</v>
      </c>
      <c r="BU1579" s="7">
        <f t="shared" ca="1" si="1281"/>
        <v>270895</v>
      </c>
      <c r="BV1579" s="7">
        <f t="shared" ca="1" si="1281"/>
        <v>6309152</v>
      </c>
      <c r="BW1579" s="7">
        <f t="shared" ca="1" si="1281"/>
        <v>63</v>
      </c>
      <c r="BX1579" s="7">
        <f t="shared" ca="1" si="1281"/>
        <v>3304</v>
      </c>
      <c r="BY1579" s="7">
        <f t="shared" ca="1" si="1281"/>
        <v>2544382.0435944027</v>
      </c>
      <c r="BZ1579" s="7">
        <f t="shared" ca="1" si="1281"/>
        <v>1816391.9652577695</v>
      </c>
      <c r="CA1579" s="7">
        <f t="shared" ca="1" si="1281"/>
        <v>2524.9612939426261</v>
      </c>
      <c r="CB1579" s="7">
        <f t="shared" ca="1" si="1281"/>
        <v>1234532.5836239818</v>
      </c>
      <c r="CC1579" s="7">
        <f t="shared" ca="1" si="1281"/>
        <v>4935758.3799754959</v>
      </c>
      <c r="CD1579" s="7">
        <f t="shared" ca="1" si="1281"/>
        <v>739582.27403412259</v>
      </c>
      <c r="CE1579" s="7">
        <f t="shared" ca="1" si="1281"/>
        <v>1032.6568165088813</v>
      </c>
      <c r="CF1579" s="7">
        <f t="shared" ca="1" si="1281"/>
        <v>1398697.6364451004</v>
      </c>
      <c r="CG1579" s="7">
        <f t="shared" ca="1" si="1281"/>
        <v>2016506.1568793941</v>
      </c>
      <c r="CH1579" s="7">
        <f t="shared" ca="1" si="1281"/>
        <v>3632941.3037614385</v>
      </c>
      <c r="CI1579" s="7">
        <f t="shared" ca="1" si="1281"/>
        <v>599.01418109205952</v>
      </c>
      <c r="CJ1579" s="7">
        <f t="shared" ca="1" si="1281"/>
        <v>963775.59524403419</v>
      </c>
      <c r="CK1579" s="7">
        <f t="shared" ca="1" si="1281"/>
        <v>1170115.2538117762</v>
      </c>
      <c r="CL1579" s="7">
        <f t="shared" ca="1" si="1281"/>
        <v>4934422.1792142475</v>
      </c>
      <c r="CM1579" s="7">
        <f t="shared" ca="1" si="1281"/>
        <v>267.1617833847302</v>
      </c>
      <c r="CN1579" s="7">
        <f t="shared" ca="1" si="1281"/>
        <v>482852.99328088725</v>
      </c>
      <c r="CO1579" s="7">
        <f t="shared" ca="1" si="1281"/>
        <v>521706.0438141973</v>
      </c>
      <c r="CP1579" s="7">
        <f t="shared" ca="1" si="1281"/>
        <v>5799162.4857291337</v>
      </c>
      <c r="CQ1579" s="7">
        <f t="shared" ca="1" si="1281"/>
        <v>138.67403477891563</v>
      </c>
      <c r="CR1579" s="7">
        <f t="shared" ca="1" si="1281"/>
        <v>262733.02282923297</v>
      </c>
      <c r="CS1579" s="7">
        <f t="shared" ca="1" si="1281"/>
        <v>270819.42211533408</v>
      </c>
      <c r="CT1579" s="7">
        <f t="shared" ca="1" si="1281"/>
        <v>4496679.1303199567</v>
      </c>
      <c r="CU1579" s="7">
        <f t="shared" ca="1" si="1281"/>
        <v>1963.0773717908874</v>
      </c>
      <c r="CV1579" s="7">
        <f t="shared" ca="1" si="1281"/>
        <v>1061698.0856670684</v>
      </c>
    </row>
    <row r="1580" spans="1:100">
      <c r="A1580" s="18" t="s">
        <v>117</v>
      </c>
      <c r="B1580" s="7" t="str">
        <f ca="1">INDIRECT("CORPUS_TOTALS!R"&amp;($B1575+$C1575)&amp;"C"&amp;(COLUMN()-1),FALSE)</f>
        <v>Morality</v>
      </c>
      <c r="C1580" s="7">
        <f ca="1">INDIRECT("CORPUS_TOTALS!R"&amp;($B1575+$C1575)&amp;"C"&amp;(COLUMN()-1),FALSE)</f>
        <v>146234</v>
      </c>
      <c r="D1580" s="7">
        <f t="shared" ref="D1580:BO1580" ca="1" si="1282">INDIRECT("CORPUS_TOTALS!R"&amp;($B1575+$C1575)&amp;"C"&amp;(COLUMN()-1),FALSE)</f>
        <v>4277</v>
      </c>
      <c r="E1580" s="7">
        <f t="shared" ca="1" si="1282"/>
        <v>3630</v>
      </c>
      <c r="F1580" s="7">
        <f t="shared" ca="1" si="1282"/>
        <v>11287</v>
      </c>
      <c r="G1580" s="7">
        <f t="shared" ca="1" si="1282"/>
        <v>2751</v>
      </c>
      <c r="H1580" s="7">
        <f t="shared" ca="1" si="1282"/>
        <v>1575</v>
      </c>
      <c r="I1580" s="7">
        <f t="shared" ca="1" si="1282"/>
        <v>889</v>
      </c>
      <c r="J1580" s="7">
        <f t="shared" ca="1" si="1282"/>
        <v>746</v>
      </c>
      <c r="K1580" s="7">
        <f t="shared" ca="1" si="1282"/>
        <v>1.3376859056285768</v>
      </c>
      <c r="L1580" s="7">
        <f t="shared" ca="1" si="1282"/>
        <v>2.6531852448529203</v>
      </c>
      <c r="M1580" s="7">
        <f t="shared" ca="1" si="1282"/>
        <v>5.3793816216047574</v>
      </c>
      <c r="N1580" s="7">
        <f t="shared" ca="1" si="1282"/>
        <v>7.2752664444833561</v>
      </c>
      <c r="O1580" s="7">
        <f t="shared" ca="1" si="1282"/>
        <v>12.266807450737209</v>
      </c>
      <c r="P1580" s="7">
        <f t="shared" ca="1" si="1282"/>
        <v>20.50756630720408</v>
      </c>
      <c r="Q1580" s="7">
        <f t="shared" ca="1" si="1282"/>
        <v>1.4000684528503733</v>
      </c>
      <c r="R1580" s="7">
        <f t="shared" ca="1" si="1282"/>
        <v>1.9868207969419291</v>
      </c>
      <c r="S1580" s="7">
        <f t="shared" ca="1" si="1282"/>
        <v>1.7573349709779202</v>
      </c>
      <c r="T1580" s="7">
        <f t="shared" ca="1" si="1282"/>
        <v>1.9783464166652447</v>
      </c>
      <c r="U1580" s="7">
        <f t="shared" ca="1" si="1282"/>
        <v>2.9442007025080037</v>
      </c>
      <c r="V1580" s="7">
        <f t="shared" ca="1" si="1282"/>
        <v>4.8952973415931647</v>
      </c>
      <c r="W1580" s="7">
        <f t="shared" ca="1" si="1282"/>
        <v>2.7511241831293859E-26</v>
      </c>
      <c r="X1580" s="7">
        <f t="shared" ca="1" si="1282"/>
        <v>8.9602683791195014E-56</v>
      </c>
      <c r="Y1580" s="7">
        <f t="shared" ca="1" si="1282"/>
        <v>3.3726346813516439E-74</v>
      </c>
      <c r="Z1580" s="7">
        <f t="shared" ca="1" si="1282"/>
        <v>9.3342465338958723E-94</v>
      </c>
      <c r="AA1580" s="7">
        <f t="shared" ca="1" si="1282"/>
        <v>3.1232830289849461E-191</v>
      </c>
      <c r="AB1580" s="7">
        <f t="shared" ca="1" si="1282"/>
        <v>0</v>
      </c>
      <c r="AC1580" s="7">
        <f t="shared" ca="1" si="1282"/>
        <v>4.6416393638673843E-2</v>
      </c>
      <c r="AD1580" s="7">
        <f t="shared" ca="1" si="1282"/>
        <v>4.9459700151346812E-2</v>
      </c>
      <c r="AE1580" s="7">
        <f t="shared" ca="1" si="1282"/>
        <v>5.1832306414704515E-2</v>
      </c>
      <c r="AF1580" s="7">
        <f t="shared" ca="1" si="1282"/>
        <v>5.3727665528246149E-2</v>
      </c>
      <c r="AG1580" s="7">
        <f t="shared" ca="1" si="1282"/>
        <v>6.1995771410244462E-2</v>
      </c>
      <c r="AH1580" s="7">
        <f t="shared" ca="1" si="1282"/>
        <v>6.6645799784518234E-2</v>
      </c>
      <c r="AI1580" s="7">
        <f t="shared" ca="1" si="1282"/>
        <v>7.014889480150388E-2</v>
      </c>
      <c r="AJ1580" s="7">
        <f t="shared" ca="1" si="1282"/>
        <v>7.7150614200132778E-2</v>
      </c>
      <c r="AK1580" s="7">
        <f t="shared" ca="1" si="1282"/>
        <v>9.7460893069925905E-2</v>
      </c>
      <c r="AL1580" s="7">
        <f t="shared" ca="1" si="1282"/>
        <v>0.1103950807434947</v>
      </c>
      <c r="AM1580" s="7">
        <f t="shared" ca="1" si="1282"/>
        <v>0.1630485739843994</v>
      </c>
      <c r="AN1580" s="7">
        <f t="shared" ca="1" si="1282"/>
        <v>0.18579407273058776</v>
      </c>
      <c r="AO1580" s="7">
        <f t="shared" ca="1" si="1282"/>
        <v>0.45383077052609744</v>
      </c>
      <c r="AP1580" s="7">
        <f t="shared" ca="1" si="1282"/>
        <v>0.48374229470654229</v>
      </c>
      <c r="AQ1580" s="7">
        <f t="shared" ca="1" si="1282"/>
        <v>0.84593271041930762</v>
      </c>
      <c r="AR1580" s="7">
        <f t="shared" ca="1" si="1282"/>
        <v>0.86695015139972431</v>
      </c>
      <c r="AS1580" s="7">
        <f t="shared" ca="1" si="1282"/>
        <v>0.42212302397375484</v>
      </c>
      <c r="AT1580" s="7">
        <f t="shared" ca="1" si="1282"/>
        <v>0.45185406276928936</v>
      </c>
      <c r="AU1580" s="7">
        <f t="shared" ca="1" si="1282"/>
        <v>0.28578146329597154</v>
      </c>
      <c r="AV1580" s="7">
        <f t="shared" ca="1" si="1282"/>
        <v>0.3132365399773509</v>
      </c>
      <c r="AW1580" s="7">
        <f t="shared" ca="1" si="1282"/>
        <v>0.18997780245233079</v>
      </c>
      <c r="AX1580" s="7">
        <f t="shared" ca="1" si="1282"/>
        <v>0.21404370795215835</v>
      </c>
      <c r="AY1580" s="7">
        <f t="shared" ca="1" si="1282"/>
        <v>0.16190968456366925</v>
      </c>
      <c r="AZ1580" s="7">
        <f t="shared" ca="1" si="1282"/>
        <v>0.18459487470684746</v>
      </c>
      <c r="BA1580" s="7">
        <f t="shared" ca="1" si="1282"/>
        <v>2543679</v>
      </c>
      <c r="BB1580" s="7">
        <f t="shared" ca="1" si="1282"/>
        <v>4035458</v>
      </c>
      <c r="BC1580" s="7">
        <f t="shared" ca="1" si="1282"/>
        <v>2005</v>
      </c>
      <c r="BD1580" s="7">
        <f t="shared" ca="1" si="1282"/>
        <v>2272</v>
      </c>
      <c r="BE1580" s="7">
        <f t="shared" ca="1" si="1282"/>
        <v>4934621</v>
      </c>
      <c r="BF1580" s="7">
        <f t="shared" ca="1" si="1282"/>
        <v>1644516</v>
      </c>
      <c r="BG1580" s="7">
        <f t="shared" ca="1" si="1282"/>
        <v>3663</v>
      </c>
      <c r="BH1580" s="7">
        <f t="shared" ca="1" si="1282"/>
        <v>614</v>
      </c>
      <c r="BI1580" s="7">
        <f t="shared" ca="1" si="1282"/>
        <v>2015669</v>
      </c>
      <c r="BJ1580" s="7">
        <f t="shared" ca="1" si="1282"/>
        <v>4563468</v>
      </c>
      <c r="BK1580" s="7">
        <f t="shared" ca="1" si="1282"/>
        <v>1869</v>
      </c>
      <c r="BL1580" s="7">
        <f t="shared" ca="1" si="1282"/>
        <v>2408</v>
      </c>
      <c r="BM1580" s="7">
        <f t="shared" ca="1" si="1282"/>
        <v>1169433</v>
      </c>
      <c r="BN1580" s="7">
        <f t="shared" ca="1" si="1282"/>
        <v>5409704</v>
      </c>
      <c r="BO1580" s="7">
        <f t="shared" ca="1" si="1282"/>
        <v>1281</v>
      </c>
      <c r="BP1580" s="7">
        <f t="shared" ref="BP1580:CV1580" ca="1" si="1283">INDIRECT("CORPUS_TOTALS!R"&amp;($B1575+$C1575)&amp;"C"&amp;(COLUMN()-1),FALSE)</f>
        <v>2996</v>
      </c>
      <c r="BQ1580" s="7">
        <f t="shared" ca="1" si="1283"/>
        <v>521109</v>
      </c>
      <c r="BR1580" s="7">
        <f t="shared" ca="1" si="1283"/>
        <v>6058028</v>
      </c>
      <c r="BS1580" s="7">
        <f t="shared" ca="1" si="1283"/>
        <v>864</v>
      </c>
      <c r="BT1580" s="7">
        <f t="shared" ca="1" si="1283"/>
        <v>3413</v>
      </c>
      <c r="BU1580" s="7">
        <f t="shared" ca="1" si="1283"/>
        <v>270217</v>
      </c>
      <c r="BV1580" s="7">
        <f t="shared" ca="1" si="1283"/>
        <v>6308920</v>
      </c>
      <c r="BW1580" s="7">
        <f t="shared" ca="1" si="1283"/>
        <v>741</v>
      </c>
      <c r="BX1580" s="7">
        <f t="shared" ca="1" si="1283"/>
        <v>3536</v>
      </c>
      <c r="BY1580" s="7">
        <f t="shared" ca="1" si="1283"/>
        <v>2544030.1634847815</v>
      </c>
      <c r="BZ1580" s="7">
        <f t="shared" ca="1" si="1283"/>
        <v>4035106.8365152185</v>
      </c>
      <c r="CA1580" s="7">
        <f t="shared" ca="1" si="1283"/>
        <v>1653.8365152183958</v>
      </c>
      <c r="CB1580" s="7">
        <f t="shared" ca="1" si="1283"/>
        <v>2624.8687647027264</v>
      </c>
      <c r="CC1580" s="7">
        <f t="shared" ca="1" si="1283"/>
        <v>4935075.7799688736</v>
      </c>
      <c r="CD1580" s="7">
        <f t="shared" ca="1" si="1283"/>
        <v>1644061.2200311266</v>
      </c>
      <c r="CE1580" s="7">
        <f t="shared" ca="1" si="1283"/>
        <v>3208.220031126707</v>
      </c>
      <c r="CF1580" s="7">
        <f t="shared" ca="1" si="1283"/>
        <v>1069.4747669793167</v>
      </c>
      <c r="CG1580" s="7">
        <f t="shared" ca="1" si="1283"/>
        <v>2016227.2803603115</v>
      </c>
      <c r="CH1580" s="7">
        <f t="shared" ca="1" si="1283"/>
        <v>4562909.7196396887</v>
      </c>
      <c r="CI1580" s="7">
        <f t="shared" ca="1" si="1283"/>
        <v>1310.7196396884656</v>
      </c>
      <c r="CJ1580" s="7">
        <f t="shared" ca="1" si="1283"/>
        <v>2968.2086954565621</v>
      </c>
      <c r="CK1580" s="7">
        <f t="shared" ca="1" si="1283"/>
        <v>1169953.4305176616</v>
      </c>
      <c r="CL1580" s="7">
        <f t="shared" ca="1" si="1283"/>
        <v>5409183.5694823386</v>
      </c>
      <c r="CM1580" s="7">
        <f t="shared" ca="1" si="1283"/>
        <v>760.56948233849494</v>
      </c>
      <c r="CN1580" s="7">
        <f t="shared" ca="1" si="1283"/>
        <v>3518.7164973156814</v>
      </c>
      <c r="CO1580" s="7">
        <f t="shared" ca="1" si="1283"/>
        <v>521633.89349371009</v>
      </c>
      <c r="CP1580" s="7">
        <f t="shared" ca="1" si="1283"/>
        <v>6057503.1065062899</v>
      </c>
      <c r="CQ1580" s="7">
        <f t="shared" ca="1" si="1283"/>
        <v>339.1065062898976</v>
      </c>
      <c r="CR1580" s="7">
        <f t="shared" ca="1" si="1283"/>
        <v>3940.453460233462</v>
      </c>
      <c r="CS1580" s="7">
        <f t="shared" ca="1" si="1283"/>
        <v>270781.96863299195</v>
      </c>
      <c r="CT1580" s="7">
        <f t="shared" ca="1" si="1283"/>
        <v>6308355.0313670076</v>
      </c>
      <c r="CU1580" s="7">
        <f t="shared" ca="1" si="1283"/>
        <v>176.03136700805996</v>
      </c>
      <c r="CV1580" s="7">
        <f t="shared" ca="1" si="1283"/>
        <v>4103.6346122599361</v>
      </c>
    </row>
    <row r="1582" spans="1:100">
      <c r="A1582" s="18" t="s">
        <v>114</v>
      </c>
      <c r="B1582" t="s">
        <v>119</v>
      </c>
      <c r="C1582" t="s">
        <v>120</v>
      </c>
      <c r="D1582" t="s">
        <v>121</v>
      </c>
      <c r="E1582" t="s">
        <v>122</v>
      </c>
      <c r="F1582" t="s">
        <v>123</v>
      </c>
      <c r="G1582" t="s">
        <v>124</v>
      </c>
      <c r="H1582" t="s">
        <v>125</v>
      </c>
      <c r="I1582" t="s">
        <v>126</v>
      </c>
      <c r="J1582" t="s">
        <v>127</v>
      </c>
      <c r="K1582" t="s">
        <v>128</v>
      </c>
      <c r="L1582" t="s">
        <v>129</v>
      </c>
      <c r="M1582" t="s">
        <v>130</v>
      </c>
      <c r="N1582" t="s">
        <v>131</v>
      </c>
      <c r="O1582" t="s">
        <v>132</v>
      </c>
      <c r="P1582" t="s">
        <v>133</v>
      </c>
      <c r="Q1582" t="s">
        <v>134</v>
      </c>
      <c r="R1582" t="s">
        <v>135</v>
      </c>
      <c r="S1582" t="s">
        <v>136</v>
      </c>
      <c r="T1582" t="s">
        <v>138</v>
      </c>
      <c r="U1582" t="s">
        <v>139</v>
      </c>
      <c r="V1582" t="s">
        <v>140</v>
      </c>
      <c r="W1582" t="s">
        <v>141</v>
      </c>
      <c r="X1582" t="s">
        <v>142</v>
      </c>
      <c r="Y1582" t="s">
        <v>143</v>
      </c>
      <c r="Z1582" t="s">
        <v>144</v>
      </c>
      <c r="AA1582" t="s">
        <v>145</v>
      </c>
      <c r="AB1582" t="s">
        <v>146</v>
      </c>
      <c r="AC1582" t="s">
        <v>147</v>
      </c>
      <c r="AD1582" t="s">
        <v>148</v>
      </c>
      <c r="AE1582" t="s">
        <v>149</v>
      </c>
      <c r="AF1582" t="s">
        <v>137</v>
      </c>
    </row>
    <row r="1583" spans="1:100">
      <c r="A1583" s="18" t="s">
        <v>150</v>
      </c>
      <c r="B1583" s="10" t="e">
        <f ca="1">1-NORMSDIST(H1583)</f>
        <v>#REF!</v>
      </c>
      <c r="C1583" s="10">
        <f t="shared" ref="C1583" ca="1" si="1284">1-NORMSDIST(I1583)</f>
        <v>0.95482072493944858</v>
      </c>
      <c r="D1583" s="10">
        <f t="shared" ref="D1583" ca="1" si="1285">1-NORMSDIST(J1583)</f>
        <v>1</v>
      </c>
      <c r="E1583" s="10">
        <f t="shared" ref="E1583" ca="1" si="1286">1-NORMSDIST(K1583)</f>
        <v>1</v>
      </c>
      <c r="F1583" s="10">
        <f t="shared" ref="F1583" ca="1" si="1287">1-NORMSDIST(L1583)</f>
        <v>1</v>
      </c>
      <c r="G1583" s="10">
        <f t="shared" ref="G1583" ca="1" si="1288">1-NORMSDIST(M1583)</f>
        <v>1</v>
      </c>
      <c r="H1583" t="e">
        <f ca="1">(E1579/T1583-E1580/Z1583)/(SQRT(N1583*(1-N1583)*(1/T1583+1/Z1583)))</f>
        <v>#REF!</v>
      </c>
      <c r="I1583">
        <f t="shared" ref="I1583" ca="1" si="1289">(F1579/U1583-F1580/AA1583)/(SQRT(O1583*(1-O1583)*(1/U1583+1/AA1583)))</f>
        <v>-1.6935093843789137</v>
      </c>
      <c r="J1583">
        <f t="shared" ref="J1583" ca="1" si="1290">(G1579/V1583-G1580/AB1583)/(SQRT(P1583*(1-P1583)*(1/V1583+1/AB1583)))</f>
        <v>-9.3100263805973196</v>
      </c>
      <c r="K1583">
        <f t="shared" ref="K1583" ca="1" si="1291">(H1579/W1583-H1580/AC1583)/(SQRT(Q1583*(1-Q1583)*(1/W1583+1/AC1583)))</f>
        <v>-11.550658198375059</v>
      </c>
      <c r="L1583">
        <f t="shared" ref="L1583" ca="1" si="1292">(I1579/X1583-I1580/AD1583)/(SQRT(R1583*(1-R1583)*(1/X1583+1/AD1583)))</f>
        <v>-15.028258413158067</v>
      </c>
      <c r="M1583">
        <f t="shared" ref="M1583" ca="1" si="1293">(J1579/Y1583-J1580/AE1583)/(SQRT(S1583*(1-S1583)*(1/Y1583+1/AE1583)))</f>
        <v>-21.347171044024602</v>
      </c>
      <c r="N1583" t="e">
        <f ca="1">(E1579+E1580)/(T1583+Z1583)</f>
        <v>#REF!</v>
      </c>
      <c r="O1583">
        <f t="shared" ref="O1583" ca="1" si="1294">(F1579+F1580)/(U1583+AA1583)</f>
        <v>2.6115907901622187E-2</v>
      </c>
      <c r="P1583">
        <f t="shared" ref="P1583" ca="1" si="1295">(G1579+G1580)/(V1583+AB1583)</f>
        <v>2.8636839351125064E-2</v>
      </c>
      <c r="Q1583">
        <f t="shared" ref="Q1583" ca="1" si="1296">(H1579+H1580)/(W1583+AC1583)</f>
        <v>3.0455259026687598E-2</v>
      </c>
      <c r="R1583">
        <f t="shared" ref="R1583" ca="1" si="1297">(I1579+I1580)/(X1583+AD1583)</f>
        <v>3.7480376766091054E-2</v>
      </c>
      <c r="S1583">
        <f t="shared" ref="S1583" ca="1" si="1298">(J1579+J1580)/(Y1583+AE1583)</f>
        <v>5.2917320774463629E-2</v>
      </c>
      <c r="T1583" t="e">
        <f ca="1">_xlfn.FLOOR.MATH(($F$1-1)*$D1579)</f>
        <v>#REF!</v>
      </c>
      <c r="U1583">
        <f ca="1">2*50*$D1579</f>
        <v>336700</v>
      </c>
      <c r="V1583">
        <f ca="1">2*10*$D1579</f>
        <v>67340</v>
      </c>
      <c r="W1583">
        <f ca="1">2*5*$D1579</f>
        <v>33670</v>
      </c>
      <c r="X1583">
        <f ca="1">2*2*$D1579</f>
        <v>13468</v>
      </c>
      <c r="Y1583">
        <f ca="1">2*1*$D1579</f>
        <v>6734</v>
      </c>
      <c r="Z1583" t="e">
        <f ca="1">_xlfn.FLOOR.MATH(($F$1-1)*$D1580)</f>
        <v>#REF!</v>
      </c>
      <c r="AA1583">
        <f ca="1">2*50*$D1580</f>
        <v>427700</v>
      </c>
      <c r="AB1583">
        <f ca="1">2*10*$D1580</f>
        <v>85540</v>
      </c>
      <c r="AC1583">
        <f ca="1">2*5*$D1580</f>
        <v>42770</v>
      </c>
      <c r="AD1583">
        <f ca="1">2*2*$D1580</f>
        <v>17108</v>
      </c>
      <c r="AE1583">
        <f ca="1">2*1*$D1580</f>
        <v>8554</v>
      </c>
    </row>
    <row r="1585" spans="1:51">
      <c r="A1585" s="18" t="s">
        <v>151</v>
      </c>
      <c r="B1585" t="s">
        <v>152</v>
      </c>
      <c r="C1585" t="s">
        <v>153</v>
      </c>
      <c r="D1585" t="s">
        <v>154</v>
      </c>
      <c r="E1585">
        <v>50</v>
      </c>
      <c r="F1585" t="s">
        <v>153</v>
      </c>
      <c r="G1585" t="s">
        <v>154</v>
      </c>
      <c r="H1585">
        <v>10</v>
      </c>
      <c r="I1585" t="s">
        <v>153</v>
      </c>
      <c r="J1585" t="s">
        <v>154</v>
      </c>
      <c r="K1585">
        <v>5</v>
      </c>
      <c r="L1585" t="s">
        <v>153</v>
      </c>
      <c r="M1585" t="s">
        <v>154</v>
      </c>
      <c r="N1585">
        <v>2</v>
      </c>
      <c r="O1585" t="s">
        <v>153</v>
      </c>
      <c r="P1585" t="s">
        <v>154</v>
      </c>
      <c r="Q1585">
        <v>1</v>
      </c>
      <c r="R1585" t="s">
        <v>153</v>
      </c>
      <c r="S1585" t="s">
        <v>154</v>
      </c>
    </row>
    <row r="1586" spans="1:51">
      <c r="A1586" s="18" t="s">
        <v>159</v>
      </c>
      <c r="B1586" t="s">
        <v>116</v>
      </c>
      <c r="C1586">
        <f ca="1">BC1579</f>
        <v>1480</v>
      </c>
      <c r="D1586">
        <f ca="1">BD1579</f>
        <v>1887</v>
      </c>
      <c r="E1586" t="s">
        <v>116</v>
      </c>
      <c r="F1586">
        <f ca="1">BG1579</f>
        <v>2768</v>
      </c>
      <c r="G1586">
        <f ca="1">BH1579</f>
        <v>599</v>
      </c>
      <c r="H1586" t="s">
        <v>116</v>
      </c>
      <c r="I1586">
        <f ca="1">BK1579</f>
        <v>1177</v>
      </c>
      <c r="J1586">
        <f ca="1">BL1579</f>
        <v>2190</v>
      </c>
      <c r="K1586" t="s">
        <v>116</v>
      </c>
      <c r="L1586">
        <f ca="1">BO1579</f>
        <v>653</v>
      </c>
      <c r="M1586">
        <f ca="1">BP1579</f>
        <v>2714</v>
      </c>
      <c r="N1586" t="s">
        <v>116</v>
      </c>
      <c r="O1586">
        <f ca="1">BS1579</f>
        <v>251</v>
      </c>
      <c r="P1586">
        <f ca="1">BT1579</f>
        <v>3116</v>
      </c>
      <c r="Q1586" t="s">
        <v>116</v>
      </c>
      <c r="R1586">
        <f ca="1">BW1579</f>
        <v>63</v>
      </c>
      <c r="S1586">
        <f ca="1">BX1579</f>
        <v>3304</v>
      </c>
    </row>
    <row r="1587" spans="1:51">
      <c r="A1587" s="18"/>
      <c r="B1587" t="s">
        <v>117</v>
      </c>
      <c r="C1587">
        <f ca="1">BC1580</f>
        <v>2005</v>
      </c>
      <c r="D1587">
        <f ca="1">BD1580</f>
        <v>2272</v>
      </c>
      <c r="E1587" t="s">
        <v>117</v>
      </c>
      <c r="F1587">
        <f ca="1">BG1580</f>
        <v>3663</v>
      </c>
      <c r="G1587">
        <f ca="1">BH1580</f>
        <v>614</v>
      </c>
      <c r="H1587" t="s">
        <v>117</v>
      </c>
      <c r="I1587">
        <f ca="1">BK1580</f>
        <v>1869</v>
      </c>
      <c r="J1587">
        <f ca="1">BL1580</f>
        <v>2408</v>
      </c>
      <c r="K1587" t="s">
        <v>117</v>
      </c>
      <c r="L1587">
        <f ca="1">BO1580</f>
        <v>1281</v>
      </c>
      <c r="M1587">
        <f ca="1">BP1580</f>
        <v>2996</v>
      </c>
      <c r="N1587" t="s">
        <v>117</v>
      </c>
      <c r="O1587">
        <f ca="1">BS1580</f>
        <v>864</v>
      </c>
      <c r="P1587">
        <f ca="1">BT1580</f>
        <v>3413</v>
      </c>
      <c r="Q1587" t="s">
        <v>117</v>
      </c>
      <c r="R1587">
        <f ca="1">BW1580</f>
        <v>741</v>
      </c>
      <c r="S1587">
        <f ca="1">BX1580</f>
        <v>3536</v>
      </c>
    </row>
    <row r="1588" spans="1:51">
      <c r="A1588" s="18" t="s">
        <v>155</v>
      </c>
      <c r="C1588">
        <f ca="1">(C1586+C1587)*(C1586+D1586)/SUM(C1586:D1587)</f>
        <v>1535.0595238095239</v>
      </c>
      <c r="D1588">
        <f ca="1">(C1586+D1586)*(D1586+D1587)/SUM(C1586:D1587)</f>
        <v>1831.9404761904761</v>
      </c>
      <c r="F1588">
        <f ca="1">(F1586+F1587)*(F1586+G1586)/SUM(F1586:G1587)</f>
        <v>2832.7023809523807</v>
      </c>
      <c r="G1588">
        <f ca="1">(F1586+G1586)*(G1586+G1587)/SUM(F1586:G1587)</f>
        <v>534.29761904761904</v>
      </c>
      <c r="I1588">
        <f ca="1">(I1586+I1587)*(I1586+J1586)/SUM(I1586:J1587)</f>
        <v>1341.6904761904761</v>
      </c>
      <c r="J1588">
        <f ca="1">(I1586+J1586)*(J1586+J1587)/SUM(I1586:J1587)</f>
        <v>2025.3095238095239</v>
      </c>
      <c r="L1588">
        <f ca="1">(L1586+L1587)*(L1586+M1586)/SUM(L1586:M1587)</f>
        <v>851.88095238095241</v>
      </c>
      <c r="M1588">
        <f ca="1">(L1586+M1586)*(M1586+M1587)/SUM(L1586:M1587)</f>
        <v>2515.1190476190477</v>
      </c>
      <c r="O1588">
        <f ca="1">(O1586+O1587)*(O1586+P1586)/SUM(O1586:P1587)</f>
        <v>491.13095238095241</v>
      </c>
      <c r="P1588">
        <f ca="1">(O1586+P1586)*(P1586+P1587)/SUM(O1586:P1587)</f>
        <v>2875.8690476190477</v>
      </c>
      <c r="R1588">
        <f ca="1">(R1586+R1587)*(R1586+S1586)/SUM(R1586:S1587)</f>
        <v>354.14285714285717</v>
      </c>
      <c r="S1588">
        <f ca="1">(R1586+S1586)*(S1586+S1587)/SUM(R1586:S1587)</f>
        <v>3012.8571428571427</v>
      </c>
    </row>
    <row r="1589" spans="1:51">
      <c r="C1589">
        <f ca="1">(C1586+C1587)*(C1587+D1587)/SUM(C1586:D1587)</f>
        <v>1949.9404761904761</v>
      </c>
      <c r="D1589">
        <f ca="1">(C1587+D1587)*(D1586+D1587)/SUM(C1586:D1587)</f>
        <v>2327.0595238095239</v>
      </c>
      <c r="F1589">
        <f ca="1">(F1586+F1587)*(F1587+G1587)/SUM(F1586:G1587)</f>
        <v>3598.2976190476193</v>
      </c>
      <c r="G1589">
        <f ca="1">(F1587+G1587)*(G1586+G1587)/SUM(F1586:G1587)</f>
        <v>678.70238095238096</v>
      </c>
      <c r="I1589">
        <f ca="1">(I1586+I1587)*(I1587+J1587)/SUM(I1586:J1587)</f>
        <v>1704.3095238095239</v>
      </c>
      <c r="J1589">
        <f ca="1">(I1587+J1587)*(J1586+J1587)/SUM(I1586:J1587)</f>
        <v>2572.6904761904761</v>
      </c>
      <c r="L1589">
        <f ca="1">(L1586+L1587)*(L1587+M1587)/SUM(L1586:M1587)</f>
        <v>1082.1190476190477</v>
      </c>
      <c r="M1589">
        <f ca="1">(L1587+M1587)*(M1586+M1587)/SUM(L1586:M1587)</f>
        <v>3194.8809523809523</v>
      </c>
      <c r="O1589">
        <f ca="1">(O1586+O1587)*(O1587+P1587)/SUM(O1586:P1587)</f>
        <v>623.86904761904759</v>
      </c>
      <c r="P1589">
        <f ca="1">(O1587+P1587)*(P1586+P1587)/SUM(O1586:P1587)</f>
        <v>3653.1309523809523</v>
      </c>
      <c r="R1589">
        <f ca="1">(R1586+R1587)*(R1587+S1587)/SUM(R1586:S1587)</f>
        <v>449.85714285714283</v>
      </c>
      <c r="S1589">
        <f ca="1">(R1587+S1587)*(S1586+S1587)/SUM(R1586:S1587)</f>
        <v>3827.1428571428573</v>
      </c>
    </row>
    <row r="1591" spans="1:51">
      <c r="A1591" s="18" t="s">
        <v>151</v>
      </c>
      <c r="B1591" s="18" t="s">
        <v>0</v>
      </c>
      <c r="C1591" s="18">
        <v>50</v>
      </c>
      <c r="D1591" s="18">
        <v>10</v>
      </c>
      <c r="E1591" s="18">
        <v>5</v>
      </c>
      <c r="F1591" s="18">
        <v>2</v>
      </c>
      <c r="G1591" s="18">
        <v>1</v>
      </c>
    </row>
    <row r="1592" spans="1:51">
      <c r="A1592" s="18" t="s">
        <v>118</v>
      </c>
      <c r="B1592" s="10">
        <f ca="1">_xlfn.CHISQ.TEST(C1586:D1587,C1588:D1589)</f>
        <v>1.086580185786231E-2</v>
      </c>
      <c r="C1592" s="10">
        <f ca="1">_xlfn.CHISQ.TEST(F1586:G1587,F1588:G1589)</f>
        <v>4.5071609070612924E-5</v>
      </c>
      <c r="D1592" s="10">
        <f ca="1">_xlfn.CHISQ.TEST(I1586:J1587,I1588:J1589)</f>
        <v>9.179982109945635E-15</v>
      </c>
      <c r="E1592" s="10">
        <f ca="1">_xlfn.CHISQ.TEST(L1586:M1587,L1588:M1589)</f>
        <v>5.6555418850197592E-26</v>
      </c>
      <c r="F1592" s="10">
        <f ca="1">_xlfn.CHISQ.TEST(O1586:P1587,O1588:P1589)</f>
        <v>2.2812260240762687E-55</v>
      </c>
      <c r="G1592" s="10">
        <f ca="1">_xlfn.CHISQ.TEST(R1586:S1587,R1588:S1589)</f>
        <v>5.6560106178496261E-106</v>
      </c>
    </row>
    <row r="1593" spans="1:51">
      <c r="A1593" s="18" t="s">
        <v>156</v>
      </c>
      <c r="B1593">
        <f ca="1">(C1586*D1587)/(D1586*C1587)</f>
        <v>0.88875849591707012</v>
      </c>
      <c r="C1593">
        <f ca="1">(F1586*G1587)/(G1586*F1587)</f>
        <v>0.77458791315218689</v>
      </c>
      <c r="D1593">
        <f ca="1">(I1586*J1587)/(J1586*I1587)</f>
        <v>0.69243582508166157</v>
      </c>
      <c r="E1593">
        <f ca="1">(L1586*M1587)/(M1586*L1587)</f>
        <v>0.56272475043389669</v>
      </c>
      <c r="F1593">
        <f ca="1">(O1586*P1587)/(P1586*O1587)</f>
        <v>0.31819900572909238</v>
      </c>
      <c r="G1593">
        <f ca="1">(R1586*S1587)/(S1586*R1587)</f>
        <v>9.0990187332738628E-2</v>
      </c>
    </row>
    <row r="1596" spans="1:51">
      <c r="A1596">
        <v>3</v>
      </c>
      <c r="B1596">
        <v>5</v>
      </c>
      <c r="C1596">
        <v>6</v>
      </c>
      <c r="AB1596" s="12"/>
      <c r="AC1596" s="12"/>
      <c r="AD1596" s="12"/>
      <c r="AE1596" s="12"/>
      <c r="AF1596" s="12"/>
      <c r="AG1596" s="12"/>
      <c r="AH1596" s="12"/>
      <c r="AI1596" s="12"/>
      <c r="AJ1596" s="12"/>
      <c r="AK1596" s="12"/>
      <c r="AL1596" s="12"/>
      <c r="AM1596" s="12"/>
      <c r="AN1596" s="12"/>
      <c r="AO1596" s="12"/>
      <c r="AP1596" s="12"/>
      <c r="AQ1596" s="12"/>
      <c r="AR1596" s="12"/>
      <c r="AS1596" s="12"/>
      <c r="AT1596" s="12"/>
      <c r="AU1596" s="12"/>
      <c r="AV1596" s="12"/>
      <c r="AW1596" s="12"/>
      <c r="AX1596" s="12"/>
      <c r="AY1596" s="12"/>
    </row>
    <row r="1597" spans="1:51" ht="18.75">
      <c r="A1597" s="19" t="str">
        <f ca="1">INDIRECT("R5C"&amp;A1596,FALSE)</f>
        <v>sage_kings</v>
      </c>
      <c r="B1597" s="19" t="str">
        <f ca="1">INDIRECT("R5C"&amp;B1596,FALSE)</f>
        <v>emperor_names</v>
      </c>
      <c r="C1597" s="19" t="str">
        <f ca="1">INDIRECT("R3C"&amp;C1596,FALSE)</f>
        <v>ubc_cognition</v>
      </c>
      <c r="D1597" s="20"/>
    </row>
    <row r="1598" spans="1:51" ht="18.75">
      <c r="A1598" s="19">
        <f ca="1">INDIRECT("R6C"&amp;A1596,FALSE)</f>
        <v>214</v>
      </c>
      <c r="B1598" s="19">
        <f ca="1">INDIRECT("R6C"&amp;B1596,FALSE)</f>
        <v>227</v>
      </c>
      <c r="C1598" s="19">
        <f ca="1">INDIRECT("R4C"&amp;C1596,FALSE)</f>
        <v>1</v>
      </c>
    </row>
    <row r="1599" spans="1:51">
      <c r="A1599" s="18"/>
    </row>
    <row r="1600" spans="1:51">
      <c r="A1600" s="18" t="s">
        <v>115</v>
      </c>
    </row>
    <row r="1601" spans="1:100" ht="15.75">
      <c r="C1601" t="s">
        <v>36</v>
      </c>
      <c r="D1601" t="s">
        <v>37</v>
      </c>
      <c r="E1601" s="2" t="s">
        <v>43</v>
      </c>
      <c r="F1601" s="2" t="s">
        <v>38</v>
      </c>
      <c r="G1601" s="2" t="s">
        <v>39</v>
      </c>
      <c r="H1601" s="2" t="s">
        <v>40</v>
      </c>
      <c r="I1601" s="2" t="s">
        <v>41</v>
      </c>
      <c r="J1601" s="2" t="s">
        <v>42</v>
      </c>
      <c r="K1601" s="3" t="s">
        <v>44</v>
      </c>
      <c r="L1601" s="3" t="s">
        <v>45</v>
      </c>
      <c r="M1601" s="3" t="s">
        <v>46</v>
      </c>
      <c r="N1601" s="3" t="s">
        <v>47</v>
      </c>
      <c r="O1601" s="3" t="s">
        <v>48</v>
      </c>
      <c r="P1601" s="3" t="s">
        <v>49</v>
      </c>
      <c r="Q1601" s="3" t="s">
        <v>108</v>
      </c>
      <c r="R1601" s="3" t="s">
        <v>109</v>
      </c>
      <c r="S1601" s="3" t="s">
        <v>110</v>
      </c>
      <c r="T1601" s="3" t="s">
        <v>111</v>
      </c>
      <c r="U1601" s="3" t="s">
        <v>112</v>
      </c>
      <c r="V1601" s="3" t="s">
        <v>113</v>
      </c>
      <c r="W1601" s="3" t="s">
        <v>81</v>
      </c>
      <c r="X1601" s="3" t="s">
        <v>82</v>
      </c>
      <c r="Y1601" s="3" t="s">
        <v>83</v>
      </c>
      <c r="Z1601" s="3" t="s">
        <v>84</v>
      </c>
      <c r="AA1601" s="3" t="s">
        <v>85</v>
      </c>
      <c r="AB1601" s="3" t="s">
        <v>86</v>
      </c>
      <c r="AC1601" s="13" t="s">
        <v>96</v>
      </c>
      <c r="AD1601" s="13" t="s">
        <v>97</v>
      </c>
      <c r="AE1601" s="13" t="s">
        <v>98</v>
      </c>
      <c r="AF1601" s="13" t="s">
        <v>99</v>
      </c>
      <c r="AG1601" s="13" t="s">
        <v>100</v>
      </c>
      <c r="AH1601" s="13" t="s">
        <v>101</v>
      </c>
      <c r="AI1601" s="13" t="s">
        <v>102</v>
      </c>
      <c r="AJ1601" s="13" t="s">
        <v>103</v>
      </c>
      <c r="AK1601" s="13" t="s">
        <v>104</v>
      </c>
      <c r="AL1601" s="13" t="s">
        <v>105</v>
      </c>
      <c r="AM1601" s="13" t="s">
        <v>106</v>
      </c>
      <c r="AN1601" s="13" t="s">
        <v>107</v>
      </c>
      <c r="AO1601" s="13" t="s">
        <v>96</v>
      </c>
      <c r="AP1601" s="13" t="s">
        <v>97</v>
      </c>
      <c r="AQ1601" s="13" t="s">
        <v>98</v>
      </c>
      <c r="AR1601" s="13" t="s">
        <v>99</v>
      </c>
      <c r="AS1601" s="13" t="s">
        <v>100</v>
      </c>
      <c r="AT1601" s="13" t="s">
        <v>101</v>
      </c>
      <c r="AU1601" s="13" t="s">
        <v>102</v>
      </c>
      <c r="AV1601" s="13" t="s">
        <v>103</v>
      </c>
      <c r="AW1601" s="13" t="s">
        <v>104</v>
      </c>
      <c r="AX1601" s="13" t="s">
        <v>105</v>
      </c>
      <c r="AY1601" s="13" t="s">
        <v>106</v>
      </c>
      <c r="AZ1601" s="13" t="s">
        <v>107</v>
      </c>
      <c r="BA1601" t="s">
        <v>1</v>
      </c>
      <c r="BB1601" t="s">
        <v>2</v>
      </c>
      <c r="BC1601" t="s">
        <v>3</v>
      </c>
      <c r="BD1601" t="s">
        <v>4</v>
      </c>
      <c r="BE1601" t="s">
        <v>5</v>
      </c>
      <c r="BF1601" t="s">
        <v>6</v>
      </c>
      <c r="BG1601" t="s">
        <v>7</v>
      </c>
      <c r="BH1601" t="s">
        <v>8</v>
      </c>
      <c r="BI1601" t="s">
        <v>9</v>
      </c>
      <c r="BJ1601" t="s">
        <v>10</v>
      </c>
      <c r="BK1601" t="s">
        <v>11</v>
      </c>
      <c r="BL1601" t="s">
        <v>12</v>
      </c>
      <c r="BM1601" t="s">
        <v>13</v>
      </c>
      <c r="BN1601" t="s">
        <v>14</v>
      </c>
      <c r="BO1601" t="s">
        <v>15</v>
      </c>
      <c r="BP1601" t="s">
        <v>16</v>
      </c>
      <c r="BQ1601" t="s">
        <v>17</v>
      </c>
      <c r="BR1601" t="s">
        <v>18</v>
      </c>
      <c r="BS1601" t="s">
        <v>19</v>
      </c>
      <c r="BT1601" t="s">
        <v>20</v>
      </c>
      <c r="BU1601" t="s">
        <v>21</v>
      </c>
      <c r="BV1601" t="s">
        <v>22</v>
      </c>
      <c r="BW1601" t="s">
        <v>23</v>
      </c>
      <c r="BX1601" t="s">
        <v>24</v>
      </c>
      <c r="BY1601" t="s">
        <v>1</v>
      </c>
      <c r="BZ1601" t="s">
        <v>2</v>
      </c>
      <c r="CA1601" t="s">
        <v>3</v>
      </c>
      <c r="CB1601" t="s">
        <v>4</v>
      </c>
      <c r="CC1601" t="s">
        <v>5</v>
      </c>
      <c r="CD1601" t="s">
        <v>6</v>
      </c>
      <c r="CE1601" t="s">
        <v>7</v>
      </c>
      <c r="CF1601" t="s">
        <v>8</v>
      </c>
      <c r="CG1601" t="s">
        <v>9</v>
      </c>
      <c r="CH1601" t="s">
        <v>10</v>
      </c>
      <c r="CI1601" t="s">
        <v>11</v>
      </c>
      <c r="CJ1601" t="s">
        <v>12</v>
      </c>
      <c r="CK1601" t="s">
        <v>13</v>
      </c>
      <c r="CL1601" t="s">
        <v>14</v>
      </c>
      <c r="CM1601" t="s">
        <v>15</v>
      </c>
      <c r="CN1601" t="s">
        <v>16</v>
      </c>
      <c r="CO1601" t="s">
        <v>17</v>
      </c>
      <c r="CP1601" t="s">
        <v>18</v>
      </c>
      <c r="CQ1601" t="s">
        <v>19</v>
      </c>
      <c r="CR1601" t="s">
        <v>20</v>
      </c>
      <c r="CS1601" t="s">
        <v>21</v>
      </c>
      <c r="CT1601" t="s">
        <v>22</v>
      </c>
      <c r="CU1601" t="s">
        <v>23</v>
      </c>
      <c r="CV1601" t="s">
        <v>24</v>
      </c>
    </row>
    <row r="1602" spans="1:100">
      <c r="A1602" s="18" t="str">
        <f ca="1">INDIRECT("CORPUS_TOTALS!R"&amp;$A1598&amp;"C"&amp;COLUMN(),FALSE)</f>
        <v>Sage Kings</v>
      </c>
      <c r="B1602" s="7" t="str">
        <f ca="1">INDIRECT("CORPUS_TOTALS!R"&amp;($A1598+$C1598)&amp;"C"&amp;(COLUMN()-1),FALSE)</f>
        <v>Cognition</v>
      </c>
      <c r="C1602" s="7">
        <f ca="1">INDIRECT("CORPUS_TOTALS!R"&amp;($A1598+$C1598)&amp;"C"&amp;(COLUMN()-1),FALSE)</f>
        <v>67073</v>
      </c>
      <c r="D1602" s="7">
        <f t="shared" ref="D1602:BO1602" ca="1" si="1299">INDIRECT("CORPUS_TOTALS!R"&amp;($A1598+$C1598)&amp;"C"&amp;(COLUMN()-1),FALSE)</f>
        <v>3367</v>
      </c>
      <c r="E1602" s="7">
        <f t="shared" ca="1" si="1299"/>
        <v>1357</v>
      </c>
      <c r="F1602" s="7">
        <f t="shared" ca="1" si="1299"/>
        <v>3653</v>
      </c>
      <c r="G1602" s="7">
        <f t="shared" ca="1" si="1299"/>
        <v>591</v>
      </c>
      <c r="H1602" s="7">
        <f t="shared" ca="1" si="1299"/>
        <v>266</v>
      </c>
      <c r="I1602" s="7">
        <f t="shared" ca="1" si="1299"/>
        <v>110</v>
      </c>
      <c r="J1602" s="7">
        <f t="shared" ca="1" si="1299"/>
        <v>58</v>
      </c>
      <c r="K1602" s="7">
        <f t="shared" ca="1" si="1299"/>
        <v>1.0885691897696284</v>
      </c>
      <c r="L1602" s="7">
        <f t="shared" ca="1" si="1299"/>
        <v>0.69536292571506553</v>
      </c>
      <c r="M1602" s="7">
        <f t="shared" ca="1" si="1299"/>
        <v>-1.0427598727631147</v>
      </c>
      <c r="N1602" s="7">
        <f t="shared" ca="1" si="1299"/>
        <v>-1.9079646402104888</v>
      </c>
      <c r="O1602" s="7">
        <f t="shared" ca="1" si="1299"/>
        <v>-1.6337717361085839</v>
      </c>
      <c r="P1602" s="7">
        <f t="shared" ca="1" si="1299"/>
        <v>-1.1970387445719477</v>
      </c>
      <c r="Q1602" s="7">
        <f t="shared" ca="1" si="1299"/>
        <v>0.98535262347545172</v>
      </c>
      <c r="R1602" s="7">
        <f t="shared" ca="1" si="1299"/>
        <v>1.1518012429483067</v>
      </c>
      <c r="S1602" s="7">
        <f t="shared" ca="1" si="1299"/>
        <v>0.89144227438596679</v>
      </c>
      <c r="T1602" s="7">
        <f t="shared" ca="1" si="1299"/>
        <v>0.79338374370847642</v>
      </c>
      <c r="U1602" s="7">
        <f t="shared" ca="1" si="1299"/>
        <v>0.8054416525561503</v>
      </c>
      <c r="V1602" s="7">
        <f t="shared" ca="1" si="1299"/>
        <v>0.88702887987370937</v>
      </c>
      <c r="W1602" s="7">
        <f t="shared" ca="1" si="1299"/>
        <v>0</v>
      </c>
      <c r="X1602" s="7">
        <f t="shared" ca="1" si="1299"/>
        <v>0</v>
      </c>
      <c r="Y1602" s="7">
        <f t="shared" ca="1" si="1299"/>
        <v>0</v>
      </c>
      <c r="Z1602" s="7">
        <f t="shared" ca="1" si="1299"/>
        <v>0</v>
      </c>
      <c r="AA1602" s="7">
        <f t="shared" ca="1" si="1299"/>
        <v>0</v>
      </c>
      <c r="AB1602" s="7">
        <f t="shared" ca="1" si="1299"/>
        <v>0</v>
      </c>
      <c r="AC1602" s="7">
        <f t="shared" ca="1" si="1299"/>
        <v>2.1566723805405998E-2</v>
      </c>
      <c r="AD1602" s="7">
        <f t="shared" ca="1" si="1299"/>
        <v>2.3961393131782058E-2</v>
      </c>
      <c r="AE1602" s="7">
        <f t="shared" ca="1" si="1299"/>
        <v>2.1002849982641555E-2</v>
      </c>
      <c r="AF1602" s="7">
        <f t="shared" ca="1" si="1299"/>
        <v>2.2394833415041844E-2</v>
      </c>
      <c r="AG1602" s="7">
        <f t="shared" ca="1" si="1299"/>
        <v>1.6150028772282589E-2</v>
      </c>
      <c r="AH1602" s="7">
        <f t="shared" ca="1" si="1299"/>
        <v>1.8955406333152514E-2</v>
      </c>
      <c r="AI1602" s="7">
        <f t="shared" ca="1" si="1299"/>
        <v>1.3916656725336519E-2</v>
      </c>
      <c r="AJ1602" s="7">
        <f t="shared" ca="1" si="1299"/>
        <v>1.7684174875495083E-2</v>
      </c>
      <c r="AK1602" s="7">
        <f t="shared" ca="1" si="1299"/>
        <v>1.3307385583166936E-2</v>
      </c>
      <c r="AL1602" s="7">
        <f t="shared" ca="1" si="1299"/>
        <v>1.9362647086865734E-2</v>
      </c>
      <c r="AM1602" s="7">
        <f t="shared" ca="1" si="1299"/>
        <v>1.2831068860020578E-2</v>
      </c>
      <c r="AN1602" s="7">
        <f t="shared" ca="1" si="1299"/>
        <v>2.1620965592013874E-2</v>
      </c>
      <c r="AO1602" s="7">
        <f t="shared" ca="1" si="1299"/>
        <v>0.21421329665917072</v>
      </c>
      <c r="AP1602" s="7">
        <f t="shared" ca="1" si="1299"/>
        <v>0.24257316012728608</v>
      </c>
      <c r="AQ1602" s="7">
        <f t="shared" ca="1" si="1299"/>
        <v>0.53175036427724443</v>
      </c>
      <c r="AR1602" s="7">
        <f t="shared" ca="1" si="1299"/>
        <v>0.56536873284185274</v>
      </c>
      <c r="AS1602" s="7">
        <f t="shared" ca="1" si="1299"/>
        <v>0.13476663933147398</v>
      </c>
      <c r="AT1602" s="7">
        <f t="shared" ca="1" si="1299"/>
        <v>0.15866965410481948</v>
      </c>
      <c r="AU1602" s="7">
        <f t="shared" ca="1" si="1299"/>
        <v>6.3149902458391222E-2</v>
      </c>
      <c r="AV1602" s="7">
        <f t="shared" ca="1" si="1299"/>
        <v>8.0598241289752515E-2</v>
      </c>
      <c r="AW1602" s="7">
        <f t="shared" ca="1" si="1299"/>
        <v>2.5043944820110089E-2</v>
      </c>
      <c r="AX1602" s="7">
        <f t="shared" ca="1" si="1299"/>
        <v>3.6732116955951688E-2</v>
      </c>
      <c r="AY1602" s="7">
        <f t="shared" ca="1" si="1299"/>
        <v>1.2831068860020578E-2</v>
      </c>
      <c r="AZ1602" s="7">
        <f t="shared" ca="1" si="1299"/>
        <v>2.1620965592013874E-2</v>
      </c>
      <c r="BA1602" s="7">
        <f t="shared" ca="1" si="1299"/>
        <v>1538845</v>
      </c>
      <c r="BB1602" s="7">
        <f t="shared" ca="1" si="1299"/>
        <v>5120363</v>
      </c>
      <c r="BC1602" s="7">
        <f t="shared" ca="1" si="1299"/>
        <v>769</v>
      </c>
      <c r="BD1602" s="7">
        <f t="shared" ca="1" si="1299"/>
        <v>2598</v>
      </c>
      <c r="BE1602" s="7">
        <f t="shared" ca="1" si="1299"/>
        <v>3418595</v>
      </c>
      <c r="BF1602" s="7">
        <f t="shared" ca="1" si="1299"/>
        <v>3240613</v>
      </c>
      <c r="BG1602" s="7">
        <f t="shared" ca="1" si="1299"/>
        <v>1847</v>
      </c>
      <c r="BH1602" s="7">
        <f t="shared" ca="1" si="1299"/>
        <v>1520</v>
      </c>
      <c r="BI1602" s="7">
        <f t="shared" ca="1" si="1299"/>
        <v>1077524</v>
      </c>
      <c r="BJ1602" s="7">
        <f t="shared" ca="1" si="1299"/>
        <v>5581684</v>
      </c>
      <c r="BK1602" s="7">
        <f t="shared" ca="1" si="1299"/>
        <v>494</v>
      </c>
      <c r="BL1602" s="7">
        <f t="shared" ca="1" si="1299"/>
        <v>2873</v>
      </c>
      <c r="BM1602" s="7">
        <f t="shared" ca="1" si="1299"/>
        <v>593213</v>
      </c>
      <c r="BN1602" s="7">
        <f t="shared" ca="1" si="1299"/>
        <v>6065995</v>
      </c>
      <c r="BO1602" s="7">
        <f t="shared" ca="1" si="1299"/>
        <v>242</v>
      </c>
      <c r="BP1602" s="7">
        <f t="shared" ref="BP1602:CV1602" ca="1" si="1300">INDIRECT("CORPUS_TOTALS!R"&amp;($A1598+$C1598)&amp;"C"&amp;(COLUMN()-1),FALSE)</f>
        <v>3125</v>
      </c>
      <c r="BQ1602" s="7">
        <f t="shared" ca="1" si="1300"/>
        <v>254618</v>
      </c>
      <c r="BR1602" s="7">
        <f t="shared" ca="1" si="1300"/>
        <v>6404590</v>
      </c>
      <c r="BS1602" s="7">
        <f t="shared" ca="1" si="1300"/>
        <v>104</v>
      </c>
      <c r="BT1602" s="7">
        <f t="shared" ca="1" si="1300"/>
        <v>3263</v>
      </c>
      <c r="BU1602" s="7">
        <f t="shared" ca="1" si="1300"/>
        <v>130109</v>
      </c>
      <c r="BV1602" s="7">
        <f t="shared" ca="1" si="1300"/>
        <v>6529099</v>
      </c>
      <c r="BW1602" s="7">
        <f t="shared" ca="1" si="1300"/>
        <v>58</v>
      </c>
      <c r="BX1602" s="7">
        <f t="shared" ca="1" si="1300"/>
        <v>3309</v>
      </c>
      <c r="BY1602" s="7">
        <f t="shared" ca="1" si="1300"/>
        <v>1538835.9404152299</v>
      </c>
      <c r="BZ1602" s="7">
        <f t="shared" ca="1" si="1300"/>
        <v>3071220.0146742249</v>
      </c>
      <c r="CA1602" s="7">
        <f t="shared" ca="1" si="1300"/>
        <v>1728.0103545551083</v>
      </c>
      <c r="CB1602" s="7">
        <f t="shared" ca="1" si="1300"/>
        <v>1665100.3242100091</v>
      </c>
      <c r="CC1602" s="7">
        <f t="shared" ca="1" si="1300"/>
        <v>3418713.4448671872</v>
      </c>
      <c r="CD1602" s="7">
        <f t="shared" ca="1" si="1300"/>
        <v>2432599.059767155</v>
      </c>
      <c r="CE1602" s="7">
        <f t="shared" ca="1" si="1300"/>
        <v>545.47110644157851</v>
      </c>
      <c r="CF1602" s="7">
        <f t="shared" ca="1" si="1300"/>
        <v>904417.0539543645</v>
      </c>
      <c r="CG1602" s="7">
        <f t="shared" ca="1" si="1300"/>
        <v>1077473.2126458613</v>
      </c>
      <c r="CH1602" s="7">
        <f t="shared" ca="1" si="1300"/>
        <v>5045752.5326120732</v>
      </c>
      <c r="CI1602" s="7">
        <f t="shared" ca="1" si="1300"/>
        <v>300.03586736359443</v>
      </c>
      <c r="CJ1602" s="7">
        <f t="shared" ca="1" si="1300"/>
        <v>542988.87199674943</v>
      </c>
      <c r="CK1602" s="7">
        <f t="shared" ca="1" si="1300"/>
        <v>593155.09148339799</v>
      </c>
      <c r="CL1602" s="7">
        <f t="shared" ca="1" si="1300"/>
        <v>5821764.1898677731</v>
      </c>
      <c r="CM1602" s="7">
        <f t="shared" ca="1" si="1300"/>
        <v>128.79609160122024</v>
      </c>
      <c r="CN1602" s="7">
        <f t="shared" ca="1" si="1300"/>
        <v>247888.82615250244</v>
      </c>
      <c r="CO1602" s="7">
        <f t="shared" ca="1" si="1300"/>
        <v>254593.27364810152</v>
      </c>
      <c r="CP1602" s="7">
        <f t="shared" ca="1" si="1300"/>
        <v>6277137.2546532871</v>
      </c>
      <c r="CQ1602" s="7">
        <f t="shared" ca="1" si="1300"/>
        <v>65.804463139251709</v>
      </c>
      <c r="CR1602" s="7">
        <f t="shared" ca="1" si="1300"/>
        <v>130766.28779612067</v>
      </c>
      <c r="CS1602" s="7">
        <f t="shared" ca="1" si="1300"/>
        <v>130101.21878342832</v>
      </c>
      <c r="CT1602" s="7">
        <f t="shared" ca="1" si="1300"/>
        <v>5284292.1420756318</v>
      </c>
      <c r="CU1602" s="7">
        <f t="shared" ca="1" si="1300"/>
        <v>1123.1261360205399</v>
      </c>
      <c r="CV1602" s="7">
        <f t="shared" ca="1" si="1300"/>
        <v>1027361.615386987</v>
      </c>
    </row>
    <row r="1603" spans="1:100">
      <c r="A1603" s="18" t="s">
        <v>117</v>
      </c>
      <c r="B1603" s="7" t="str">
        <f ca="1">INDIRECT("CORPUS_TOTALS!R"&amp;($B1598+$C1598)&amp;"C"&amp;(COLUMN()-1),FALSE)</f>
        <v>Cognition</v>
      </c>
      <c r="C1603" s="7">
        <f ca="1">INDIRECT("CORPUS_TOTALS!R"&amp;($B1598+$C1598)&amp;"C"&amp;(COLUMN()-1),FALSE)</f>
        <v>67073</v>
      </c>
      <c r="D1603" s="7">
        <f t="shared" ref="D1603:BO1603" ca="1" si="1301">INDIRECT("CORPUS_TOTALS!R"&amp;($B1598+$C1598)&amp;"C"&amp;(COLUMN()-1),FALSE)</f>
        <v>4277</v>
      </c>
      <c r="E1603" s="7">
        <f t="shared" ca="1" si="1301"/>
        <v>901</v>
      </c>
      <c r="F1603" s="7">
        <f t="shared" ca="1" si="1301"/>
        <v>3405</v>
      </c>
      <c r="G1603" s="7">
        <f t="shared" ca="1" si="1301"/>
        <v>628</v>
      </c>
      <c r="H1603" s="7">
        <f t="shared" ca="1" si="1301"/>
        <v>291</v>
      </c>
      <c r="I1603" s="7">
        <f t="shared" ca="1" si="1301"/>
        <v>99</v>
      </c>
      <c r="J1603" s="7">
        <f t="shared" ca="1" si="1301"/>
        <v>11</v>
      </c>
      <c r="K1603" s="7">
        <f t="shared" ca="1" si="1301"/>
        <v>-4.8172751841297821</v>
      </c>
      <c r="L1603" s="7">
        <f t="shared" ca="1" si="1301"/>
        <v>-2.0789348140913253</v>
      </c>
      <c r="M1603" s="7">
        <f t="shared" ca="1" si="1301"/>
        <v>-2.8336835438215164</v>
      </c>
      <c r="N1603" s="7">
        <f t="shared" ca="1" si="1301"/>
        <v>-3.5465090900126088</v>
      </c>
      <c r="O1603" s="7">
        <f t="shared" ca="1" si="1301"/>
        <v>-5.0821275054478114</v>
      </c>
      <c r="P1603" s="7">
        <f t="shared" ca="1" si="1301"/>
        <v>-22.389007232114359</v>
      </c>
      <c r="Q1603" s="7">
        <f t="shared" ca="1" si="1301"/>
        <v>0.65137600267701556</v>
      </c>
      <c r="R1603" s="7">
        <f t="shared" ca="1" si="1301"/>
        <v>0.91686942903970781</v>
      </c>
      <c r="S1603" s="7">
        <f t="shared" ca="1" si="1301"/>
        <v>0.74428078679066267</v>
      </c>
      <c r="T1603" s="7">
        <f t="shared" ca="1" si="1301"/>
        <v>0.67925932291514801</v>
      </c>
      <c r="U1603" s="7">
        <f t="shared" ca="1" si="1301"/>
        <v>0.58039107400765955</v>
      </c>
      <c r="V1603" s="7">
        <f t="shared" ca="1" si="1301"/>
        <v>0.13519164566173358</v>
      </c>
      <c r="W1603" s="7">
        <f t="shared" ca="1" si="1301"/>
        <v>1.721795793809818E-23</v>
      </c>
      <c r="X1603" s="7">
        <f t="shared" ca="1" si="1301"/>
        <v>4.7429412874997391E-2</v>
      </c>
      <c r="Y1603" s="7">
        <f t="shared" ca="1" si="1301"/>
        <v>5.7658452922644241E-9</v>
      </c>
      <c r="Z1603" s="7">
        <f t="shared" ca="1" si="1301"/>
        <v>2.8793534552023372E-8</v>
      </c>
      <c r="AA1603" s="7">
        <f t="shared" ca="1" si="1301"/>
        <v>2.3284760586177123E-6</v>
      </c>
      <c r="AB1603" s="7">
        <f t="shared" ca="1" si="1301"/>
        <v>7.3923767969089431E-14</v>
      </c>
      <c r="AC1603" s="7">
        <f t="shared" ca="1" si="1301"/>
        <v>1.1126360003446205E-2</v>
      </c>
      <c r="AD1603" s="7">
        <f t="shared" ca="1" si="1301"/>
        <v>1.2670984488236609E-2</v>
      </c>
      <c r="AE1603" s="7">
        <f t="shared" ca="1" si="1301"/>
        <v>1.5391833150848423E-2</v>
      </c>
      <c r="AF1603" s="7">
        <f t="shared" ca="1" si="1301"/>
        <v>1.6452917842838741E-2</v>
      </c>
      <c r="AG1603" s="7">
        <f t="shared" ca="1" si="1301"/>
        <v>1.3543242337008061E-2</v>
      </c>
      <c r="AH1603" s="7">
        <f t="shared" ca="1" si="1301"/>
        <v>1.5823135965540455E-2</v>
      </c>
      <c r="AI1603" s="7">
        <f t="shared" ca="1" si="1301"/>
        <v>1.2054859514702679E-2</v>
      </c>
      <c r="AJ1603" s="7">
        <f t="shared" ca="1" si="1301"/>
        <v>1.5160478338933048E-2</v>
      </c>
      <c r="AK1603" s="7">
        <f t="shared" ca="1" si="1301"/>
        <v>9.3069238665296223E-3</v>
      </c>
      <c r="AL1603" s="7">
        <f t="shared" ca="1" si="1301"/>
        <v>1.3840141833727568E-2</v>
      </c>
      <c r="AM1603" s="7">
        <f t="shared" ca="1" si="1301"/>
        <v>1.0539584304601532E-3</v>
      </c>
      <c r="AN1603" s="7">
        <f t="shared" ca="1" si="1301"/>
        <v>4.0898339473747778E-3</v>
      </c>
      <c r="AO1603" s="7">
        <f t="shared" ca="1" si="1301"/>
        <v>0.15257805808204025</v>
      </c>
      <c r="AP1603" s="7">
        <f t="shared" ca="1" si="1301"/>
        <v>0.17475418414381902</v>
      </c>
      <c r="AQ1603" s="7">
        <f t="shared" ca="1" si="1301"/>
        <v>0.47671686468898566</v>
      </c>
      <c r="AR1603" s="7">
        <f t="shared" ca="1" si="1301"/>
        <v>0.50668271445527435</v>
      </c>
      <c r="AS1603" s="7">
        <f t="shared" ca="1" si="1301"/>
        <v>0.11562481808101405</v>
      </c>
      <c r="AT1603" s="7">
        <f t="shared" ca="1" si="1301"/>
        <v>0.13548577345510943</v>
      </c>
      <c r="AU1603" s="7">
        <f t="shared" ca="1" si="1301"/>
        <v>5.4955196578459285E-2</v>
      </c>
      <c r="AV1603" s="7">
        <f t="shared" ca="1" si="1301"/>
        <v>6.9431055467367234E-2</v>
      </c>
      <c r="AW1603" s="7">
        <f t="shared" ca="1" si="1301"/>
        <v>1.8006253588096814E-2</v>
      </c>
      <c r="AX1603" s="7">
        <f t="shared" ca="1" si="1301"/>
        <v>2.6885025345735308E-2</v>
      </c>
      <c r="AY1603" s="7">
        <f t="shared" ca="1" si="1301"/>
        <v>1.0539584304601532E-3</v>
      </c>
      <c r="AZ1603" s="7">
        <f t="shared" ca="1" si="1301"/>
        <v>4.0898339473747778E-3</v>
      </c>
      <c r="BA1603" s="7">
        <f t="shared" ca="1" si="1301"/>
        <v>1538914</v>
      </c>
      <c r="BB1603" s="7">
        <f t="shared" ca="1" si="1301"/>
        <v>5119384</v>
      </c>
      <c r="BC1603" s="7">
        <f t="shared" ca="1" si="1301"/>
        <v>700</v>
      </c>
      <c r="BD1603" s="7">
        <f t="shared" ca="1" si="1301"/>
        <v>3577</v>
      </c>
      <c r="BE1603" s="7">
        <f t="shared" ca="1" si="1301"/>
        <v>3418339</v>
      </c>
      <c r="BF1603" s="7">
        <f t="shared" ca="1" si="1301"/>
        <v>3239959</v>
      </c>
      <c r="BG1603" s="7">
        <f t="shared" ca="1" si="1301"/>
        <v>2103</v>
      </c>
      <c r="BH1603" s="7">
        <f t="shared" ca="1" si="1301"/>
        <v>2174</v>
      </c>
      <c r="BI1603" s="7">
        <f t="shared" ca="1" si="1301"/>
        <v>1077481</v>
      </c>
      <c r="BJ1603" s="7">
        <f t="shared" ca="1" si="1301"/>
        <v>5580817</v>
      </c>
      <c r="BK1603" s="7">
        <f t="shared" ca="1" si="1301"/>
        <v>537</v>
      </c>
      <c r="BL1603" s="7">
        <f t="shared" ca="1" si="1301"/>
        <v>3740</v>
      </c>
      <c r="BM1603" s="7">
        <f t="shared" ca="1" si="1301"/>
        <v>593189</v>
      </c>
      <c r="BN1603" s="7">
        <f t="shared" ca="1" si="1301"/>
        <v>6065109</v>
      </c>
      <c r="BO1603" s="7">
        <f t="shared" ca="1" si="1301"/>
        <v>266</v>
      </c>
      <c r="BP1603" s="7">
        <f t="shared" ref="BP1603:CV1603" ca="1" si="1302">INDIRECT("CORPUS_TOTALS!R"&amp;($B1598+$C1598)&amp;"C"&amp;(COLUMN()-1),FALSE)</f>
        <v>4011</v>
      </c>
      <c r="BQ1603" s="7">
        <f t="shared" ca="1" si="1302"/>
        <v>254626</v>
      </c>
      <c r="BR1603" s="7">
        <f t="shared" ca="1" si="1302"/>
        <v>6403672</v>
      </c>
      <c r="BS1603" s="7">
        <f t="shared" ca="1" si="1302"/>
        <v>96</v>
      </c>
      <c r="BT1603" s="7">
        <f t="shared" ca="1" si="1302"/>
        <v>4181</v>
      </c>
      <c r="BU1603" s="7">
        <f t="shared" ca="1" si="1302"/>
        <v>130156</v>
      </c>
      <c r="BV1603" s="7">
        <f t="shared" ca="1" si="1302"/>
        <v>6528142</v>
      </c>
      <c r="BW1603" s="7">
        <f t="shared" ca="1" si="1302"/>
        <v>11</v>
      </c>
      <c r="BX1603" s="7">
        <f t="shared" ca="1" si="1302"/>
        <v>4266</v>
      </c>
      <c r="BY1603" s="7">
        <f t="shared" ca="1" si="1302"/>
        <v>1538625.6540409676</v>
      </c>
      <c r="BZ1603" s="7">
        <f t="shared" ca="1" si="1302"/>
        <v>5119672.345959032</v>
      </c>
      <c r="CA1603" s="7">
        <f t="shared" ca="1" si="1302"/>
        <v>988.34595903235606</v>
      </c>
      <c r="CB1603" s="7">
        <f t="shared" ca="1" si="1302"/>
        <v>3290.7665287735695</v>
      </c>
      <c r="CC1603" s="7">
        <f t="shared" ca="1" si="1302"/>
        <v>3418246.267804265</v>
      </c>
      <c r="CD1603" s="7">
        <f t="shared" ca="1" si="1302"/>
        <v>3240051.732195735</v>
      </c>
      <c r="CE1603" s="7">
        <f t="shared" ca="1" si="1302"/>
        <v>2195.7321957351323</v>
      </c>
      <c r="CF1603" s="7">
        <f t="shared" ca="1" si="1302"/>
        <v>2082.6047198548335</v>
      </c>
      <c r="CG1603" s="7">
        <f t="shared" ca="1" si="1302"/>
        <v>1077325.9728204184</v>
      </c>
      <c r="CH1603" s="7">
        <f t="shared" ca="1" si="1302"/>
        <v>5580972.0271795811</v>
      </c>
      <c r="CI1603" s="7">
        <f t="shared" ca="1" si="1302"/>
        <v>692.02717958146809</v>
      </c>
      <c r="CJ1603" s="7">
        <f t="shared" ca="1" si="1302"/>
        <v>3587.27565047404</v>
      </c>
      <c r="CK1603" s="7">
        <f t="shared" ca="1" si="1302"/>
        <v>593074.03512755956</v>
      </c>
      <c r="CL1603" s="7">
        <f t="shared" ca="1" si="1302"/>
        <v>6065223.9648724403</v>
      </c>
      <c r="CM1603" s="7">
        <f t="shared" ca="1" si="1302"/>
        <v>380.96487244046034</v>
      </c>
      <c r="CN1603" s="7">
        <f t="shared" ca="1" si="1302"/>
        <v>3898.5377704632624</v>
      </c>
      <c r="CO1603" s="7">
        <f t="shared" ca="1" si="1302"/>
        <v>254558.48274218303</v>
      </c>
      <c r="CP1603" s="7">
        <f t="shared" ca="1" si="1302"/>
        <v>6403739.5172578171</v>
      </c>
      <c r="CQ1603" s="7">
        <f t="shared" ca="1" si="1302"/>
        <v>163.51725781698516</v>
      </c>
      <c r="CR1603" s="7">
        <f t="shared" ca="1" si="1302"/>
        <v>4116.1250639427672</v>
      </c>
      <c r="CS1603" s="7">
        <f t="shared" ca="1" si="1302"/>
        <v>130083.4400762468</v>
      </c>
      <c r="CT1603" s="7">
        <f t="shared" ca="1" si="1302"/>
        <v>6528214.5599237531</v>
      </c>
      <c r="CU1603" s="7">
        <f t="shared" ca="1" si="1302"/>
        <v>83.559923753203535</v>
      </c>
      <c r="CV1603" s="7">
        <f t="shared" ca="1" si="1302"/>
        <v>4196.1337591078081</v>
      </c>
    </row>
    <row r="1605" spans="1:100">
      <c r="A1605" s="18" t="s">
        <v>114</v>
      </c>
      <c r="B1605" t="s">
        <v>119</v>
      </c>
      <c r="C1605" t="s">
        <v>120</v>
      </c>
      <c r="D1605" t="s">
        <v>121</v>
      </c>
      <c r="E1605" t="s">
        <v>122</v>
      </c>
      <c r="F1605" t="s">
        <v>123</v>
      </c>
      <c r="G1605" t="s">
        <v>124</v>
      </c>
      <c r="H1605" t="s">
        <v>125</v>
      </c>
      <c r="I1605" t="s">
        <v>126</v>
      </c>
      <c r="J1605" t="s">
        <v>127</v>
      </c>
      <c r="K1605" t="s">
        <v>128</v>
      </c>
      <c r="L1605" t="s">
        <v>129</v>
      </c>
      <c r="M1605" t="s">
        <v>130</v>
      </c>
      <c r="N1605" t="s">
        <v>131</v>
      </c>
      <c r="O1605" t="s">
        <v>132</v>
      </c>
      <c r="P1605" t="s">
        <v>133</v>
      </c>
      <c r="Q1605" t="s">
        <v>134</v>
      </c>
      <c r="R1605" t="s">
        <v>135</v>
      </c>
      <c r="S1605" t="s">
        <v>136</v>
      </c>
      <c r="T1605" t="s">
        <v>138</v>
      </c>
      <c r="U1605" t="s">
        <v>139</v>
      </c>
      <c r="V1605" t="s">
        <v>140</v>
      </c>
      <c r="W1605" t="s">
        <v>141</v>
      </c>
      <c r="X1605" t="s">
        <v>142</v>
      </c>
      <c r="Y1605" t="s">
        <v>143</v>
      </c>
      <c r="Z1605" t="s">
        <v>144</v>
      </c>
      <c r="AA1605" t="s">
        <v>145</v>
      </c>
      <c r="AB1605" t="s">
        <v>146</v>
      </c>
      <c r="AC1605" t="s">
        <v>147</v>
      </c>
      <c r="AD1605" t="s">
        <v>148</v>
      </c>
      <c r="AE1605" t="s">
        <v>149</v>
      </c>
      <c r="AF1605" t="s">
        <v>137</v>
      </c>
    </row>
    <row r="1606" spans="1:100">
      <c r="A1606" s="18" t="s">
        <v>150</v>
      </c>
      <c r="B1606" s="10" t="e">
        <f ca="1">1-NORMSDIST(H1606)</f>
        <v>#REF!</v>
      </c>
      <c r="C1606" s="10">
        <f t="shared" ref="C1606" ca="1" si="1303">1-NORMSDIST(I1606)</f>
        <v>0</v>
      </c>
      <c r="D1606" s="10">
        <f t="shared" ref="D1606" ca="1" si="1304">1-NORMSDIST(J1606)</f>
        <v>8.6988173529889412E-4</v>
      </c>
      <c r="E1606" s="10">
        <f t="shared" ref="E1606" ca="1" si="1305">1-NORMSDIST(K1606)</f>
        <v>3.8418953845661297E-2</v>
      </c>
      <c r="F1606" s="10">
        <f t="shared" ref="F1606" ca="1" si="1306">1-NORMSDIST(L1606)</f>
        <v>6.0656582675550075E-3</v>
      </c>
      <c r="G1606" s="10">
        <f t="shared" ref="G1606" ca="1" si="1307">1-NORMSDIST(M1606)</f>
        <v>9.7454266878571616E-12</v>
      </c>
      <c r="H1606" t="e">
        <f ca="1">(E1602/T1606-E1603/Z1606)/(SQRT(N1606*(1-N1606)*(1/T1606+1/Z1606)))</f>
        <v>#REF!</v>
      </c>
      <c r="I1606">
        <f t="shared" ref="I1606" ca="1" si="1308">(F1602/U1606-F1603/AA1606)/(SQRT(O1606*(1-O1606)*(1/U1606+1/AA1606)))</f>
        <v>13.106807330600358</v>
      </c>
      <c r="J1606">
        <f t="shared" ref="J1606" ca="1" si="1309">(G1602/V1606-G1603/AB1606)/(SQRT(P1606*(1-P1606)*(1/V1606+1/AB1606)))</f>
        <v>3.1313977666147879</v>
      </c>
      <c r="K1606">
        <f t="shared" ref="K1606" ca="1" si="1310">(H1602/W1606-H1603/AC1606)/(SQRT(Q1606*(1-Q1606)*(1/W1606+1/AC1606)))</f>
        <v>1.7693354687906107</v>
      </c>
      <c r="L1606">
        <f t="shared" ref="L1606" ca="1" si="1311">(I1602/X1606-I1603/AD1606)/(SQRT(R1606*(1-R1606)*(1/X1606+1/AD1606)))</f>
        <v>2.5083013297277881</v>
      </c>
      <c r="M1606">
        <f t="shared" ref="M1606" ca="1" si="1312">(J1602/Y1606-J1603/AE1606)/(SQRT(S1606*(1-S1606)*(1/Y1606+1/AE1606)))</f>
        <v>6.709786334448447</v>
      </c>
      <c r="N1606" t="e">
        <f ca="1">(E1602+E1603)/(T1606+Z1606)</f>
        <v>#REF!</v>
      </c>
      <c r="O1606">
        <f t="shared" ref="O1606" ca="1" si="1313">(F1602+F1603)/(U1606+AA1606)</f>
        <v>9.23338566195709E-3</v>
      </c>
      <c r="P1606">
        <f t="shared" ref="P1606" ca="1" si="1314">(G1602+G1603)/(V1606+AB1606)</f>
        <v>7.9735740450026169E-3</v>
      </c>
      <c r="Q1606">
        <f t="shared" ref="Q1606" ca="1" si="1315">(H1602+H1603)/(W1606+AC1606)</f>
        <v>7.2867608581894299E-3</v>
      </c>
      <c r="R1606">
        <f t="shared" ref="R1606" ca="1" si="1316">(I1602+I1603)/(X1606+AD1606)</f>
        <v>6.8354264782836214E-3</v>
      </c>
      <c r="S1606">
        <f t="shared" ref="S1606" ca="1" si="1317">(J1602+J1603)/(Y1606+AE1606)</f>
        <v>4.5133437990580848E-3</v>
      </c>
      <c r="T1606" t="e">
        <f ca="1">_xlfn.FLOOR.MATH(($F$1-1)*$D1602)</f>
        <v>#REF!</v>
      </c>
      <c r="U1606">
        <f ca="1">2*50*$D1602</f>
        <v>336700</v>
      </c>
      <c r="V1606">
        <f ca="1">2*10*$D1602</f>
        <v>67340</v>
      </c>
      <c r="W1606">
        <f ca="1">2*5*$D1602</f>
        <v>33670</v>
      </c>
      <c r="X1606">
        <f ca="1">2*2*$D1602</f>
        <v>13468</v>
      </c>
      <c r="Y1606">
        <f ca="1">2*1*$D1602</f>
        <v>6734</v>
      </c>
      <c r="Z1606" t="e">
        <f ca="1">_xlfn.FLOOR.MATH(($F$1-1)*$D1603)</f>
        <v>#REF!</v>
      </c>
      <c r="AA1606">
        <f ca="1">2*50*$D1603</f>
        <v>427700</v>
      </c>
      <c r="AB1606">
        <f ca="1">2*10*$D1603</f>
        <v>85540</v>
      </c>
      <c r="AC1606">
        <f ca="1">2*5*$D1603</f>
        <v>42770</v>
      </c>
      <c r="AD1606">
        <f ca="1">2*2*$D1603</f>
        <v>17108</v>
      </c>
      <c r="AE1606">
        <f ca="1">2*1*$D1603</f>
        <v>8554</v>
      </c>
    </row>
    <row r="1608" spans="1:100">
      <c r="A1608" s="18" t="s">
        <v>151</v>
      </c>
      <c r="B1608" t="s">
        <v>152</v>
      </c>
      <c r="C1608" t="s">
        <v>153</v>
      </c>
      <c r="D1608" t="s">
        <v>154</v>
      </c>
      <c r="E1608">
        <v>50</v>
      </c>
      <c r="F1608" t="s">
        <v>153</v>
      </c>
      <c r="G1608" t="s">
        <v>154</v>
      </c>
      <c r="H1608">
        <v>10</v>
      </c>
      <c r="I1608" t="s">
        <v>153</v>
      </c>
      <c r="J1608" t="s">
        <v>154</v>
      </c>
      <c r="K1608">
        <v>5</v>
      </c>
      <c r="L1608" t="s">
        <v>153</v>
      </c>
      <c r="M1608" t="s">
        <v>154</v>
      </c>
      <c r="N1608">
        <v>2</v>
      </c>
      <c r="O1608" t="s">
        <v>153</v>
      </c>
      <c r="P1608" t="s">
        <v>154</v>
      </c>
      <c r="Q1608">
        <v>1</v>
      </c>
      <c r="R1608" t="s">
        <v>153</v>
      </c>
      <c r="S1608" t="s">
        <v>154</v>
      </c>
    </row>
    <row r="1609" spans="1:100">
      <c r="A1609" s="18" t="s">
        <v>159</v>
      </c>
      <c r="B1609" t="s">
        <v>116</v>
      </c>
      <c r="C1609">
        <f ca="1">BC1602</f>
        <v>769</v>
      </c>
      <c r="D1609">
        <f ca="1">BD1602</f>
        <v>2598</v>
      </c>
      <c r="E1609" t="s">
        <v>116</v>
      </c>
      <c r="F1609">
        <f ca="1">BG1602</f>
        <v>1847</v>
      </c>
      <c r="G1609">
        <f ca="1">BH1602</f>
        <v>1520</v>
      </c>
      <c r="H1609" t="s">
        <v>116</v>
      </c>
      <c r="I1609">
        <f ca="1">BK1602</f>
        <v>494</v>
      </c>
      <c r="J1609">
        <f ca="1">BL1602</f>
        <v>2873</v>
      </c>
      <c r="K1609" t="s">
        <v>116</v>
      </c>
      <c r="L1609">
        <f ca="1">BO1602</f>
        <v>242</v>
      </c>
      <c r="M1609">
        <f ca="1">BP1602</f>
        <v>3125</v>
      </c>
      <c r="N1609" t="s">
        <v>116</v>
      </c>
      <c r="O1609">
        <f ca="1">BS1602</f>
        <v>104</v>
      </c>
      <c r="P1609">
        <f ca="1">BT1602</f>
        <v>3263</v>
      </c>
      <c r="Q1609" t="s">
        <v>116</v>
      </c>
      <c r="R1609">
        <f ca="1">BW1602</f>
        <v>58</v>
      </c>
      <c r="S1609">
        <f ca="1">BX1602</f>
        <v>3309</v>
      </c>
    </row>
    <row r="1610" spans="1:100">
      <c r="A1610" s="18"/>
      <c r="B1610" t="s">
        <v>117</v>
      </c>
      <c r="C1610">
        <f ca="1">BC1603</f>
        <v>700</v>
      </c>
      <c r="D1610">
        <f ca="1">BD1603</f>
        <v>3577</v>
      </c>
      <c r="E1610" t="s">
        <v>117</v>
      </c>
      <c r="F1610">
        <f ca="1">BG1603</f>
        <v>2103</v>
      </c>
      <c r="G1610">
        <f ca="1">BH1603</f>
        <v>2174</v>
      </c>
      <c r="H1610" t="s">
        <v>117</v>
      </c>
      <c r="I1610">
        <f ca="1">BK1603</f>
        <v>537</v>
      </c>
      <c r="J1610">
        <f ca="1">BL1603</f>
        <v>3740</v>
      </c>
      <c r="K1610" t="s">
        <v>117</v>
      </c>
      <c r="L1610">
        <f ca="1">BO1603</f>
        <v>266</v>
      </c>
      <c r="M1610">
        <f ca="1">BP1603</f>
        <v>4011</v>
      </c>
      <c r="N1610" t="s">
        <v>117</v>
      </c>
      <c r="O1610">
        <f ca="1">BS1603</f>
        <v>96</v>
      </c>
      <c r="P1610">
        <f ca="1">BT1603</f>
        <v>4181</v>
      </c>
      <c r="Q1610" t="s">
        <v>117</v>
      </c>
      <c r="R1610">
        <f ca="1">BW1603</f>
        <v>11</v>
      </c>
      <c r="S1610">
        <f ca="1">BX1603</f>
        <v>4266</v>
      </c>
    </row>
    <row r="1611" spans="1:100">
      <c r="A1611" s="18" t="s">
        <v>155</v>
      </c>
      <c r="C1611">
        <f ca="1">(C1609+C1610)*(C1609+D1609)/SUM(C1609:D1610)</f>
        <v>647.05952380952385</v>
      </c>
      <c r="D1611">
        <f ca="1">(C1609+D1609)*(D1609+D1610)/SUM(C1609:D1610)</f>
        <v>2719.9404761904761</v>
      </c>
      <c r="F1611">
        <f ca="1">(F1609+F1610)*(F1609+G1609)/SUM(F1609:G1610)</f>
        <v>1739.8809523809523</v>
      </c>
      <c r="G1611">
        <f ca="1">(F1609+G1609)*(G1609+G1610)/SUM(F1609:G1610)</f>
        <v>1627.1190476190477</v>
      </c>
      <c r="I1611">
        <f ca="1">(I1609+I1610)*(I1609+J1609)/SUM(I1609:J1610)</f>
        <v>454.13095238095241</v>
      </c>
      <c r="J1611">
        <f ca="1">(I1609+J1609)*(J1609+J1610)/SUM(I1609:J1610)</f>
        <v>2912.8690476190477</v>
      </c>
      <c r="L1611">
        <f ca="1">(L1609+L1610)*(L1609+M1609)/SUM(L1609:M1610)</f>
        <v>223.76190476190476</v>
      </c>
      <c r="M1611">
        <f ca="1">(L1609+M1609)*(M1609+M1610)/SUM(L1609:M1610)</f>
        <v>3143.2380952380954</v>
      </c>
      <c r="O1611">
        <f ca="1">(O1609+O1610)*(O1609+P1609)/SUM(O1609:P1610)</f>
        <v>88.095238095238102</v>
      </c>
      <c r="P1611">
        <f ca="1">(O1609+P1609)*(P1609+P1610)/SUM(O1609:P1610)</f>
        <v>3278.9047619047619</v>
      </c>
      <c r="R1611">
        <f ca="1">(R1609+R1610)*(R1609+S1609)/SUM(R1609:S1610)</f>
        <v>30.392857142857142</v>
      </c>
      <c r="S1611">
        <f ca="1">(R1609+S1609)*(S1609+S1610)/SUM(R1609:S1610)</f>
        <v>3336.6071428571427</v>
      </c>
    </row>
    <row r="1612" spans="1:100">
      <c r="C1612">
        <f ca="1">(C1609+C1610)*(C1610+D1610)/SUM(C1609:D1610)</f>
        <v>821.94047619047615</v>
      </c>
      <c r="D1612">
        <f ca="1">(C1610+D1610)*(D1609+D1610)/SUM(C1609:D1610)</f>
        <v>3455.0595238095239</v>
      </c>
      <c r="F1612">
        <f ca="1">(F1609+F1610)*(F1610+G1610)/SUM(F1609:G1610)</f>
        <v>2210.1190476190477</v>
      </c>
      <c r="G1612">
        <f ca="1">(F1610+G1610)*(G1609+G1610)/SUM(F1609:G1610)</f>
        <v>2066.8809523809523</v>
      </c>
      <c r="I1612">
        <f ca="1">(I1609+I1610)*(I1610+J1610)/SUM(I1609:J1610)</f>
        <v>576.86904761904759</v>
      </c>
      <c r="J1612">
        <f ca="1">(I1610+J1610)*(J1609+J1610)/SUM(I1609:J1610)</f>
        <v>3700.1309523809523</v>
      </c>
      <c r="L1612">
        <f ca="1">(L1609+L1610)*(L1610+M1610)/SUM(L1609:M1610)</f>
        <v>284.23809523809524</v>
      </c>
      <c r="M1612">
        <f ca="1">(L1610+M1610)*(M1609+M1610)/SUM(L1609:M1610)</f>
        <v>3992.7619047619046</v>
      </c>
      <c r="O1612">
        <f ca="1">(O1609+O1610)*(O1610+P1610)/SUM(O1609:P1610)</f>
        <v>111.9047619047619</v>
      </c>
      <c r="P1612">
        <f ca="1">(O1610+P1610)*(P1609+P1610)/SUM(O1609:P1610)</f>
        <v>4165.0952380952385</v>
      </c>
      <c r="R1612">
        <f ca="1">(R1609+R1610)*(R1610+S1610)/SUM(R1609:S1610)</f>
        <v>38.607142857142854</v>
      </c>
      <c r="S1612">
        <f ca="1">(R1610+S1610)*(S1609+S1610)/SUM(R1609:S1610)</f>
        <v>4238.3928571428569</v>
      </c>
    </row>
    <row r="1614" spans="1:100">
      <c r="A1614" s="18" t="s">
        <v>151</v>
      </c>
      <c r="B1614" s="18" t="s">
        <v>0</v>
      </c>
      <c r="C1614" s="18">
        <v>50</v>
      </c>
      <c r="D1614" s="18">
        <v>10</v>
      </c>
      <c r="E1614" s="18">
        <v>5</v>
      </c>
      <c r="F1614" s="18">
        <v>2</v>
      </c>
      <c r="G1614" s="18">
        <v>1</v>
      </c>
    </row>
    <row r="1615" spans="1:100">
      <c r="A1615" s="18" t="s">
        <v>118</v>
      </c>
      <c r="B1615" s="10">
        <f ca="1">_xlfn.CHISQ.TEST(C1609:D1610,C1611:D1612)</f>
        <v>1.0014395794733043E-12</v>
      </c>
      <c r="C1615" s="10">
        <f ca="1">_xlfn.CHISQ.TEST(F1609:G1610,F1611:G1612)</f>
        <v>7.8659318570508978E-7</v>
      </c>
      <c r="D1615" s="10">
        <f ca="1">_xlfn.CHISQ.TEST(I1609:J1610,I1611:J1612)</f>
        <v>7.1658045785153411E-3</v>
      </c>
      <c r="E1615" s="10">
        <f ca="1">_xlfn.CHISQ.TEST(L1609:M1610,L1611:M1612)</f>
        <v>9.1607120924058288E-2</v>
      </c>
      <c r="F1615" s="10">
        <f ca="1">_xlfn.CHISQ.TEST(O1609:P1610,O1611:P1612)</f>
        <v>2.1697973188187478E-2</v>
      </c>
      <c r="G1615" s="10">
        <f ca="1">_xlfn.CHISQ.TEST(R1609:S1610,R1611:S1612)</f>
        <v>1.7553373828993795E-11</v>
      </c>
    </row>
    <row r="1616" spans="1:100">
      <c r="A1616" s="18" t="s">
        <v>156</v>
      </c>
      <c r="B1616">
        <f ca="1">(C1609*D1610)/(D1609*C1610)</f>
        <v>1.5125442648190917</v>
      </c>
      <c r="C1616">
        <f ca="1">(F1609*G1610)/(G1609*F1610)</f>
        <v>1.256155992692144</v>
      </c>
      <c r="D1616">
        <f ca="1">(I1609*J1610)/(J1609*I1610)</f>
        <v>1.1975361696032087</v>
      </c>
      <c r="E1616">
        <f ca="1">(L1609*M1610)/(M1609*L1610)</f>
        <v>1.1677136842105262</v>
      </c>
      <c r="F1616">
        <f ca="1">(O1609*P1610)/(P1609*O1610)</f>
        <v>1.3881142098273573</v>
      </c>
      <c r="G1616">
        <f ca="1">(R1609*S1610)/(S1609*R1610)</f>
        <v>6.7976592763537456</v>
      </c>
    </row>
    <row r="1617" spans="1:100">
      <c r="AB1617" s="12"/>
      <c r="AC1617" s="12"/>
      <c r="AD1617" s="12"/>
      <c r="AE1617" s="12"/>
      <c r="AF1617" s="12"/>
      <c r="AG1617" s="12"/>
      <c r="AH1617" s="12"/>
      <c r="AI1617" s="12"/>
      <c r="AJ1617" s="12"/>
      <c r="AK1617" s="12"/>
      <c r="AL1617" s="12"/>
      <c r="AM1617" s="12"/>
      <c r="AN1617" s="12"/>
      <c r="AO1617" s="12"/>
      <c r="AP1617" s="12"/>
      <c r="AQ1617" s="12"/>
      <c r="AR1617" s="12"/>
      <c r="AS1617" s="12"/>
      <c r="AT1617" s="12"/>
      <c r="AU1617" s="12"/>
      <c r="AV1617" s="12"/>
      <c r="AW1617" s="12"/>
      <c r="AX1617" s="12"/>
      <c r="AY1617" s="12"/>
    </row>
    <row r="1618" spans="1:100">
      <c r="AB1618" s="12"/>
      <c r="AC1618" s="12"/>
      <c r="AD1618" s="12"/>
      <c r="AE1618" s="12"/>
      <c r="AF1618" s="12"/>
      <c r="AG1618" s="12"/>
      <c r="AH1618" s="12"/>
      <c r="AI1618" s="12"/>
      <c r="AJ1618" s="12"/>
      <c r="AK1618" s="12"/>
      <c r="AL1618" s="12"/>
      <c r="AM1618" s="12"/>
      <c r="AN1618" s="12"/>
      <c r="AO1618" s="12"/>
      <c r="AP1618" s="12"/>
      <c r="AQ1618" s="12"/>
      <c r="AR1618" s="12"/>
      <c r="AS1618" s="12"/>
      <c r="AT1618" s="12"/>
      <c r="AU1618" s="12"/>
      <c r="AV1618" s="12"/>
      <c r="AW1618" s="12"/>
      <c r="AX1618" s="12"/>
      <c r="AY1618" s="12"/>
    </row>
    <row r="1619" spans="1:100">
      <c r="A1619">
        <v>3</v>
      </c>
      <c r="B1619">
        <v>5</v>
      </c>
      <c r="C1619">
        <v>7</v>
      </c>
      <c r="AB1619" s="12"/>
      <c r="AC1619" s="12"/>
      <c r="AD1619" s="12"/>
      <c r="AE1619" s="12"/>
      <c r="AF1619" s="12"/>
      <c r="AG1619" s="12"/>
      <c r="AH1619" s="12"/>
      <c r="AI1619" s="12"/>
      <c r="AJ1619" s="12"/>
      <c r="AK1619" s="12"/>
      <c r="AL1619" s="12"/>
      <c r="AM1619" s="12"/>
      <c r="AN1619" s="12"/>
      <c r="AO1619" s="12"/>
      <c r="AP1619" s="12"/>
      <c r="AQ1619" s="12"/>
      <c r="AR1619" s="12"/>
      <c r="AS1619" s="12"/>
      <c r="AT1619" s="12"/>
      <c r="AU1619" s="12"/>
      <c r="AV1619" s="12"/>
      <c r="AW1619" s="12"/>
      <c r="AX1619" s="12"/>
      <c r="AY1619" s="12"/>
    </row>
    <row r="1620" spans="1:100" ht="18.75">
      <c r="A1620" s="19" t="str">
        <f ca="1">INDIRECT("R5C"&amp;A1619,FALSE)</f>
        <v>sage_kings</v>
      </c>
      <c r="B1620" s="19" t="str">
        <f ca="1">INDIRECT("R5C"&amp;B1619,FALSE)</f>
        <v>emperor_names</v>
      </c>
      <c r="C1620" s="19" t="str">
        <f ca="1">INDIRECT("R3C"&amp;C1619,FALSE)</f>
        <v>ubc_emotion</v>
      </c>
      <c r="D1620" s="20"/>
    </row>
    <row r="1621" spans="1:100" ht="18.75">
      <c r="A1621" s="19">
        <f ca="1">INDIRECT("R6C"&amp;A1619,FALSE)</f>
        <v>214</v>
      </c>
      <c r="B1621" s="19">
        <f ca="1">INDIRECT("R6C"&amp;B1619,FALSE)</f>
        <v>227</v>
      </c>
      <c r="C1621" s="19">
        <f ca="1">INDIRECT("R4C"&amp;C1619,FALSE)</f>
        <v>2</v>
      </c>
    </row>
    <row r="1622" spans="1:100">
      <c r="A1622" s="18"/>
    </row>
    <row r="1623" spans="1:100">
      <c r="A1623" s="18" t="s">
        <v>115</v>
      </c>
    </row>
    <row r="1624" spans="1:100" ht="15.75">
      <c r="C1624" t="s">
        <v>36</v>
      </c>
      <c r="D1624" t="s">
        <v>37</v>
      </c>
      <c r="E1624" s="2" t="s">
        <v>43</v>
      </c>
      <c r="F1624" s="2" t="s">
        <v>38</v>
      </c>
      <c r="G1624" s="2" t="s">
        <v>39</v>
      </c>
      <c r="H1624" s="2" t="s">
        <v>40</v>
      </c>
      <c r="I1624" s="2" t="s">
        <v>41</v>
      </c>
      <c r="J1624" s="2" t="s">
        <v>42</v>
      </c>
      <c r="K1624" s="3" t="s">
        <v>44</v>
      </c>
      <c r="L1624" s="3" t="s">
        <v>45</v>
      </c>
      <c r="M1624" s="3" t="s">
        <v>46</v>
      </c>
      <c r="N1624" s="3" t="s">
        <v>47</v>
      </c>
      <c r="O1624" s="3" t="s">
        <v>48</v>
      </c>
      <c r="P1624" s="3" t="s">
        <v>49</v>
      </c>
      <c r="Q1624" s="3" t="s">
        <v>108</v>
      </c>
      <c r="R1624" s="3" t="s">
        <v>109</v>
      </c>
      <c r="S1624" s="3" t="s">
        <v>110</v>
      </c>
      <c r="T1624" s="3" t="s">
        <v>111</v>
      </c>
      <c r="U1624" s="3" t="s">
        <v>112</v>
      </c>
      <c r="V1624" s="3" t="s">
        <v>113</v>
      </c>
      <c r="W1624" s="3" t="s">
        <v>81</v>
      </c>
      <c r="X1624" s="3" t="s">
        <v>82</v>
      </c>
      <c r="Y1624" s="3" t="s">
        <v>83</v>
      </c>
      <c r="Z1624" s="3" t="s">
        <v>84</v>
      </c>
      <c r="AA1624" s="3" t="s">
        <v>85</v>
      </c>
      <c r="AB1624" s="3" t="s">
        <v>86</v>
      </c>
      <c r="AC1624" s="13" t="s">
        <v>96</v>
      </c>
      <c r="AD1624" s="13" t="s">
        <v>97</v>
      </c>
      <c r="AE1624" s="13" t="s">
        <v>98</v>
      </c>
      <c r="AF1624" s="13" t="s">
        <v>99</v>
      </c>
      <c r="AG1624" s="13" t="s">
        <v>100</v>
      </c>
      <c r="AH1624" s="13" t="s">
        <v>101</v>
      </c>
      <c r="AI1624" s="13" t="s">
        <v>102</v>
      </c>
      <c r="AJ1624" s="13" t="s">
        <v>103</v>
      </c>
      <c r="AK1624" s="13" t="s">
        <v>104</v>
      </c>
      <c r="AL1624" s="13" t="s">
        <v>105</v>
      </c>
      <c r="AM1624" s="13" t="s">
        <v>106</v>
      </c>
      <c r="AN1624" s="13" t="s">
        <v>107</v>
      </c>
      <c r="AO1624" s="13" t="s">
        <v>96</v>
      </c>
      <c r="AP1624" s="13" t="s">
        <v>97</v>
      </c>
      <c r="AQ1624" s="13" t="s">
        <v>98</v>
      </c>
      <c r="AR1624" s="13" t="s">
        <v>99</v>
      </c>
      <c r="AS1624" s="13" t="s">
        <v>100</v>
      </c>
      <c r="AT1624" s="13" t="s">
        <v>101</v>
      </c>
      <c r="AU1624" s="13" t="s">
        <v>102</v>
      </c>
      <c r="AV1624" s="13" t="s">
        <v>103</v>
      </c>
      <c r="AW1624" s="13" t="s">
        <v>104</v>
      </c>
      <c r="AX1624" s="13" t="s">
        <v>105</v>
      </c>
      <c r="AY1624" s="13" t="s">
        <v>106</v>
      </c>
      <c r="AZ1624" s="13" t="s">
        <v>107</v>
      </c>
      <c r="BA1624" t="s">
        <v>1</v>
      </c>
      <c r="BB1624" t="s">
        <v>2</v>
      </c>
      <c r="BC1624" t="s">
        <v>3</v>
      </c>
      <c r="BD1624" t="s">
        <v>4</v>
      </c>
      <c r="BE1624" t="s">
        <v>5</v>
      </c>
      <c r="BF1624" t="s">
        <v>6</v>
      </c>
      <c r="BG1624" t="s">
        <v>7</v>
      </c>
      <c r="BH1624" t="s">
        <v>8</v>
      </c>
      <c r="BI1624" t="s">
        <v>9</v>
      </c>
      <c r="BJ1624" t="s">
        <v>10</v>
      </c>
      <c r="BK1624" t="s">
        <v>11</v>
      </c>
      <c r="BL1624" t="s">
        <v>12</v>
      </c>
      <c r="BM1624" t="s">
        <v>13</v>
      </c>
      <c r="BN1624" t="s">
        <v>14</v>
      </c>
      <c r="BO1624" t="s">
        <v>15</v>
      </c>
      <c r="BP1624" t="s">
        <v>16</v>
      </c>
      <c r="BQ1624" t="s">
        <v>17</v>
      </c>
      <c r="BR1624" t="s">
        <v>18</v>
      </c>
      <c r="BS1624" t="s">
        <v>19</v>
      </c>
      <c r="BT1624" t="s">
        <v>20</v>
      </c>
      <c r="BU1624" t="s">
        <v>21</v>
      </c>
      <c r="BV1624" t="s">
        <v>22</v>
      </c>
      <c r="BW1624" t="s">
        <v>23</v>
      </c>
      <c r="BX1624" t="s">
        <v>24</v>
      </c>
      <c r="BY1624" t="s">
        <v>1</v>
      </c>
      <c r="BZ1624" t="s">
        <v>2</v>
      </c>
      <c r="CA1624" t="s">
        <v>3</v>
      </c>
      <c r="CB1624" t="s">
        <v>4</v>
      </c>
      <c r="CC1624" t="s">
        <v>5</v>
      </c>
      <c r="CD1624" t="s">
        <v>6</v>
      </c>
      <c r="CE1624" t="s">
        <v>7</v>
      </c>
      <c r="CF1624" t="s">
        <v>8</v>
      </c>
      <c r="CG1624" t="s">
        <v>9</v>
      </c>
      <c r="CH1624" t="s">
        <v>10</v>
      </c>
      <c r="CI1624" t="s">
        <v>11</v>
      </c>
      <c r="CJ1624" t="s">
        <v>12</v>
      </c>
      <c r="CK1624" t="s">
        <v>13</v>
      </c>
      <c r="CL1624" t="s">
        <v>14</v>
      </c>
      <c r="CM1624" t="s">
        <v>15</v>
      </c>
      <c r="CN1624" t="s">
        <v>16</v>
      </c>
      <c r="CO1624" t="s">
        <v>17</v>
      </c>
      <c r="CP1624" t="s">
        <v>18</v>
      </c>
      <c r="CQ1624" t="s">
        <v>19</v>
      </c>
      <c r="CR1624" t="s">
        <v>20</v>
      </c>
      <c r="CS1624" t="s">
        <v>21</v>
      </c>
      <c r="CT1624" t="s">
        <v>22</v>
      </c>
      <c r="CU1624" t="s">
        <v>23</v>
      </c>
      <c r="CV1624" t="s">
        <v>24</v>
      </c>
    </row>
    <row r="1625" spans="1:100">
      <c r="A1625" s="18" t="str">
        <f ca="1">INDIRECT("CORPUS_TOTALS!R"&amp;$A1621&amp;"C"&amp;COLUMN(),FALSE)</f>
        <v>Sage Kings</v>
      </c>
      <c r="B1625" s="7" t="str">
        <f ca="1">INDIRECT("CORPUS_TOTALS!R"&amp;($A1621+$C1621)&amp;"C"&amp;(COLUMN()-1),FALSE)</f>
        <v>Emotion</v>
      </c>
      <c r="C1625" s="7">
        <f ca="1">INDIRECT("CORPUS_TOTALS!R"&amp;($A1621+$C1621)&amp;"C"&amp;(COLUMN()-1),FALSE)</f>
        <v>88243</v>
      </c>
      <c r="D1625" s="7">
        <f t="shared" ref="D1625:BO1625" ca="1" si="1318">INDIRECT("CORPUS_TOTALS!R"&amp;($A1621+$C1621)&amp;"C"&amp;(COLUMN()-1),FALSE)</f>
        <v>3367</v>
      </c>
      <c r="E1625" s="7">
        <f t="shared" ca="1" si="1318"/>
        <v>1560</v>
      </c>
      <c r="F1625" s="7">
        <f t="shared" ca="1" si="1318"/>
        <v>4091</v>
      </c>
      <c r="G1625" s="7">
        <f t="shared" ca="1" si="1318"/>
        <v>709</v>
      </c>
      <c r="H1625" s="7">
        <f t="shared" ca="1" si="1318"/>
        <v>353</v>
      </c>
      <c r="I1625" s="7">
        <f t="shared" ca="1" si="1318"/>
        <v>113</v>
      </c>
      <c r="J1625" s="7">
        <f t="shared" ca="1" si="1318"/>
        <v>41</v>
      </c>
      <c r="K1625" s="7">
        <f t="shared" ca="1" si="1318"/>
        <v>-1.9981048519889823E-2</v>
      </c>
      <c r="L1625" s="7">
        <f t="shared" ca="1" si="1318"/>
        <v>-0.71639028229695734</v>
      </c>
      <c r="M1625" s="7">
        <f t="shared" ca="1" si="1318"/>
        <v>-2.0664636770834939</v>
      </c>
      <c r="N1625" s="7">
        <f t="shared" ca="1" si="1318"/>
        <v>-2.1065536933168474</v>
      </c>
      <c r="O1625" s="7">
        <f t="shared" ca="1" si="1318"/>
        <v>-4.2306178388146964</v>
      </c>
      <c r="P1625" s="7">
        <f t="shared" ca="1" si="1318"/>
        <v>-7.3870292318785333</v>
      </c>
      <c r="Q1625" s="7">
        <f t="shared" ca="1" si="1318"/>
        <v>0.88322359943940687</v>
      </c>
      <c r="R1625" s="7">
        <f t="shared" ca="1" si="1318"/>
        <v>0.96799069064973908</v>
      </c>
      <c r="S1625" s="7">
        <f t="shared" ca="1" si="1318"/>
        <v>0.83514939227149032</v>
      </c>
      <c r="T1625" s="7">
        <f t="shared" ca="1" si="1318"/>
        <v>0.85396506160590102</v>
      </c>
      <c r="U1625" s="7">
        <f t="shared" ca="1" si="1318"/>
        <v>0.65217694528654824</v>
      </c>
      <c r="V1625" s="7">
        <f t="shared" ca="1" si="1318"/>
        <v>0.48732889858689449</v>
      </c>
      <c r="W1625" s="7">
        <f t="shared" ca="1" si="1318"/>
        <v>0</v>
      </c>
      <c r="X1625" s="7">
        <f t="shared" ca="1" si="1318"/>
        <v>0</v>
      </c>
      <c r="Y1625" s="7">
        <f t="shared" ca="1" si="1318"/>
        <v>0</v>
      </c>
      <c r="Z1625" s="7">
        <f t="shared" ca="1" si="1318"/>
        <v>0</v>
      </c>
      <c r="AA1625" s="7">
        <f t="shared" ca="1" si="1318"/>
        <v>0</v>
      </c>
      <c r="AB1625" s="7">
        <f t="shared" ca="1" si="1318"/>
        <v>0</v>
      </c>
      <c r="AC1625" s="7">
        <f t="shared" ca="1" si="1318"/>
        <v>2.4887907477211358E-2</v>
      </c>
      <c r="AD1625" s="7">
        <f t="shared" ca="1" si="1318"/>
        <v>2.7450974189710802E-2</v>
      </c>
      <c r="AE1625" s="7">
        <f t="shared" ca="1" si="1318"/>
        <v>2.3565008343118841E-2</v>
      </c>
      <c r="AF1625" s="7">
        <f t="shared" ca="1" si="1318"/>
        <v>2.5036120258009758E-2</v>
      </c>
      <c r="AG1625" s="7">
        <f t="shared" ca="1" si="1318"/>
        <v>1.9523711861531682E-2</v>
      </c>
      <c r="AH1625" s="7">
        <f t="shared" ca="1" si="1318"/>
        <v>2.2590930253110434E-2</v>
      </c>
      <c r="AI1625" s="7">
        <f t="shared" ca="1" si="1318"/>
        <v>1.8803864960992379E-2</v>
      </c>
      <c r="AJ1625" s="7">
        <f t="shared" ca="1" si="1318"/>
        <v>2.3132576975449556E-2</v>
      </c>
      <c r="AK1625" s="7">
        <f t="shared" ca="1" si="1318"/>
        <v>1.371257284476962E-2</v>
      </c>
      <c r="AL1625" s="7">
        <f t="shared" ca="1" si="1318"/>
        <v>1.9848460716263946E-2</v>
      </c>
      <c r="AM1625" s="7">
        <f t="shared" ca="1" si="1318"/>
        <v>8.472385518595929E-3</v>
      </c>
      <c r="AN1625" s="7">
        <f t="shared" ca="1" si="1318"/>
        <v>1.5881638835428424E-2</v>
      </c>
      <c r="AO1625" s="7">
        <f t="shared" ca="1" si="1318"/>
        <v>0.23777645677692835</v>
      </c>
      <c r="AP1625" s="7">
        <f t="shared" ca="1" si="1318"/>
        <v>0.26712404812357649</v>
      </c>
      <c r="AQ1625" s="7">
        <f t="shared" ca="1" si="1318"/>
        <v>0.57024043538692804</v>
      </c>
      <c r="AR1625" s="7">
        <f t="shared" ca="1" si="1318"/>
        <v>0.60350473835824581</v>
      </c>
      <c r="AS1625" s="7">
        <f t="shared" ca="1" si="1318"/>
        <v>0.16065864820327613</v>
      </c>
      <c r="AT1625" s="7">
        <f t="shared" ca="1" si="1318"/>
        <v>0.18623769869307077</v>
      </c>
      <c r="AU1625" s="7">
        <f t="shared" ca="1" si="1318"/>
        <v>8.7116746711542958E-2</v>
      </c>
      <c r="AV1625" s="7">
        <f t="shared" ca="1" si="1318"/>
        <v>0.10712144752665129</v>
      </c>
      <c r="AW1625" s="7">
        <f t="shared" ca="1" si="1318"/>
        <v>2.6124271467008242E-2</v>
      </c>
      <c r="AX1625" s="7">
        <f t="shared" ca="1" si="1318"/>
        <v>3.8027792685055906E-2</v>
      </c>
      <c r="AY1625" s="7">
        <f t="shared" ca="1" si="1318"/>
        <v>8.472385518595929E-3</v>
      </c>
      <c r="AZ1625" s="7">
        <f t="shared" ca="1" si="1318"/>
        <v>1.5881638835428424E-2</v>
      </c>
      <c r="BA1625" s="7">
        <f t="shared" ca="1" si="1318"/>
        <v>1836572</v>
      </c>
      <c r="BB1625" s="7">
        <f t="shared" ca="1" si="1318"/>
        <v>4801466</v>
      </c>
      <c r="BC1625" s="7">
        <f t="shared" ca="1" si="1318"/>
        <v>850</v>
      </c>
      <c r="BD1625" s="7">
        <f t="shared" ca="1" si="1318"/>
        <v>2517</v>
      </c>
      <c r="BE1625" s="7">
        <f t="shared" ca="1" si="1318"/>
        <v>3947719</v>
      </c>
      <c r="BF1625" s="7">
        <f t="shared" ca="1" si="1318"/>
        <v>2690319</v>
      </c>
      <c r="BG1625" s="7">
        <f t="shared" ca="1" si="1318"/>
        <v>1976</v>
      </c>
      <c r="BH1625" s="7">
        <f t="shared" ca="1" si="1318"/>
        <v>1391</v>
      </c>
      <c r="BI1625" s="7">
        <f t="shared" ca="1" si="1318"/>
        <v>1333705</v>
      </c>
      <c r="BJ1625" s="7">
        <f t="shared" ca="1" si="1318"/>
        <v>5304333</v>
      </c>
      <c r="BK1625" s="7">
        <f t="shared" ca="1" si="1318"/>
        <v>584</v>
      </c>
      <c r="BL1625" s="7">
        <f t="shared" ca="1" si="1318"/>
        <v>2783</v>
      </c>
      <c r="BM1625" s="7">
        <f t="shared" ca="1" si="1318"/>
        <v>743492</v>
      </c>
      <c r="BN1625" s="7">
        <f t="shared" ca="1" si="1318"/>
        <v>5894546</v>
      </c>
      <c r="BO1625" s="7">
        <f t="shared" ca="1" si="1318"/>
        <v>327</v>
      </c>
      <c r="BP1625" s="7">
        <f t="shared" ref="BP1625:CV1625" ca="1" si="1319">INDIRECT("CORPUS_TOTALS!R"&amp;($A1621+$C1621)&amp;"C"&amp;(COLUMN()-1),FALSE)</f>
        <v>3040</v>
      </c>
      <c r="BQ1625" s="7">
        <f t="shared" ca="1" si="1319"/>
        <v>322354</v>
      </c>
      <c r="BR1625" s="7">
        <f t="shared" ca="1" si="1319"/>
        <v>6315684</v>
      </c>
      <c r="BS1625" s="7">
        <f t="shared" ca="1" si="1319"/>
        <v>108</v>
      </c>
      <c r="BT1625" s="7">
        <f t="shared" ca="1" si="1319"/>
        <v>3259</v>
      </c>
      <c r="BU1625" s="7">
        <f t="shared" ca="1" si="1319"/>
        <v>165691</v>
      </c>
      <c r="BV1625" s="7">
        <f t="shared" ca="1" si="1319"/>
        <v>6472347</v>
      </c>
      <c r="BW1625" s="7">
        <f t="shared" ca="1" si="1319"/>
        <v>41</v>
      </c>
      <c r="BX1625" s="7">
        <f t="shared" ca="1" si="1319"/>
        <v>3326</v>
      </c>
      <c r="BY1625" s="7">
        <f t="shared" ca="1" si="1319"/>
        <v>1836490.4802577165</v>
      </c>
      <c r="BZ1625" s="7">
        <f t="shared" ca="1" si="1319"/>
        <v>2635830.6039916128</v>
      </c>
      <c r="CA1625" s="7">
        <f t="shared" ca="1" si="1319"/>
        <v>2001.8101324945551</v>
      </c>
      <c r="CB1625" s="7">
        <f t="shared" ca="1" si="1319"/>
        <v>1601398.2786525197</v>
      </c>
      <c r="CC1625" s="7">
        <f t="shared" ca="1" si="1319"/>
        <v>3947692.6190181142</v>
      </c>
      <c r="CD1625" s="7">
        <f t="shared" ca="1" si="1319"/>
        <v>1799397.5192500555</v>
      </c>
      <c r="CE1625" s="7">
        <f t="shared" ca="1" si="1319"/>
        <v>677.15158569609889</v>
      </c>
      <c r="CF1625" s="7">
        <f t="shared" ca="1" si="1319"/>
        <v>1066812.8043580637</v>
      </c>
      <c r="CG1625" s="7">
        <f t="shared" ca="1" si="1319"/>
        <v>1333612.5541179916</v>
      </c>
      <c r="CH1625" s="7">
        <f t="shared" ca="1" si="1319"/>
        <v>4652605.6171035394</v>
      </c>
      <c r="CI1625" s="7">
        <f t="shared" ca="1" si="1319"/>
        <v>377.22498356898882</v>
      </c>
      <c r="CJ1625" s="7">
        <f t="shared" ca="1" si="1319"/>
        <v>662691.02864068083</v>
      </c>
      <c r="CK1625" s="7">
        <f t="shared" ca="1" si="1319"/>
        <v>743441.90530798829</v>
      </c>
      <c r="CL1625" s="7">
        <f t="shared" ca="1" si="1319"/>
        <v>5589072.0569676515</v>
      </c>
      <c r="CM1625" s="7">
        <f t="shared" ca="1" si="1319"/>
        <v>163.58992216255447</v>
      </c>
      <c r="CN1625" s="7">
        <f t="shared" ca="1" si="1319"/>
        <v>309594.53285241523</v>
      </c>
      <c r="CO1625" s="7">
        <f t="shared" ca="1" si="1319"/>
        <v>322298.52110449522</v>
      </c>
      <c r="CP1625" s="7">
        <f t="shared" ca="1" si="1319"/>
        <v>6154312.6384759797</v>
      </c>
      <c r="CQ1625" s="7">
        <f t="shared" ca="1" si="1319"/>
        <v>84.055291463176843</v>
      </c>
      <c r="CR1625" s="7">
        <f t="shared" ca="1" si="1319"/>
        <v>164733.91863205878</v>
      </c>
      <c r="CS1625" s="7">
        <f t="shared" ca="1" si="1319"/>
        <v>165647.9786755965</v>
      </c>
      <c r="CT1625" s="7">
        <f t="shared" ca="1" si="1319"/>
        <v>5042352.882038882</v>
      </c>
      <c r="CU1625" s="7">
        <f t="shared" ca="1" si="1319"/>
        <v>1381.5979526787908</v>
      </c>
      <c r="CV1625" s="7">
        <f t="shared" ca="1" si="1319"/>
        <v>1084400.3021534604</v>
      </c>
    </row>
    <row r="1626" spans="1:100">
      <c r="A1626" s="18" t="s">
        <v>117</v>
      </c>
      <c r="B1626" s="7" t="str">
        <f ca="1">INDIRECT("CORPUS_TOTALS!R"&amp;($B1621+$C1621)&amp;"C"&amp;(COLUMN()-1),FALSE)</f>
        <v>Emotion</v>
      </c>
      <c r="C1626" s="7">
        <f ca="1">INDIRECT("CORPUS_TOTALS!R"&amp;($B1621+$C1621)&amp;"C"&amp;(COLUMN()-1),FALSE)</f>
        <v>88243</v>
      </c>
      <c r="D1626" s="7">
        <f t="shared" ref="D1626:BO1626" ca="1" si="1320">INDIRECT("CORPUS_TOTALS!R"&amp;($B1621+$C1621)&amp;"C"&amp;(COLUMN()-1),FALSE)</f>
        <v>4277</v>
      </c>
      <c r="E1626" s="7">
        <f t="shared" ca="1" si="1320"/>
        <v>1429</v>
      </c>
      <c r="F1626" s="7">
        <f t="shared" ca="1" si="1320"/>
        <v>5429</v>
      </c>
      <c r="G1626" s="7">
        <f t="shared" ca="1" si="1320"/>
        <v>938</v>
      </c>
      <c r="H1626" s="7">
        <f t="shared" ca="1" si="1320"/>
        <v>463</v>
      </c>
      <c r="I1626" s="7">
        <f t="shared" ca="1" si="1320"/>
        <v>139</v>
      </c>
      <c r="J1626" s="7">
        <f t="shared" ca="1" si="1320"/>
        <v>33</v>
      </c>
      <c r="K1626" s="7">
        <f t="shared" ca="1" si="1320"/>
        <v>-3.5008265926146143</v>
      </c>
      <c r="L1626" s="7">
        <f t="shared" ca="1" si="1320"/>
        <v>-0.34403926747924979</v>
      </c>
      <c r="M1626" s="7">
        <f t="shared" ca="1" si="1320"/>
        <v>-1.8962181444977479</v>
      </c>
      <c r="N1626" s="7">
        <f t="shared" ca="1" si="1320"/>
        <v>-2.0331677760273288</v>
      </c>
      <c r="O1626" s="7">
        <f t="shared" ca="1" si="1320"/>
        <v>-5.1177471421122815</v>
      </c>
      <c r="P1626" s="7">
        <f t="shared" ca="1" si="1320"/>
        <v>-13.780848685725026</v>
      </c>
      <c r="Q1626" s="7">
        <f t="shared" ca="1" si="1320"/>
        <v>0.77832962679009987</v>
      </c>
      <c r="R1626" s="7">
        <f t="shared" ca="1" si="1320"/>
        <v>1.2462441323361626</v>
      </c>
      <c r="S1626" s="7">
        <f t="shared" ca="1" si="1320"/>
        <v>1</v>
      </c>
      <c r="T1626" s="7">
        <f t="shared" ca="1" si="1320"/>
        <v>1</v>
      </c>
      <c r="U1626" s="7">
        <f t="shared" ca="1" si="1320"/>
        <v>0.63593959901513142</v>
      </c>
      <c r="V1626" s="7">
        <f t="shared" ca="1" si="1320"/>
        <v>0.30824589061344304</v>
      </c>
      <c r="W1626" s="7">
        <f t="shared" ca="1" si="1320"/>
        <v>2.6298790052129154E-10</v>
      </c>
      <c r="X1626" s="7">
        <f t="shared" ca="1" si="1320"/>
        <v>2.2776972513987332E-10</v>
      </c>
      <c r="Y1626" s="7">
        <f t="shared" ca="1" si="1320"/>
        <v>0.13444627398053904</v>
      </c>
      <c r="Z1626" s="7">
        <f t="shared" ca="1" si="1320"/>
        <v>5.5688650229325953E-2</v>
      </c>
      <c r="AA1626" s="7">
        <f t="shared" ca="1" si="1320"/>
        <v>4.884565600927792E-6</v>
      </c>
      <c r="AB1626" s="7">
        <f t="shared" ca="1" si="1320"/>
        <v>2.7469093833648179E-11</v>
      </c>
      <c r="AC1626" s="7">
        <f t="shared" ca="1" si="1320"/>
        <v>1.7902289239976485E-2</v>
      </c>
      <c r="AD1626" s="7">
        <f t="shared" ca="1" si="1320"/>
        <v>1.9840668893891154E-2</v>
      </c>
      <c r="AE1626" s="7">
        <f t="shared" ca="1" si="1320"/>
        <v>2.4720265149993249E-2</v>
      </c>
      <c r="AF1626" s="7">
        <f t="shared" ca="1" si="1320"/>
        <v>2.6053641794126458E-2</v>
      </c>
      <c r="AG1626" s="7">
        <f t="shared" ca="1" si="1320"/>
        <v>2.0543217199430683E-2</v>
      </c>
      <c r="AH1626" s="7">
        <f t="shared" ca="1" si="1320"/>
        <v>2.3319303258834453E-2</v>
      </c>
      <c r="AI1626" s="7">
        <f t="shared" ca="1" si="1320"/>
        <v>1.970001758435766E-2</v>
      </c>
      <c r="AJ1626" s="7">
        <f t="shared" ca="1" si="1320"/>
        <v>2.3601361887234579E-2</v>
      </c>
      <c r="AK1626" s="7">
        <f t="shared" ca="1" si="1320"/>
        <v>1.3570313231669476E-2</v>
      </c>
      <c r="AL1626" s="7">
        <f t="shared" ca="1" si="1320"/>
        <v>1.8929102246469404E-2</v>
      </c>
      <c r="AM1626" s="7">
        <f t="shared" ca="1" si="1320"/>
        <v>5.0933313338745109E-3</v>
      </c>
      <c r="AN1626" s="7">
        <f t="shared" ca="1" si="1320"/>
        <v>1.0338045799630283E-2</v>
      </c>
      <c r="AO1626" s="7">
        <f t="shared" ca="1" si="1320"/>
        <v>0.21676624031636893</v>
      </c>
      <c r="AP1626" s="7">
        <f t="shared" ca="1" si="1320"/>
        <v>0.24196651628872812</v>
      </c>
      <c r="AQ1626" s="7">
        <f t="shared" ca="1" si="1320"/>
        <v>0.63215367040435644</v>
      </c>
      <c r="AR1626" s="7">
        <f t="shared" ca="1" si="1320"/>
        <v>0.66080868638778756</v>
      </c>
      <c r="AS1626" s="7">
        <f t="shared" ca="1" si="1320"/>
        <v>0.17467570038506602</v>
      </c>
      <c r="AT1626" s="7">
        <f t="shared" ca="1" si="1320"/>
        <v>0.19801543826351942</v>
      </c>
      <c r="AU1626" s="7">
        <f t="shared" ca="1" si="1320"/>
        <v>8.9729799256087622E-2</v>
      </c>
      <c r="AV1626" s="7">
        <f t="shared" ca="1" si="1320"/>
        <v>0.1076047810572161</v>
      </c>
      <c r="AW1626" s="7">
        <f t="shared" ca="1" si="1320"/>
        <v>2.610933125921705E-2</v>
      </c>
      <c r="AX1626" s="7">
        <f t="shared" ca="1" si="1320"/>
        <v>3.6551412252590287E-2</v>
      </c>
      <c r="AY1626" s="7">
        <f t="shared" ca="1" si="1320"/>
        <v>5.0933313338745109E-3</v>
      </c>
      <c r="AZ1626" s="7">
        <f t="shared" ca="1" si="1320"/>
        <v>1.0338045799630283E-2</v>
      </c>
      <c r="BA1626" s="7">
        <f t="shared" ca="1" si="1320"/>
        <v>1836441</v>
      </c>
      <c r="BB1626" s="7">
        <f t="shared" ca="1" si="1320"/>
        <v>4800687</v>
      </c>
      <c r="BC1626" s="7">
        <f t="shared" ca="1" si="1320"/>
        <v>981</v>
      </c>
      <c r="BD1626" s="7">
        <f t="shared" ca="1" si="1320"/>
        <v>3296</v>
      </c>
      <c r="BE1626" s="7">
        <f t="shared" ca="1" si="1320"/>
        <v>3946930</v>
      </c>
      <c r="BF1626" s="7">
        <f t="shared" ca="1" si="1320"/>
        <v>2690198</v>
      </c>
      <c r="BG1626" s="7">
        <f t="shared" ca="1" si="1320"/>
        <v>2765</v>
      </c>
      <c r="BH1626" s="7">
        <f t="shared" ca="1" si="1320"/>
        <v>1512</v>
      </c>
      <c r="BI1626" s="7">
        <f t="shared" ca="1" si="1320"/>
        <v>1333492</v>
      </c>
      <c r="BJ1626" s="7">
        <f t="shared" ca="1" si="1320"/>
        <v>5303636</v>
      </c>
      <c r="BK1626" s="7">
        <f t="shared" ca="1" si="1320"/>
        <v>797</v>
      </c>
      <c r="BL1626" s="7">
        <f t="shared" ca="1" si="1320"/>
        <v>3480</v>
      </c>
      <c r="BM1626" s="7">
        <f t="shared" ca="1" si="1320"/>
        <v>743397</v>
      </c>
      <c r="BN1626" s="7">
        <f t="shared" ca="1" si="1320"/>
        <v>5893731</v>
      </c>
      <c r="BO1626" s="7">
        <f t="shared" ca="1" si="1320"/>
        <v>422</v>
      </c>
      <c r="BP1626" s="7">
        <f t="shared" ref="BP1626:CV1626" ca="1" si="1321">INDIRECT("CORPUS_TOTALS!R"&amp;($B1621+$C1621)&amp;"C"&amp;(COLUMN()-1),FALSE)</f>
        <v>3855</v>
      </c>
      <c r="BQ1626" s="7">
        <f t="shared" ca="1" si="1321"/>
        <v>322328</v>
      </c>
      <c r="BR1626" s="7">
        <f t="shared" ca="1" si="1321"/>
        <v>6314800</v>
      </c>
      <c r="BS1626" s="7">
        <f t="shared" ca="1" si="1321"/>
        <v>134</v>
      </c>
      <c r="BT1626" s="7">
        <f t="shared" ca="1" si="1321"/>
        <v>4143</v>
      </c>
      <c r="BU1626" s="7">
        <f t="shared" ca="1" si="1321"/>
        <v>165699</v>
      </c>
      <c r="BV1626" s="7">
        <f t="shared" ca="1" si="1321"/>
        <v>6471429</v>
      </c>
      <c r="BW1626" s="7">
        <f t="shared" ca="1" si="1321"/>
        <v>33</v>
      </c>
      <c r="BX1626" s="7">
        <f t="shared" ca="1" si="1321"/>
        <v>4244</v>
      </c>
      <c r="BY1626" s="7">
        <f t="shared" ca="1" si="1321"/>
        <v>1836238.7181652074</v>
      </c>
      <c r="BZ1626" s="7">
        <f t="shared" ca="1" si="1321"/>
        <v>4800889.2818347923</v>
      </c>
      <c r="CA1626" s="7">
        <f t="shared" ca="1" si="1321"/>
        <v>1183.2818347924874</v>
      </c>
      <c r="CB1626" s="7">
        <f t="shared" ca="1" si="1321"/>
        <v>3095.7117733754721</v>
      </c>
      <c r="CC1626" s="7">
        <f t="shared" ca="1" si="1321"/>
        <v>3947151.4349689563</v>
      </c>
      <c r="CD1626" s="7">
        <f t="shared" ca="1" si="1321"/>
        <v>2689976.5650310437</v>
      </c>
      <c r="CE1626" s="7">
        <f t="shared" ca="1" si="1321"/>
        <v>2543.5650310438832</v>
      </c>
      <c r="CF1626" s="7">
        <f t="shared" ca="1" si="1321"/>
        <v>1734.5520035171839</v>
      </c>
      <c r="CG1626" s="7">
        <f t="shared" ca="1" si="1321"/>
        <v>1333429.7309066381</v>
      </c>
      <c r="CH1626" s="7">
        <f t="shared" ca="1" si="1321"/>
        <v>5303698.2690933617</v>
      </c>
      <c r="CI1626" s="7">
        <f t="shared" ca="1" si="1321"/>
        <v>859.26909336202209</v>
      </c>
      <c r="CJ1626" s="7">
        <f t="shared" ca="1" si="1321"/>
        <v>3419.9333103113272</v>
      </c>
      <c r="CK1626" s="7">
        <f t="shared" ca="1" si="1321"/>
        <v>743339.98782366083</v>
      </c>
      <c r="CL1626" s="7">
        <f t="shared" ca="1" si="1321"/>
        <v>5893788.0121763395</v>
      </c>
      <c r="CM1626" s="7">
        <f t="shared" ca="1" si="1321"/>
        <v>479.01217633919327</v>
      </c>
      <c r="CN1626" s="7">
        <f t="shared" ca="1" si="1321"/>
        <v>3800.4352668804941</v>
      </c>
      <c r="CO1626" s="7">
        <f t="shared" ca="1" si="1321"/>
        <v>322254.33761922363</v>
      </c>
      <c r="CP1626" s="7">
        <f t="shared" ca="1" si="1321"/>
        <v>6314873.6623807764</v>
      </c>
      <c r="CQ1626" s="7">
        <f t="shared" ca="1" si="1321"/>
        <v>207.6623807763568</v>
      </c>
      <c r="CR1626" s="7">
        <f t="shared" ca="1" si="1321"/>
        <v>4071.9599216709398</v>
      </c>
      <c r="CS1626" s="7">
        <f t="shared" ca="1" si="1321"/>
        <v>165625.27020954152</v>
      </c>
      <c r="CT1626" s="7">
        <f t="shared" ca="1" si="1321"/>
        <v>6471502.7297904585</v>
      </c>
      <c r="CU1626" s="7">
        <f t="shared" ca="1" si="1321"/>
        <v>106.72979045849485</v>
      </c>
      <c r="CV1626" s="7">
        <f t="shared" ca="1" si="1321"/>
        <v>4172.9575534779497</v>
      </c>
    </row>
    <row r="1628" spans="1:100">
      <c r="A1628" s="18" t="s">
        <v>114</v>
      </c>
      <c r="B1628" t="s">
        <v>119</v>
      </c>
      <c r="C1628" t="s">
        <v>120</v>
      </c>
      <c r="D1628" t="s">
        <v>121</v>
      </c>
      <c r="E1628" t="s">
        <v>122</v>
      </c>
      <c r="F1628" t="s">
        <v>123</v>
      </c>
      <c r="G1628" t="s">
        <v>124</v>
      </c>
      <c r="H1628" t="s">
        <v>125</v>
      </c>
      <c r="I1628" t="s">
        <v>126</v>
      </c>
      <c r="J1628" t="s">
        <v>127</v>
      </c>
      <c r="K1628" t="s">
        <v>128</v>
      </c>
      <c r="L1628" t="s">
        <v>129</v>
      </c>
      <c r="M1628" t="s">
        <v>130</v>
      </c>
      <c r="N1628" t="s">
        <v>131</v>
      </c>
      <c r="O1628" t="s">
        <v>132</v>
      </c>
      <c r="P1628" t="s">
        <v>133</v>
      </c>
      <c r="Q1628" t="s">
        <v>134</v>
      </c>
      <c r="R1628" t="s">
        <v>135</v>
      </c>
      <c r="S1628" t="s">
        <v>136</v>
      </c>
      <c r="T1628" t="s">
        <v>138</v>
      </c>
      <c r="U1628" t="s">
        <v>139</v>
      </c>
      <c r="V1628" t="s">
        <v>140</v>
      </c>
      <c r="W1628" t="s">
        <v>141</v>
      </c>
      <c r="X1628" t="s">
        <v>142</v>
      </c>
      <c r="Y1628" t="s">
        <v>143</v>
      </c>
      <c r="Z1628" t="s">
        <v>144</v>
      </c>
      <c r="AA1628" t="s">
        <v>145</v>
      </c>
      <c r="AB1628" t="s">
        <v>146</v>
      </c>
      <c r="AC1628" t="s">
        <v>147</v>
      </c>
      <c r="AD1628" t="s">
        <v>148</v>
      </c>
      <c r="AE1628" t="s">
        <v>149</v>
      </c>
      <c r="AF1628" t="s">
        <v>137</v>
      </c>
    </row>
    <row r="1629" spans="1:100">
      <c r="A1629" s="18" t="s">
        <v>150</v>
      </c>
      <c r="B1629" s="10" t="e">
        <f ca="1">1-NORMSDIST(H1629)</f>
        <v>#REF!</v>
      </c>
      <c r="C1629" s="10">
        <f t="shared" ref="C1629" ca="1" si="1322">1-NORMSDIST(I1629)</f>
        <v>0.98324557003398161</v>
      </c>
      <c r="D1629" s="10">
        <f t="shared" ref="D1629" ca="1" si="1323">1-NORMSDIST(J1629)</f>
        <v>0.79435697466635791</v>
      </c>
      <c r="E1629" s="10">
        <f t="shared" ref="E1629" ca="1" si="1324">1-NORMSDIST(K1629)</f>
        <v>0.67571614842605388</v>
      </c>
      <c r="F1629" s="10">
        <f t="shared" ref="F1629" ca="1" si="1325">1-NORMSDIST(L1629)</f>
        <v>0.39942589709664456</v>
      </c>
      <c r="G1629" s="10">
        <f t="shared" ref="G1629" ca="1" si="1326">1-NORMSDIST(M1629)</f>
        <v>2.4256685805915557E-2</v>
      </c>
      <c r="H1629" t="e">
        <f ca="1">(E1625/T1629-E1626/Z1629)/(SQRT(N1629*(1-N1629)*(1/T1629+1/Z1629)))</f>
        <v>#REF!</v>
      </c>
      <c r="I1629">
        <f t="shared" ref="I1629" ca="1" si="1327">(F1625/U1629-F1626/AA1629)/(SQRT(O1629*(1-O1629)*(1/U1629+1/AA1629)))</f>
        <v>-2.1259327447268448</v>
      </c>
      <c r="J1629">
        <f t="shared" ref="J1629" ca="1" si="1328">(G1625/V1629-G1626/AB1629)/(SQRT(P1629*(1-P1629)*(1/V1629+1/AB1629)))</f>
        <v>-0.82163256293955378</v>
      </c>
      <c r="K1629">
        <f t="shared" ref="K1629" ca="1" si="1329">(H1625/W1629-H1626/AC1629)/(SQRT(Q1629*(1-Q1629)*(1/W1629+1/AC1629)))</f>
        <v>-0.45575286368996054</v>
      </c>
      <c r="L1629">
        <f t="shared" ref="L1629" ca="1" si="1330">(I1625/X1629-I1626/AD1629)/(SQRT(R1629*(1-R1629)*(1/X1629+1/AD1629)))</f>
        <v>0.25483337803198841</v>
      </c>
      <c r="M1629">
        <f t="shared" ref="M1629" ca="1" si="1331">(J1625/Y1629-J1626/AE1629)/(SQRT(S1629*(1-S1629)*(1/Y1629+1/AE1629)))</f>
        <v>1.9728437087904847</v>
      </c>
      <c r="N1629" t="e">
        <f ca="1">(E1625+E1626)/(T1629+Z1629)</f>
        <v>#REF!</v>
      </c>
      <c r="O1629">
        <f t="shared" ref="O1629" ca="1" si="1332">(F1625+F1626)/(U1629+AA1629)</f>
        <v>1.2454212454212455E-2</v>
      </c>
      <c r="P1629">
        <f t="shared" ref="P1629" ca="1" si="1333">(G1625+G1626)/(V1629+AB1629)</f>
        <v>1.0773155416012559E-2</v>
      </c>
      <c r="Q1629">
        <f t="shared" ref="Q1629" ca="1" si="1334">(H1625+H1626)/(W1629+AC1629)</f>
        <v>1.0675039246467817E-2</v>
      </c>
      <c r="R1629">
        <f t="shared" ref="R1629" ca="1" si="1335">(I1625+I1626)/(X1629+AD1629)</f>
        <v>8.241758241758242E-3</v>
      </c>
      <c r="S1629">
        <f t="shared" ref="S1629" ca="1" si="1336">(J1625+J1626)/(Y1629+AE1629)</f>
        <v>4.8403976975405546E-3</v>
      </c>
      <c r="T1629" t="e">
        <f ca="1">_xlfn.FLOOR.MATH(($F$1-1)*$D1625)</f>
        <v>#REF!</v>
      </c>
      <c r="U1629">
        <f ca="1">2*50*$D1625</f>
        <v>336700</v>
      </c>
      <c r="V1629">
        <f ca="1">2*10*$D1625</f>
        <v>67340</v>
      </c>
      <c r="W1629">
        <f ca="1">2*5*$D1625</f>
        <v>33670</v>
      </c>
      <c r="X1629">
        <f ca="1">2*2*$D1625</f>
        <v>13468</v>
      </c>
      <c r="Y1629">
        <f ca="1">2*1*$D1625</f>
        <v>6734</v>
      </c>
      <c r="Z1629" t="e">
        <f ca="1">_xlfn.FLOOR.MATH(($F$1-1)*$D1626)</f>
        <v>#REF!</v>
      </c>
      <c r="AA1629">
        <f ca="1">2*50*$D1626</f>
        <v>427700</v>
      </c>
      <c r="AB1629">
        <f ca="1">2*10*$D1626</f>
        <v>85540</v>
      </c>
      <c r="AC1629">
        <f ca="1">2*5*$D1626</f>
        <v>42770</v>
      </c>
      <c r="AD1629">
        <f ca="1">2*2*$D1626</f>
        <v>17108</v>
      </c>
      <c r="AE1629">
        <f ca="1">2*1*$D1626</f>
        <v>8554</v>
      </c>
    </row>
    <row r="1631" spans="1:100">
      <c r="A1631" s="18" t="s">
        <v>151</v>
      </c>
      <c r="B1631" t="s">
        <v>152</v>
      </c>
      <c r="C1631" t="s">
        <v>153</v>
      </c>
      <c r="D1631" t="s">
        <v>154</v>
      </c>
      <c r="E1631">
        <v>50</v>
      </c>
      <c r="F1631" t="s">
        <v>153</v>
      </c>
      <c r="G1631" t="s">
        <v>154</v>
      </c>
      <c r="H1631">
        <v>10</v>
      </c>
      <c r="I1631" t="s">
        <v>153</v>
      </c>
      <c r="J1631" t="s">
        <v>154</v>
      </c>
      <c r="K1631">
        <v>5</v>
      </c>
      <c r="L1631" t="s">
        <v>153</v>
      </c>
      <c r="M1631" t="s">
        <v>154</v>
      </c>
      <c r="N1631">
        <v>2</v>
      </c>
      <c r="O1631" t="s">
        <v>153</v>
      </c>
      <c r="P1631" t="s">
        <v>154</v>
      </c>
      <c r="Q1631">
        <v>1</v>
      </c>
      <c r="R1631" t="s">
        <v>153</v>
      </c>
      <c r="S1631" t="s">
        <v>154</v>
      </c>
    </row>
    <row r="1632" spans="1:100">
      <c r="A1632" s="18" t="s">
        <v>159</v>
      </c>
      <c r="B1632" t="s">
        <v>116</v>
      </c>
      <c r="C1632">
        <f ca="1">BC1625</f>
        <v>850</v>
      </c>
      <c r="D1632">
        <f ca="1">BD1625</f>
        <v>2517</v>
      </c>
      <c r="E1632" t="s">
        <v>116</v>
      </c>
      <c r="F1632">
        <f ca="1">BG1625</f>
        <v>1976</v>
      </c>
      <c r="G1632">
        <f ca="1">BH1625</f>
        <v>1391</v>
      </c>
      <c r="H1632" t="s">
        <v>116</v>
      </c>
      <c r="I1632">
        <f ca="1">BK1625</f>
        <v>584</v>
      </c>
      <c r="J1632">
        <f ca="1">BL1625</f>
        <v>2783</v>
      </c>
      <c r="K1632" t="s">
        <v>116</v>
      </c>
      <c r="L1632">
        <f ca="1">BO1625</f>
        <v>327</v>
      </c>
      <c r="M1632">
        <f ca="1">BP1625</f>
        <v>3040</v>
      </c>
      <c r="N1632" t="s">
        <v>116</v>
      </c>
      <c r="O1632">
        <f ca="1">BS1625</f>
        <v>108</v>
      </c>
      <c r="P1632">
        <f ca="1">BT1625</f>
        <v>3259</v>
      </c>
      <c r="Q1632" t="s">
        <v>116</v>
      </c>
      <c r="R1632">
        <f ca="1">BW1625</f>
        <v>41</v>
      </c>
      <c r="S1632">
        <f ca="1">BX1625</f>
        <v>3326</v>
      </c>
    </row>
    <row r="1633" spans="1:100">
      <c r="A1633" s="18"/>
      <c r="B1633" t="s">
        <v>117</v>
      </c>
      <c r="C1633">
        <f ca="1">BC1626</f>
        <v>981</v>
      </c>
      <c r="D1633">
        <f ca="1">BD1626</f>
        <v>3296</v>
      </c>
      <c r="E1633" t="s">
        <v>117</v>
      </c>
      <c r="F1633">
        <f ca="1">BG1626</f>
        <v>2765</v>
      </c>
      <c r="G1633">
        <f ca="1">BH1626</f>
        <v>1512</v>
      </c>
      <c r="H1633" t="s">
        <v>117</v>
      </c>
      <c r="I1633">
        <f ca="1">BK1626</f>
        <v>797</v>
      </c>
      <c r="J1633">
        <f ca="1">BL1626</f>
        <v>3480</v>
      </c>
      <c r="K1633" t="s">
        <v>117</v>
      </c>
      <c r="L1633">
        <f ca="1">BO1626</f>
        <v>422</v>
      </c>
      <c r="M1633">
        <f ca="1">BP1626</f>
        <v>3855</v>
      </c>
      <c r="N1633" t="s">
        <v>117</v>
      </c>
      <c r="O1633">
        <f ca="1">BS1626</f>
        <v>134</v>
      </c>
      <c r="P1633">
        <f ca="1">BT1626</f>
        <v>4143</v>
      </c>
      <c r="Q1633" t="s">
        <v>117</v>
      </c>
      <c r="R1633">
        <f ca="1">BW1626</f>
        <v>33</v>
      </c>
      <c r="S1633">
        <f ca="1">BX1626</f>
        <v>4244</v>
      </c>
    </row>
    <row r="1634" spans="1:100">
      <c r="A1634" s="18" t="s">
        <v>155</v>
      </c>
      <c r="C1634">
        <f ca="1">(C1632+C1633)*(C1632+D1632)/SUM(C1632:D1633)</f>
        <v>806.51190476190482</v>
      </c>
      <c r="D1634">
        <f ca="1">(C1632+D1632)*(D1632+D1633)/SUM(C1632:D1633)</f>
        <v>2560.4880952380954</v>
      </c>
      <c r="F1634">
        <f ca="1">(F1632+F1633)*(F1632+G1632)/SUM(F1632:G1633)</f>
        <v>2088.2976190476193</v>
      </c>
      <c r="G1634">
        <f ca="1">(F1632+G1632)*(G1632+G1633)/SUM(F1632:G1633)</f>
        <v>1278.702380952381</v>
      </c>
      <c r="I1634">
        <f ca="1">(I1632+I1633)*(I1632+J1632)/SUM(I1632:J1633)</f>
        <v>608.29761904761904</v>
      </c>
      <c r="J1634">
        <f ca="1">(I1632+J1632)*(J1632+J1633)/SUM(I1632:J1633)</f>
        <v>2758.7023809523807</v>
      </c>
      <c r="L1634">
        <f ca="1">(L1632+L1633)*(L1632+M1632)/SUM(L1632:M1633)</f>
        <v>329.91666666666669</v>
      </c>
      <c r="M1634">
        <f ca="1">(L1632+M1632)*(M1632+M1633)/SUM(L1632:M1633)</f>
        <v>3037.0833333333335</v>
      </c>
      <c r="O1634">
        <f ca="1">(O1632+O1633)*(O1632+P1632)/SUM(O1632:P1633)</f>
        <v>106.5952380952381</v>
      </c>
      <c r="P1634">
        <f ca="1">(O1632+P1632)*(P1632+P1633)/SUM(O1632:P1633)</f>
        <v>3260.4047619047619</v>
      </c>
      <c r="R1634">
        <f ca="1">(R1632+R1633)*(R1632+S1632)/SUM(R1632:S1633)</f>
        <v>32.595238095238095</v>
      </c>
      <c r="S1634">
        <f ca="1">(R1632+S1632)*(S1632+S1633)/SUM(R1632:S1633)</f>
        <v>3334.4047619047619</v>
      </c>
    </row>
    <row r="1635" spans="1:100">
      <c r="C1635">
        <f ca="1">(C1632+C1633)*(C1633+D1633)/SUM(C1632:D1633)</f>
        <v>1024.4880952380952</v>
      </c>
      <c r="D1635">
        <f ca="1">(C1633+D1633)*(D1632+D1633)/SUM(C1632:D1633)</f>
        <v>3252.5119047619046</v>
      </c>
      <c r="F1635">
        <f ca="1">(F1632+F1633)*(F1633+G1633)/SUM(F1632:G1633)</f>
        <v>2652.7023809523807</v>
      </c>
      <c r="G1635">
        <f ca="1">(F1633+G1633)*(G1632+G1633)/SUM(F1632:G1633)</f>
        <v>1624.297619047619</v>
      </c>
      <c r="I1635">
        <f ca="1">(I1632+I1633)*(I1633+J1633)/SUM(I1632:J1633)</f>
        <v>772.70238095238096</v>
      </c>
      <c r="J1635">
        <f ca="1">(I1633+J1633)*(J1632+J1633)/SUM(I1632:J1633)</f>
        <v>3504.2976190476193</v>
      </c>
      <c r="L1635">
        <f ca="1">(L1632+L1633)*(L1633+M1633)/SUM(L1632:M1633)</f>
        <v>419.08333333333331</v>
      </c>
      <c r="M1635">
        <f ca="1">(L1633+M1633)*(M1632+M1633)/SUM(L1632:M1633)</f>
        <v>3857.9166666666665</v>
      </c>
      <c r="O1635">
        <f ca="1">(O1632+O1633)*(O1633+P1633)/SUM(O1632:P1633)</f>
        <v>135.4047619047619</v>
      </c>
      <c r="P1635">
        <f ca="1">(O1633+P1633)*(P1632+P1633)/SUM(O1632:P1633)</f>
        <v>4141.5952380952385</v>
      </c>
      <c r="R1635">
        <f ca="1">(R1632+R1633)*(R1633+S1633)/SUM(R1632:S1633)</f>
        <v>41.404761904761905</v>
      </c>
      <c r="S1635">
        <f ca="1">(R1633+S1633)*(S1632+S1633)/SUM(R1632:S1633)</f>
        <v>4235.5952380952385</v>
      </c>
    </row>
    <row r="1637" spans="1:100">
      <c r="A1637" s="18" t="s">
        <v>151</v>
      </c>
      <c r="B1637" s="18" t="s">
        <v>0</v>
      </c>
      <c r="C1637" s="18">
        <v>50</v>
      </c>
      <c r="D1637" s="18">
        <v>10</v>
      </c>
      <c r="E1637" s="18">
        <v>5</v>
      </c>
      <c r="F1637" s="18">
        <v>2</v>
      </c>
      <c r="G1637" s="18">
        <v>1</v>
      </c>
    </row>
    <row r="1638" spans="1:100">
      <c r="A1638" s="18" t="s">
        <v>118</v>
      </c>
      <c r="B1638" s="10">
        <f ca="1">_xlfn.CHISQ.TEST(C1632:D1633,C1634:D1635)</f>
        <v>1.889705261686286E-2</v>
      </c>
      <c r="C1638" s="10">
        <f ca="1">_xlfn.CHISQ.TEST(F1632:G1633,F1634:G1635)</f>
        <v>9.7718298424568619E-8</v>
      </c>
      <c r="D1638" s="10">
        <f ca="1">_xlfn.CHISQ.TEST(I1632:J1633,I1634:J1635)</f>
        <v>0.14566692936586739</v>
      </c>
      <c r="E1638" s="10">
        <f ca="1">_xlfn.CHISQ.TEST(L1632:M1633,L1634:M1635)</f>
        <v>0.82117707406522089</v>
      </c>
      <c r="F1638" s="10">
        <f ca="1">_xlfn.CHISQ.TEST(O1632:P1633,O1634:P1635)</f>
        <v>0.85334973488188914</v>
      </c>
      <c r="G1638" s="10">
        <f ca="1">_xlfn.CHISQ.TEST(R1632:S1633,R1634:S1635)</f>
        <v>4.7967168135449129E-2</v>
      </c>
    </row>
    <row r="1639" spans="1:100">
      <c r="A1639" s="18" t="s">
        <v>156</v>
      </c>
      <c r="B1639">
        <f ca="1">(C1632*D1633)/(D1632*C1633)</f>
        <v>1.1346290687139886</v>
      </c>
      <c r="C1639">
        <f ca="1">(F1632*G1633)/(G1632*F1633)</f>
        <v>0.77681296581095471</v>
      </c>
      <c r="D1639">
        <f ca="1">(I1632*J1633)/(J1632*I1633)</f>
        <v>0.91626387310300805</v>
      </c>
      <c r="E1639">
        <f ca="1">(L1632*M1633)/(M1632*L1633)</f>
        <v>0.98262113369917681</v>
      </c>
      <c r="F1639">
        <f ca="1">(O1632*P1633)/(P1632*O1633)</f>
        <v>1.0245886248414264</v>
      </c>
      <c r="G1639">
        <f ca="1">(R1632*S1633)/(S1632*R1633)</f>
        <v>1.5853422985112702</v>
      </c>
    </row>
    <row r="1642" spans="1:100">
      <c r="A1642">
        <v>3</v>
      </c>
      <c r="B1642">
        <v>5</v>
      </c>
      <c r="C1642">
        <v>8</v>
      </c>
      <c r="AB1642" s="12"/>
      <c r="AC1642" s="12"/>
      <c r="AD1642" s="12"/>
      <c r="AE1642" s="12"/>
      <c r="AF1642" s="12"/>
      <c r="AG1642" s="12"/>
      <c r="AH1642" s="12"/>
      <c r="AI1642" s="12"/>
      <c r="AJ1642" s="12"/>
      <c r="AK1642" s="12"/>
      <c r="AL1642" s="12"/>
      <c r="AM1642" s="12"/>
      <c r="AN1642" s="12"/>
      <c r="AO1642" s="12"/>
      <c r="AP1642" s="12"/>
      <c r="AQ1642" s="12"/>
      <c r="AR1642" s="12"/>
      <c r="AS1642" s="12"/>
      <c r="AT1642" s="12"/>
      <c r="AU1642" s="12"/>
      <c r="AV1642" s="12"/>
      <c r="AW1642" s="12"/>
      <c r="AX1642" s="12"/>
      <c r="AY1642" s="12"/>
    </row>
    <row r="1643" spans="1:100" ht="18.75">
      <c r="A1643" s="19" t="str">
        <f ca="1">INDIRECT("R5C"&amp;A1642,FALSE)</f>
        <v>sage_kings</v>
      </c>
      <c r="B1643" s="19" t="str">
        <f ca="1">INDIRECT("R5C"&amp;B1642,FALSE)</f>
        <v>emperor_names</v>
      </c>
      <c r="C1643" s="19" t="str">
        <f ca="1">INDIRECT("R3C"&amp;C1642,FALSE)</f>
        <v>reduced_ubc_religion</v>
      </c>
      <c r="D1643" s="20"/>
    </row>
    <row r="1644" spans="1:100" ht="18.75">
      <c r="A1644" s="19">
        <f ca="1">INDIRECT("R6C"&amp;A1642,FALSE)</f>
        <v>214</v>
      </c>
      <c r="B1644" s="19">
        <f ca="1">INDIRECT("R6C"&amp;B1642,FALSE)</f>
        <v>227</v>
      </c>
      <c r="C1644" s="19">
        <f ca="1">INDIRECT("R4C"&amp;C1642,FALSE)</f>
        <v>9</v>
      </c>
    </row>
    <row r="1645" spans="1:100">
      <c r="A1645" s="18"/>
    </row>
    <row r="1646" spans="1:100">
      <c r="A1646" s="18" t="s">
        <v>115</v>
      </c>
    </row>
    <row r="1647" spans="1:100" ht="15.75">
      <c r="C1647" t="s">
        <v>36</v>
      </c>
      <c r="D1647" t="s">
        <v>37</v>
      </c>
      <c r="E1647" s="2" t="s">
        <v>43</v>
      </c>
      <c r="F1647" s="2" t="s">
        <v>38</v>
      </c>
      <c r="G1647" s="2" t="s">
        <v>39</v>
      </c>
      <c r="H1647" s="2" t="s">
        <v>40</v>
      </c>
      <c r="I1647" s="2" t="s">
        <v>41</v>
      </c>
      <c r="J1647" s="2" t="s">
        <v>42</v>
      </c>
      <c r="K1647" s="3" t="s">
        <v>44</v>
      </c>
      <c r="L1647" s="3" t="s">
        <v>45</v>
      </c>
      <c r="M1647" s="3" t="s">
        <v>46</v>
      </c>
      <c r="N1647" s="3" t="s">
        <v>47</v>
      </c>
      <c r="O1647" s="3" t="s">
        <v>48</v>
      </c>
      <c r="P1647" s="3" t="s">
        <v>49</v>
      </c>
      <c r="Q1647" s="3" t="s">
        <v>108</v>
      </c>
      <c r="R1647" s="3" t="s">
        <v>109</v>
      </c>
      <c r="S1647" s="3" t="s">
        <v>110</v>
      </c>
      <c r="T1647" s="3" t="s">
        <v>111</v>
      </c>
      <c r="U1647" s="3" t="s">
        <v>112</v>
      </c>
      <c r="V1647" s="3" t="s">
        <v>113</v>
      </c>
      <c r="W1647" s="3" t="s">
        <v>81</v>
      </c>
      <c r="X1647" s="3" t="s">
        <v>82</v>
      </c>
      <c r="Y1647" s="3" t="s">
        <v>83</v>
      </c>
      <c r="Z1647" s="3" t="s">
        <v>84</v>
      </c>
      <c r="AA1647" s="3" t="s">
        <v>85</v>
      </c>
      <c r="AB1647" s="3" t="s">
        <v>86</v>
      </c>
      <c r="AC1647" s="13" t="s">
        <v>96</v>
      </c>
      <c r="AD1647" s="13" t="s">
        <v>97</v>
      </c>
      <c r="AE1647" s="13" t="s">
        <v>98</v>
      </c>
      <c r="AF1647" s="13" t="s">
        <v>99</v>
      </c>
      <c r="AG1647" s="13" t="s">
        <v>100</v>
      </c>
      <c r="AH1647" s="13" t="s">
        <v>101</v>
      </c>
      <c r="AI1647" s="13" t="s">
        <v>102</v>
      </c>
      <c r="AJ1647" s="13" t="s">
        <v>103</v>
      </c>
      <c r="AK1647" s="13" t="s">
        <v>104</v>
      </c>
      <c r="AL1647" s="13" t="s">
        <v>105</v>
      </c>
      <c r="AM1647" s="13" t="s">
        <v>106</v>
      </c>
      <c r="AN1647" s="13" t="s">
        <v>107</v>
      </c>
      <c r="AO1647" s="13" t="s">
        <v>96</v>
      </c>
      <c r="AP1647" s="13" t="s">
        <v>97</v>
      </c>
      <c r="AQ1647" s="13" t="s">
        <v>98</v>
      </c>
      <c r="AR1647" s="13" t="s">
        <v>99</v>
      </c>
      <c r="AS1647" s="13" t="s">
        <v>100</v>
      </c>
      <c r="AT1647" s="13" t="s">
        <v>101</v>
      </c>
      <c r="AU1647" s="13" t="s">
        <v>102</v>
      </c>
      <c r="AV1647" s="13" t="s">
        <v>103</v>
      </c>
      <c r="AW1647" s="13" t="s">
        <v>104</v>
      </c>
      <c r="AX1647" s="13" t="s">
        <v>105</v>
      </c>
      <c r="AY1647" s="13" t="s">
        <v>106</v>
      </c>
      <c r="AZ1647" s="13" t="s">
        <v>107</v>
      </c>
      <c r="BA1647" t="s">
        <v>1</v>
      </c>
      <c r="BB1647" t="s">
        <v>2</v>
      </c>
      <c r="BC1647" t="s">
        <v>3</v>
      </c>
      <c r="BD1647" t="s">
        <v>4</v>
      </c>
      <c r="BE1647" t="s">
        <v>5</v>
      </c>
      <c r="BF1647" t="s">
        <v>6</v>
      </c>
      <c r="BG1647" t="s">
        <v>7</v>
      </c>
      <c r="BH1647" t="s">
        <v>8</v>
      </c>
      <c r="BI1647" t="s">
        <v>9</v>
      </c>
      <c r="BJ1647" t="s">
        <v>10</v>
      </c>
      <c r="BK1647" t="s">
        <v>11</v>
      </c>
      <c r="BL1647" t="s">
        <v>12</v>
      </c>
      <c r="BM1647" t="s">
        <v>13</v>
      </c>
      <c r="BN1647" t="s">
        <v>14</v>
      </c>
      <c r="BO1647" t="s">
        <v>15</v>
      </c>
      <c r="BP1647" t="s">
        <v>16</v>
      </c>
      <c r="BQ1647" t="s">
        <v>17</v>
      </c>
      <c r="BR1647" t="s">
        <v>18</v>
      </c>
      <c r="BS1647" t="s">
        <v>19</v>
      </c>
      <c r="BT1647" t="s">
        <v>20</v>
      </c>
      <c r="BU1647" t="s">
        <v>21</v>
      </c>
      <c r="BV1647" t="s">
        <v>22</v>
      </c>
      <c r="BW1647" t="s">
        <v>23</v>
      </c>
      <c r="BX1647" t="s">
        <v>24</v>
      </c>
      <c r="BY1647" t="s">
        <v>1</v>
      </c>
      <c r="BZ1647" t="s">
        <v>2</v>
      </c>
      <c r="CA1647" t="s">
        <v>3</v>
      </c>
      <c r="CB1647" t="s">
        <v>4</v>
      </c>
      <c r="CC1647" t="s">
        <v>5</v>
      </c>
      <c r="CD1647" t="s">
        <v>6</v>
      </c>
      <c r="CE1647" t="s">
        <v>7</v>
      </c>
      <c r="CF1647" t="s">
        <v>8</v>
      </c>
      <c r="CG1647" t="s">
        <v>9</v>
      </c>
      <c r="CH1647" t="s">
        <v>10</v>
      </c>
      <c r="CI1647" t="s">
        <v>11</v>
      </c>
      <c r="CJ1647" t="s">
        <v>12</v>
      </c>
      <c r="CK1647" t="s">
        <v>13</v>
      </c>
      <c r="CL1647" t="s">
        <v>14</v>
      </c>
      <c r="CM1647" t="s">
        <v>15</v>
      </c>
      <c r="CN1647" t="s">
        <v>16</v>
      </c>
      <c r="CO1647" t="s">
        <v>17</v>
      </c>
      <c r="CP1647" t="s">
        <v>18</v>
      </c>
      <c r="CQ1647" t="s">
        <v>19</v>
      </c>
      <c r="CR1647" t="s">
        <v>20</v>
      </c>
      <c r="CS1647" t="s">
        <v>21</v>
      </c>
      <c r="CT1647" t="s">
        <v>22</v>
      </c>
      <c r="CU1647" t="s">
        <v>23</v>
      </c>
      <c r="CV1647" t="s">
        <v>24</v>
      </c>
    </row>
    <row r="1648" spans="1:100">
      <c r="A1648" s="18" t="str">
        <f ca="1">INDIRECT("CORPUS_TOTALS!R"&amp;$A1644&amp;"C"&amp;COLUMN(),FALSE)</f>
        <v>Sage Kings</v>
      </c>
      <c r="B1648" s="7" t="str">
        <f ca="1">INDIRECT("CORPUS_TOTALS!R"&amp;($A1644+$C1644)&amp;"C"&amp;(COLUMN()-1),FALSE)</f>
        <v>Reduced Religion</v>
      </c>
      <c r="C1648" s="7">
        <f ca="1">INDIRECT("CORPUS_TOTALS!R"&amp;($A1644+$C1644)&amp;"C"&amp;(COLUMN()-1),FALSE)</f>
        <v>64928</v>
      </c>
      <c r="D1648" s="7">
        <f t="shared" ref="D1648:BO1648" ca="1" si="1337">INDIRECT("CORPUS_TOTALS!R"&amp;($A1644+$C1644)&amp;"C"&amp;(COLUMN()-1),FALSE)</f>
        <v>3367</v>
      </c>
      <c r="E1648" s="7">
        <f t="shared" ca="1" si="1337"/>
        <v>1251</v>
      </c>
      <c r="F1648" s="7">
        <f t="shared" ca="1" si="1337"/>
        <v>3260</v>
      </c>
      <c r="G1648" s="7">
        <f t="shared" ca="1" si="1337"/>
        <v>607</v>
      </c>
      <c r="H1648" s="7">
        <f t="shared" ca="1" si="1337"/>
        <v>312</v>
      </c>
      <c r="I1648" s="7">
        <f t="shared" ca="1" si="1337"/>
        <v>139</v>
      </c>
      <c r="J1648" s="7">
        <f t="shared" ca="1" si="1337"/>
        <v>54</v>
      </c>
      <c r="K1648" s="7">
        <f t="shared" ca="1" si="1337"/>
        <v>0.67684038933710688</v>
      </c>
      <c r="L1648" s="7">
        <f t="shared" ca="1" si="1337"/>
        <v>2.8485646489332238E-2</v>
      </c>
      <c r="M1648" s="7">
        <f t="shared" ca="1" si="1337"/>
        <v>-0.54806534541376417</v>
      </c>
      <c r="N1648" s="7">
        <f t="shared" ca="1" si="1337"/>
        <v>-0.32534104387164942</v>
      </c>
      <c r="O1648" s="7">
        <f t="shared" ca="1" si="1337"/>
        <v>0.54338409066301152</v>
      </c>
      <c r="P1648" s="7">
        <f t="shared" ca="1" si="1337"/>
        <v>-1.4928263268713153</v>
      </c>
      <c r="Q1648" s="7">
        <f t="shared" ca="1" si="1337"/>
        <v>1.0433607423641924</v>
      </c>
      <c r="R1648" s="7">
        <f t="shared" ca="1" si="1337"/>
        <v>1.1277468681870473</v>
      </c>
      <c r="S1648" s="7">
        <f t="shared" ca="1" si="1337"/>
        <v>1.0390592973027442</v>
      </c>
      <c r="T1648" s="7">
        <f t="shared" ca="1" si="1337"/>
        <v>1.0377243556564197</v>
      </c>
      <c r="U1648" s="7">
        <f t="shared" ca="1" si="1337"/>
        <v>1.1109574689196653</v>
      </c>
      <c r="V1648" s="7">
        <f t="shared" ca="1" si="1337"/>
        <v>0.84503217715455203</v>
      </c>
      <c r="W1648" s="7">
        <f t="shared" ca="1" si="1337"/>
        <v>0</v>
      </c>
      <c r="X1648" s="7">
        <f t="shared" ca="1" si="1337"/>
        <v>0</v>
      </c>
      <c r="Y1648" s="7">
        <f t="shared" ca="1" si="1337"/>
        <v>0</v>
      </c>
      <c r="Z1648" s="7">
        <f t="shared" ca="1" si="1337"/>
        <v>0</v>
      </c>
      <c r="AA1648" s="7">
        <f t="shared" ca="1" si="1337"/>
        <v>0</v>
      </c>
      <c r="AB1648" s="7">
        <f t="shared" ca="1" si="1337"/>
        <v>0</v>
      </c>
      <c r="AC1648" s="7">
        <f t="shared" ca="1" si="1337"/>
        <v>1.9835213128303782E-2</v>
      </c>
      <c r="AD1648" s="7">
        <f t="shared" ca="1" si="1337"/>
        <v>2.2136543900747256E-2</v>
      </c>
      <c r="AE1648" s="7">
        <f t="shared" ca="1" si="1337"/>
        <v>1.870614707405938E-2</v>
      </c>
      <c r="AF1648" s="7">
        <f t="shared" ca="1" si="1337"/>
        <v>2.0022691654779348E-2</v>
      </c>
      <c r="AG1648" s="7">
        <f t="shared" ca="1" si="1337"/>
        <v>1.6606712556235307E-2</v>
      </c>
      <c r="AH1648" s="7">
        <f t="shared" ca="1" si="1337"/>
        <v>1.9449123499600752E-2</v>
      </c>
      <c r="AI1648" s="7">
        <f t="shared" ca="1" si="1337"/>
        <v>1.6495503739407325E-2</v>
      </c>
      <c r="AJ1648" s="7">
        <f t="shared" ca="1" si="1337"/>
        <v>2.0570133326229739E-2</v>
      </c>
      <c r="AK1648" s="7">
        <f t="shared" ca="1" si="1337"/>
        <v>1.7245571298137218E-2</v>
      </c>
      <c r="AL1648" s="7">
        <f t="shared" ca="1" si="1337"/>
        <v>2.4037469984904067E-2</v>
      </c>
      <c r="AM1648" s="7">
        <f t="shared" ca="1" si="1337"/>
        <v>1.1794762376702718E-2</v>
      </c>
      <c r="AN1648" s="7">
        <f t="shared" ca="1" si="1337"/>
        <v>2.0281269699329356E-2</v>
      </c>
      <c r="AO1648" s="7">
        <f t="shared" ca="1" si="1337"/>
        <v>0.20724399890307921</v>
      </c>
      <c r="AP1648" s="7">
        <f t="shared" ca="1" si="1337"/>
        <v>0.23528644362736334</v>
      </c>
      <c r="AQ1648" s="7">
        <f t="shared" ca="1" si="1337"/>
        <v>0.48504160519092843</v>
      </c>
      <c r="AR1648" s="7">
        <f t="shared" ca="1" si="1337"/>
        <v>0.51881939867007543</v>
      </c>
      <c r="AS1648" s="7">
        <f t="shared" ca="1" si="1337"/>
        <v>0.14568378817525396</v>
      </c>
      <c r="AT1648" s="7">
        <f t="shared" ca="1" si="1337"/>
        <v>0.17032452783306207</v>
      </c>
      <c r="AU1648" s="7">
        <f t="shared" ca="1" si="1337"/>
        <v>7.8347260004276331E-2</v>
      </c>
      <c r="AV1648" s="7">
        <f t="shared" ca="1" si="1337"/>
        <v>9.7476915819899507E-2</v>
      </c>
      <c r="AW1648" s="7">
        <f t="shared" ca="1" si="1337"/>
        <v>3.3741922721939502E-2</v>
      </c>
      <c r="AX1648" s="7">
        <f t="shared" ca="1" si="1337"/>
        <v>4.7042158062141279E-2</v>
      </c>
      <c r="AY1648" s="7">
        <f t="shared" ca="1" si="1337"/>
        <v>1.153660067542444E-2</v>
      </c>
      <c r="AZ1648" s="7">
        <f t="shared" ca="1" si="1337"/>
        <v>1.9945430806607045E-2</v>
      </c>
      <c r="BA1648" s="7">
        <f t="shared" ca="1" si="1337"/>
        <v>1426320</v>
      </c>
      <c r="BB1648" s="7">
        <f t="shared" ca="1" si="1337"/>
        <v>5235033</v>
      </c>
      <c r="BC1648" s="7">
        <f t="shared" ca="1" si="1337"/>
        <v>745</v>
      </c>
      <c r="BD1648" s="7">
        <f t="shared" ca="1" si="1337"/>
        <v>2622</v>
      </c>
      <c r="BE1648" s="7">
        <f t="shared" ca="1" si="1337"/>
        <v>3143520</v>
      </c>
      <c r="BF1648" s="7">
        <f t="shared" ca="1" si="1337"/>
        <v>3517833</v>
      </c>
      <c r="BG1648" s="7">
        <f t="shared" ca="1" si="1337"/>
        <v>1690</v>
      </c>
      <c r="BH1648" s="7">
        <f t="shared" ca="1" si="1337"/>
        <v>1677</v>
      </c>
      <c r="BI1648" s="7">
        <f t="shared" ca="1" si="1337"/>
        <v>1019667</v>
      </c>
      <c r="BJ1648" s="7">
        <f t="shared" ca="1" si="1337"/>
        <v>5641686</v>
      </c>
      <c r="BK1648" s="7">
        <f t="shared" ca="1" si="1337"/>
        <v>532</v>
      </c>
      <c r="BL1648" s="7">
        <f t="shared" ca="1" si="1337"/>
        <v>2835</v>
      </c>
      <c r="BM1648" s="7">
        <f t="shared" ca="1" si="1337"/>
        <v>566924</v>
      </c>
      <c r="BN1648" s="7">
        <f t="shared" ca="1" si="1337"/>
        <v>6094429</v>
      </c>
      <c r="BO1648" s="7">
        <f t="shared" ca="1" si="1337"/>
        <v>296</v>
      </c>
      <c r="BP1648" s="7">
        <f t="shared" ref="BP1648:CV1648" ca="1" si="1338">INDIRECT("CORPUS_TOTALS!R"&amp;($A1644+$C1644)&amp;"C"&amp;(COLUMN()-1),FALSE)</f>
        <v>3071</v>
      </c>
      <c r="BQ1648" s="7">
        <f t="shared" ca="1" si="1338"/>
        <v>243998</v>
      </c>
      <c r="BR1648" s="7">
        <f t="shared" ca="1" si="1338"/>
        <v>6417355</v>
      </c>
      <c r="BS1648" s="7">
        <f t="shared" ca="1" si="1338"/>
        <v>136</v>
      </c>
      <c r="BT1648" s="7">
        <f t="shared" ca="1" si="1338"/>
        <v>3231</v>
      </c>
      <c r="BU1648" s="7">
        <f t="shared" ca="1" si="1338"/>
        <v>124855</v>
      </c>
      <c r="BV1648" s="7">
        <f t="shared" ca="1" si="1338"/>
        <v>6536498</v>
      </c>
      <c r="BW1648" s="7">
        <f t="shared" ca="1" si="1338"/>
        <v>53</v>
      </c>
      <c r="BX1648" s="7">
        <f t="shared" ca="1" si="1338"/>
        <v>3314</v>
      </c>
      <c r="BY1648" s="7">
        <f t="shared" ca="1" si="1338"/>
        <v>1426344.0503044389</v>
      </c>
      <c r="BZ1648" s="7">
        <f t="shared" ca="1" si="1338"/>
        <v>3271708.4892948153</v>
      </c>
      <c r="CA1648" s="7">
        <f t="shared" ca="1" si="1338"/>
        <v>1588.4748729128905</v>
      </c>
      <c r="CB1648" s="7">
        <f t="shared" ca="1" si="1338"/>
        <v>1661627.3597022952</v>
      </c>
      <c r="CC1648" s="7">
        <f t="shared" ca="1" si="1338"/>
        <v>3143621.0477154329</v>
      </c>
      <c r="CD1648" s="7">
        <f t="shared" ca="1" si="1338"/>
        <v>2727892.35926311</v>
      </c>
      <c r="CE1648" s="7">
        <f t="shared" ca="1" si="1338"/>
        <v>515.98702106014957</v>
      </c>
      <c r="CF1648" s="7">
        <f t="shared" ca="1" si="1338"/>
        <v>864975.05986617971</v>
      </c>
      <c r="CG1648" s="7">
        <f t="shared" ca="1" si="1338"/>
        <v>1019683.5979976653</v>
      </c>
      <c r="CH1648" s="7">
        <f t="shared" ca="1" si="1338"/>
        <v>5126808.7418189086</v>
      </c>
      <c r="CI1648" s="7">
        <f t="shared" ca="1" si="1338"/>
        <v>286.67736258987622</v>
      </c>
      <c r="CJ1648" s="7">
        <f t="shared" ca="1" si="1338"/>
        <v>521266.31849907659</v>
      </c>
      <c r="CK1648" s="7">
        <f t="shared" ca="1" si="1338"/>
        <v>566933.44186402427</v>
      </c>
      <c r="CL1648" s="7">
        <f t="shared" ca="1" si="1338"/>
        <v>5859948.4132565642</v>
      </c>
      <c r="CM1648" s="7">
        <f t="shared" ca="1" si="1338"/>
        <v>123.41672238293582</v>
      </c>
      <c r="CN1648" s="7">
        <f t="shared" ca="1" si="1338"/>
        <v>238018.44853883827</v>
      </c>
      <c r="CO1648" s="7">
        <f t="shared" ca="1" si="1338"/>
        <v>244010.66410921988</v>
      </c>
      <c r="CP1648" s="7">
        <f t="shared" ca="1" si="1338"/>
        <v>6294945.8649292495</v>
      </c>
      <c r="CQ1648" s="7">
        <f t="shared" ca="1" si="1338"/>
        <v>63.145142931736068</v>
      </c>
      <c r="CR1648" s="7">
        <f t="shared" ca="1" si="1338"/>
        <v>125685.42423150728</v>
      </c>
      <c r="CS1648" s="7">
        <f t="shared" ca="1" si="1338"/>
        <v>124844.89678846223</v>
      </c>
      <c r="CT1648" s="7">
        <f t="shared" ca="1" si="1338"/>
        <v>5366142.715872908</v>
      </c>
      <c r="CU1648" s="7">
        <f t="shared" ca="1" si="1338"/>
        <v>1021.538032911741</v>
      </c>
      <c r="CV1648" s="7">
        <f t="shared" ca="1" si="1338"/>
        <v>995578.790853885</v>
      </c>
    </row>
    <row r="1649" spans="1:100">
      <c r="A1649" s="18" t="s">
        <v>117</v>
      </c>
      <c r="B1649" s="7" t="str">
        <f ca="1">INDIRECT("CORPUS_TOTALS!R"&amp;($B1644+$C1644)&amp;"C"&amp;(COLUMN()-1),FALSE)</f>
        <v>Reduced Religion</v>
      </c>
      <c r="C1649" s="7">
        <f ca="1">INDIRECT("CORPUS_TOTALS!R"&amp;($B1644+$C1644)&amp;"C"&amp;(COLUMN()-1),FALSE)</f>
        <v>64928</v>
      </c>
      <c r="D1649" s="7">
        <f t="shared" ref="D1649:BO1649" ca="1" si="1339">INDIRECT("CORPUS_TOTALS!R"&amp;($B1644+$C1644)&amp;"C"&amp;(COLUMN()-1),FALSE)</f>
        <v>4277</v>
      </c>
      <c r="E1649" s="7">
        <f t="shared" ca="1" si="1339"/>
        <v>1035</v>
      </c>
      <c r="F1649" s="7">
        <f t="shared" ca="1" si="1339"/>
        <v>3932</v>
      </c>
      <c r="G1649" s="7">
        <f t="shared" ca="1" si="1339"/>
        <v>710</v>
      </c>
      <c r="H1649" s="7">
        <f t="shared" ca="1" si="1339"/>
        <v>335</v>
      </c>
      <c r="I1649" s="7">
        <f t="shared" ca="1" si="1339"/>
        <v>101</v>
      </c>
      <c r="J1649" s="7">
        <f t="shared" ca="1" si="1339"/>
        <v>35</v>
      </c>
      <c r="K1649" s="7">
        <f t="shared" ca="1" si="1339"/>
        <v>-3.1481308305711355</v>
      </c>
      <c r="L1649" s="7">
        <f t="shared" ca="1" si="1339"/>
        <v>-0.43859718597573444</v>
      </c>
      <c r="M1649" s="7">
        <f t="shared" ca="1" si="1339"/>
        <v>-1.3682933416858554</v>
      </c>
      <c r="N1649" s="7">
        <f t="shared" ca="1" si="1339"/>
        <v>-1.8972236216927929</v>
      </c>
      <c r="O1649" s="7">
        <f t="shared" ca="1" si="1339"/>
        <v>-4.5071677202449578</v>
      </c>
      <c r="P1649" s="7">
        <f t="shared" ca="1" si="1339"/>
        <v>-8.0339424709013727</v>
      </c>
      <c r="Q1649" s="7">
        <f t="shared" ca="1" si="1339"/>
        <v>0.72712575027145132</v>
      </c>
      <c r="R1649" s="7">
        <f t="shared" ca="1" si="1339"/>
        <v>1</v>
      </c>
      <c r="S1649" s="7">
        <f t="shared" ca="1" si="1339"/>
        <v>0.86509495845102058</v>
      </c>
      <c r="T1649" s="7">
        <f t="shared" ca="1" si="1339"/>
        <v>0.78882867100991716</v>
      </c>
      <c r="U1649" s="7">
        <f t="shared" ca="1" si="1339"/>
        <v>0.59391158402444955</v>
      </c>
      <c r="V1649" s="7">
        <f t="shared" ca="1" si="1339"/>
        <v>0.43794515028584297</v>
      </c>
      <c r="W1649" s="7">
        <f t="shared" ca="1" si="1339"/>
        <v>4.9700732236795026E-13</v>
      </c>
      <c r="X1649" s="7">
        <f t="shared" ca="1" si="1339"/>
        <v>0.99983072049809874</v>
      </c>
      <c r="Y1649" s="7">
        <f t="shared" ca="1" si="1339"/>
        <v>1.4636045054527064E-2</v>
      </c>
      <c r="Z1649" s="7">
        <f t="shared" ca="1" si="1339"/>
        <v>1.4441443878394366E-3</v>
      </c>
      <c r="AA1649" s="7">
        <f t="shared" ca="1" si="1339"/>
        <v>9.7263339560851347E-6</v>
      </c>
      <c r="AB1649" s="7">
        <f t="shared" ca="1" si="1339"/>
        <v>1.0074094292812511E-5</v>
      </c>
      <c r="AC1649" s="7">
        <f t="shared" ca="1" si="1339"/>
        <v>1.2841274774972876E-2</v>
      </c>
      <c r="AD1649" s="7">
        <f t="shared" ca="1" si="1339"/>
        <v>1.4495297421355328E-2</v>
      </c>
      <c r="AE1649" s="7">
        <f t="shared" ca="1" si="1339"/>
        <v>1.7817311375558132E-2</v>
      </c>
      <c r="AF1649" s="7">
        <f t="shared" ca="1" si="1339"/>
        <v>1.8956127951072686E-2</v>
      </c>
      <c r="AG1649" s="7">
        <f t="shared" ca="1" si="1339"/>
        <v>1.5389513257002649E-2</v>
      </c>
      <c r="AH1649" s="7">
        <f t="shared" ca="1" si="1339"/>
        <v>1.781132845447736E-2</v>
      </c>
      <c r="AI1649" s="7">
        <f t="shared" ca="1" si="1339"/>
        <v>1.4000851273316194E-2</v>
      </c>
      <c r="AJ1649" s="7">
        <f t="shared" ca="1" si="1339"/>
        <v>1.7329520482587474E-2</v>
      </c>
      <c r="AK1649" s="7">
        <f t="shared" ca="1" si="1339"/>
        <v>9.5182228382691015E-3</v>
      </c>
      <c r="AL1649" s="7">
        <f t="shared" ca="1" si="1339"/>
        <v>1.4096460350882174E-2</v>
      </c>
      <c r="AM1649" s="7">
        <f t="shared" ca="1" si="1339"/>
        <v>5.4832887346023922E-3</v>
      </c>
      <c r="AN1649" s="7">
        <f t="shared" ca="1" si="1339"/>
        <v>1.0883323376690571E-2</v>
      </c>
      <c r="AO1649" s="7">
        <f t="shared" ca="1" si="1339"/>
        <v>0.15417032571839692</v>
      </c>
      <c r="AP1649" s="7">
        <f t="shared" ca="1" si="1339"/>
        <v>0.17643523892972093</v>
      </c>
      <c r="AQ1649" s="7">
        <f t="shared" ca="1" si="1339"/>
        <v>0.45616463976509752</v>
      </c>
      <c r="AR1649" s="7">
        <f t="shared" ca="1" si="1339"/>
        <v>0.48608460035648299</v>
      </c>
      <c r="AS1649" s="7">
        <f t="shared" ca="1" si="1339"/>
        <v>0.12489547955064684</v>
      </c>
      <c r="AT1649" s="7">
        <f t="shared" ca="1" si="1339"/>
        <v>0.14538742903013407</v>
      </c>
      <c r="AU1649" s="7">
        <f t="shared" ca="1" si="1339"/>
        <v>6.0713354594015848E-2</v>
      </c>
      <c r="AV1649" s="7">
        <f t="shared" ca="1" si="1339"/>
        <v>7.5830952163056867E-2</v>
      </c>
      <c r="AW1649" s="7">
        <f t="shared" ca="1" si="1339"/>
        <v>1.7584072540465047E-2</v>
      </c>
      <c r="AX1649" s="7">
        <f t="shared" ca="1" si="1339"/>
        <v>2.6371971415578913E-2</v>
      </c>
      <c r="AY1649" s="7">
        <f t="shared" ca="1" si="1339"/>
        <v>5.4832887346023922E-3</v>
      </c>
      <c r="AZ1649" s="7">
        <f t="shared" ca="1" si="1339"/>
        <v>1.0883323376690571E-2</v>
      </c>
      <c r="BA1649" s="7">
        <f t="shared" ca="1" si="1339"/>
        <v>1426358</v>
      </c>
      <c r="BB1649" s="7">
        <f t="shared" ca="1" si="1339"/>
        <v>5234085</v>
      </c>
      <c r="BC1649" s="7">
        <f t="shared" ca="1" si="1339"/>
        <v>707</v>
      </c>
      <c r="BD1649" s="7">
        <f t="shared" ca="1" si="1339"/>
        <v>3570</v>
      </c>
      <c r="BE1649" s="7">
        <f t="shared" ca="1" si="1339"/>
        <v>3143195</v>
      </c>
      <c r="BF1649" s="7">
        <f t="shared" ca="1" si="1339"/>
        <v>3517248</v>
      </c>
      <c r="BG1649" s="7">
        <f t="shared" ca="1" si="1339"/>
        <v>2015</v>
      </c>
      <c r="BH1649" s="7">
        <f t="shared" ca="1" si="1339"/>
        <v>2262</v>
      </c>
      <c r="BI1649" s="7">
        <f t="shared" ca="1" si="1339"/>
        <v>1019621</v>
      </c>
      <c r="BJ1649" s="7">
        <f t="shared" ca="1" si="1339"/>
        <v>5640822</v>
      </c>
      <c r="BK1649" s="7">
        <f t="shared" ca="1" si="1339"/>
        <v>578</v>
      </c>
      <c r="BL1649" s="7">
        <f t="shared" ca="1" si="1339"/>
        <v>3699</v>
      </c>
      <c r="BM1649" s="7">
        <f t="shared" ca="1" si="1339"/>
        <v>566928</v>
      </c>
      <c r="BN1649" s="7">
        <f t="shared" ca="1" si="1339"/>
        <v>6093515</v>
      </c>
      <c r="BO1649" s="7">
        <f t="shared" ca="1" si="1339"/>
        <v>292</v>
      </c>
      <c r="BP1649" s="7">
        <f t="shared" ref="BP1649:CV1649" ca="1" si="1340">INDIRECT("CORPUS_TOTALS!R"&amp;($B1644+$C1644)&amp;"C"&amp;(COLUMN()-1),FALSE)</f>
        <v>3985</v>
      </c>
      <c r="BQ1649" s="7">
        <f t="shared" ca="1" si="1340"/>
        <v>244040</v>
      </c>
      <c r="BR1649" s="7">
        <f t="shared" ca="1" si="1340"/>
        <v>6416403</v>
      </c>
      <c r="BS1649" s="7">
        <f t="shared" ca="1" si="1340"/>
        <v>94</v>
      </c>
      <c r="BT1649" s="7">
        <f t="shared" ca="1" si="1340"/>
        <v>4183</v>
      </c>
      <c r="BU1649" s="7">
        <f t="shared" ca="1" si="1340"/>
        <v>124873</v>
      </c>
      <c r="BV1649" s="7">
        <f t="shared" ca="1" si="1340"/>
        <v>6535570</v>
      </c>
      <c r="BW1649" s="7">
        <f t="shared" ca="1" si="1340"/>
        <v>35</v>
      </c>
      <c r="BX1649" s="7">
        <f t="shared" ca="1" si="1340"/>
        <v>4242</v>
      </c>
      <c r="BY1649" s="7">
        <f t="shared" ca="1" si="1340"/>
        <v>1426149.1990353684</v>
      </c>
      <c r="BZ1649" s="7">
        <f t="shared" ca="1" si="1340"/>
        <v>5234293.8009646321</v>
      </c>
      <c r="CA1649" s="7">
        <f t="shared" ca="1" si="1340"/>
        <v>915.8009646316724</v>
      </c>
      <c r="CB1649" s="7">
        <f t="shared" ca="1" si="1340"/>
        <v>3363.3574275765141</v>
      </c>
      <c r="CC1649" s="7">
        <f t="shared" ca="1" si="1340"/>
        <v>3143191.6011520363</v>
      </c>
      <c r="CD1649" s="7">
        <f t="shared" ca="1" si="1340"/>
        <v>3517251.3988479637</v>
      </c>
      <c r="CE1649" s="7">
        <f t="shared" ca="1" si="1340"/>
        <v>2018.3988479636055</v>
      </c>
      <c r="CF1649" s="7">
        <f t="shared" ca="1" si="1340"/>
        <v>2260.0515115886437</v>
      </c>
      <c r="CG1649" s="7">
        <f t="shared" ca="1" si="1340"/>
        <v>1019544.3001591965</v>
      </c>
      <c r="CH1649" s="7">
        <f t="shared" ca="1" si="1340"/>
        <v>5640898.6998408036</v>
      </c>
      <c r="CI1649" s="7">
        <f t="shared" ca="1" si="1340"/>
        <v>654.69984080351458</v>
      </c>
      <c r="CJ1649" s="7">
        <f t="shared" ca="1" si="1340"/>
        <v>3624.6262173552118</v>
      </c>
      <c r="CK1649" s="7">
        <f t="shared" ca="1" si="1340"/>
        <v>566855.99371916603</v>
      </c>
      <c r="CL1649" s="7">
        <f t="shared" ca="1" si="1340"/>
        <v>6093587.0062808339</v>
      </c>
      <c r="CM1649" s="7">
        <f t="shared" ca="1" si="1340"/>
        <v>364.00628083400352</v>
      </c>
      <c r="CN1649" s="7">
        <f t="shared" ca="1" si="1340"/>
        <v>3915.5064460427034</v>
      </c>
      <c r="CO1649" s="7">
        <f t="shared" ca="1" si="1340"/>
        <v>243977.33008468474</v>
      </c>
      <c r="CP1649" s="7">
        <f t="shared" ca="1" si="1340"/>
        <v>6416465.6699153157</v>
      </c>
      <c r="CQ1649" s="7">
        <f t="shared" ca="1" si="1340"/>
        <v>156.66991531527205</v>
      </c>
      <c r="CR1649" s="7">
        <f t="shared" ca="1" si="1340"/>
        <v>4122.9759525004565</v>
      </c>
      <c r="CS1649" s="7">
        <f t="shared" ca="1" si="1340"/>
        <v>124827.84186642499</v>
      </c>
      <c r="CT1649" s="7">
        <f t="shared" ca="1" si="1340"/>
        <v>6535615.1581335748</v>
      </c>
      <c r="CU1649" s="7">
        <f t="shared" ca="1" si="1340"/>
        <v>80.158133575003902</v>
      </c>
      <c r="CV1649" s="7">
        <f t="shared" ca="1" si="1340"/>
        <v>4199.5368662414794</v>
      </c>
    </row>
    <row r="1651" spans="1:100">
      <c r="A1651" s="18" t="s">
        <v>114</v>
      </c>
      <c r="B1651" t="s">
        <v>119</v>
      </c>
      <c r="C1651" t="s">
        <v>120</v>
      </c>
      <c r="D1651" t="s">
        <v>121</v>
      </c>
      <c r="E1651" t="s">
        <v>122</v>
      </c>
      <c r="F1651" t="s">
        <v>123</v>
      </c>
      <c r="G1651" t="s">
        <v>124</v>
      </c>
      <c r="H1651" t="s">
        <v>125</v>
      </c>
      <c r="I1651" t="s">
        <v>126</v>
      </c>
      <c r="J1651" t="s">
        <v>127</v>
      </c>
      <c r="K1651" t="s">
        <v>128</v>
      </c>
      <c r="L1651" t="s">
        <v>129</v>
      </c>
      <c r="M1651" t="s">
        <v>130</v>
      </c>
      <c r="N1651" t="s">
        <v>131</v>
      </c>
      <c r="O1651" t="s">
        <v>132</v>
      </c>
      <c r="P1651" t="s">
        <v>133</v>
      </c>
      <c r="Q1651" t="s">
        <v>134</v>
      </c>
      <c r="R1651" t="s">
        <v>135</v>
      </c>
      <c r="S1651" t="s">
        <v>136</v>
      </c>
      <c r="T1651" t="s">
        <v>138</v>
      </c>
      <c r="U1651" t="s">
        <v>139</v>
      </c>
      <c r="V1651" t="s">
        <v>140</v>
      </c>
      <c r="W1651" t="s">
        <v>141</v>
      </c>
      <c r="X1651" t="s">
        <v>142</v>
      </c>
      <c r="Y1651" t="s">
        <v>143</v>
      </c>
      <c r="Z1651" t="s">
        <v>144</v>
      </c>
      <c r="AA1651" t="s">
        <v>145</v>
      </c>
      <c r="AB1651" t="s">
        <v>146</v>
      </c>
      <c r="AC1651" t="s">
        <v>147</v>
      </c>
      <c r="AD1651" t="s">
        <v>148</v>
      </c>
      <c r="AE1651" t="s">
        <v>149</v>
      </c>
      <c r="AF1651" t="s">
        <v>137</v>
      </c>
    </row>
    <row r="1652" spans="1:100">
      <c r="A1652" s="18" t="s">
        <v>150</v>
      </c>
      <c r="B1652" s="10" t="e">
        <f ca="1">1-NORMSDIST(H1652)</f>
        <v>#REF!</v>
      </c>
      <c r="C1652" s="10">
        <f t="shared" ref="C1652" ca="1" si="1341">1-NORMSDIST(I1652)</f>
        <v>1.3980525514105779E-2</v>
      </c>
      <c r="D1652" s="10">
        <f t="shared" ref="D1652" ca="1" si="1342">1-NORMSDIST(J1652)</f>
        <v>6.6914136613622333E-2</v>
      </c>
      <c r="E1652" s="10">
        <f t="shared" ref="E1652" ca="1" si="1343">1-NORMSDIST(K1652)</f>
        <v>1.5848219966991706E-2</v>
      </c>
      <c r="F1652" s="10">
        <f t="shared" ref="F1652" ca="1" si="1344">1-NORMSDIST(L1652)</f>
        <v>6.9627829948348818E-6</v>
      </c>
      <c r="G1652" s="10">
        <f t="shared" ref="G1652" ca="1" si="1345">1-NORMSDIST(M1652)</f>
        <v>7.6536122014603247E-4</v>
      </c>
      <c r="H1652" t="e">
        <f ca="1">(E1648/T1652-E1649/Z1652)/(SQRT(N1652*(1-N1652)*(1/T1652+1/Z1652)))</f>
        <v>#REF!</v>
      </c>
      <c r="I1652">
        <f t="shared" ref="I1652" ca="1" si="1346">(F1648/U1652-F1649/AA1652)/(SQRT(O1652*(1-O1652)*(1/U1652+1/AA1652)))</f>
        <v>2.1978324084983454</v>
      </c>
      <c r="J1652">
        <f t="shared" ref="J1652" ca="1" si="1347">(G1648/V1652-G1649/AB1652)/(SQRT(P1652*(1-P1652)*(1/V1652+1/AB1652)))</f>
        <v>1.4991748673752372</v>
      </c>
      <c r="K1652">
        <f t="shared" ref="K1652" ca="1" si="1348">(H1648/W1652-H1649/AC1652)/(SQRT(Q1652*(1-Q1652)*(1/W1652+1/AC1652)))</f>
        <v>2.1482180187625159</v>
      </c>
      <c r="L1652">
        <f t="shared" ref="L1652" ca="1" si="1349">(I1648/X1652-I1649/AD1652)/(SQRT(R1652*(1-R1652)*(1/X1652+1/AD1652)))</f>
        <v>4.3450315296106394</v>
      </c>
      <c r="M1652">
        <f t="shared" ref="M1652" ca="1" si="1350">(J1648/Y1652-J1649/AE1652)/(SQRT(S1652*(1-S1652)*(1/Y1652+1/AE1652)))</f>
        <v>3.1687951438296151</v>
      </c>
      <c r="N1652" t="e">
        <f ca="1">(E1648+E1649)/(T1652+Z1652)</f>
        <v>#REF!</v>
      </c>
      <c r="O1652">
        <f t="shared" ref="O1652" ca="1" si="1351">(F1648+F1649)/(U1652+AA1652)</f>
        <v>9.4086865515436938E-3</v>
      </c>
      <c r="P1652">
        <f t="shared" ref="P1652" ca="1" si="1352">(G1648+G1649)/(V1652+AB1652)</f>
        <v>8.6145996860282573E-3</v>
      </c>
      <c r="Q1652">
        <f t="shared" ref="Q1652" ca="1" si="1353">(H1648+H1649)/(W1652+AC1652)</f>
        <v>8.4641548927263215E-3</v>
      </c>
      <c r="R1652">
        <f t="shared" ref="R1652" ca="1" si="1354">(I1648+I1649)/(X1652+AD1652)</f>
        <v>7.8492935635792772E-3</v>
      </c>
      <c r="S1652">
        <f t="shared" ref="S1652" ca="1" si="1355">(J1648+J1649)/(Y1652+AE1652)</f>
        <v>5.8215593929879647E-3</v>
      </c>
      <c r="T1652" t="e">
        <f ca="1">_xlfn.FLOOR.MATH(($F$1-1)*$D1648)</f>
        <v>#REF!</v>
      </c>
      <c r="U1652">
        <f ca="1">2*50*$D1648</f>
        <v>336700</v>
      </c>
      <c r="V1652">
        <f ca="1">2*10*$D1648</f>
        <v>67340</v>
      </c>
      <c r="W1652">
        <f ca="1">2*5*$D1648</f>
        <v>33670</v>
      </c>
      <c r="X1652">
        <f ca="1">2*2*$D1648</f>
        <v>13468</v>
      </c>
      <c r="Y1652">
        <f ca="1">2*1*$D1648</f>
        <v>6734</v>
      </c>
      <c r="Z1652" t="e">
        <f ca="1">_xlfn.FLOOR.MATH(($F$1-1)*$D1649)</f>
        <v>#REF!</v>
      </c>
      <c r="AA1652">
        <f ca="1">2*50*$D1649</f>
        <v>427700</v>
      </c>
      <c r="AB1652">
        <f ca="1">2*10*$D1649</f>
        <v>85540</v>
      </c>
      <c r="AC1652">
        <f ca="1">2*5*$D1649</f>
        <v>42770</v>
      </c>
      <c r="AD1652">
        <f ca="1">2*2*$D1649</f>
        <v>17108</v>
      </c>
      <c r="AE1652">
        <f ca="1">2*1*$D1649</f>
        <v>8554</v>
      </c>
    </row>
    <row r="1654" spans="1:100">
      <c r="A1654" s="18" t="s">
        <v>151</v>
      </c>
      <c r="B1654" t="s">
        <v>152</v>
      </c>
      <c r="C1654" t="s">
        <v>153</v>
      </c>
      <c r="D1654" t="s">
        <v>154</v>
      </c>
      <c r="E1654">
        <v>50</v>
      </c>
      <c r="F1654" t="s">
        <v>153</v>
      </c>
      <c r="G1654" t="s">
        <v>154</v>
      </c>
      <c r="H1654">
        <v>10</v>
      </c>
      <c r="I1654" t="s">
        <v>153</v>
      </c>
      <c r="J1654" t="s">
        <v>154</v>
      </c>
      <c r="K1654">
        <v>5</v>
      </c>
      <c r="L1654" t="s">
        <v>153</v>
      </c>
      <c r="M1654" t="s">
        <v>154</v>
      </c>
      <c r="N1654">
        <v>2</v>
      </c>
      <c r="O1654" t="s">
        <v>153</v>
      </c>
      <c r="P1654" t="s">
        <v>154</v>
      </c>
      <c r="Q1654">
        <v>1</v>
      </c>
      <c r="R1654" t="s">
        <v>153</v>
      </c>
      <c r="S1654" t="s">
        <v>154</v>
      </c>
    </row>
    <row r="1655" spans="1:100">
      <c r="A1655" s="18" t="s">
        <v>159</v>
      </c>
      <c r="B1655" t="s">
        <v>116</v>
      </c>
      <c r="C1655">
        <f ca="1">BC1648</f>
        <v>745</v>
      </c>
      <c r="D1655">
        <f ca="1">BD1648</f>
        <v>2622</v>
      </c>
      <c r="E1655" t="s">
        <v>116</v>
      </c>
      <c r="F1655">
        <f ca="1">BG1648</f>
        <v>1690</v>
      </c>
      <c r="G1655">
        <f ca="1">BH1648</f>
        <v>1677</v>
      </c>
      <c r="H1655" t="s">
        <v>116</v>
      </c>
      <c r="I1655">
        <f ca="1">BK1648</f>
        <v>532</v>
      </c>
      <c r="J1655">
        <f ca="1">BL1648</f>
        <v>2835</v>
      </c>
      <c r="K1655" t="s">
        <v>116</v>
      </c>
      <c r="L1655">
        <f ca="1">BO1648</f>
        <v>296</v>
      </c>
      <c r="M1655">
        <f ca="1">BP1648</f>
        <v>3071</v>
      </c>
      <c r="N1655" t="s">
        <v>116</v>
      </c>
      <c r="O1655">
        <f ca="1">BS1648</f>
        <v>136</v>
      </c>
      <c r="P1655">
        <f ca="1">BT1648</f>
        <v>3231</v>
      </c>
      <c r="Q1655" t="s">
        <v>116</v>
      </c>
      <c r="R1655">
        <f ca="1">BW1648</f>
        <v>53</v>
      </c>
      <c r="S1655">
        <f ca="1">BX1648</f>
        <v>3314</v>
      </c>
    </row>
    <row r="1656" spans="1:100">
      <c r="A1656" s="18"/>
      <c r="B1656" t="s">
        <v>117</v>
      </c>
      <c r="C1656">
        <f ca="1">BC1649</f>
        <v>707</v>
      </c>
      <c r="D1656">
        <f ca="1">BD1649</f>
        <v>3570</v>
      </c>
      <c r="E1656" t="s">
        <v>117</v>
      </c>
      <c r="F1656">
        <f ca="1">BG1649</f>
        <v>2015</v>
      </c>
      <c r="G1656">
        <f ca="1">BH1649</f>
        <v>2262</v>
      </c>
      <c r="H1656" t="s">
        <v>117</v>
      </c>
      <c r="I1656">
        <f ca="1">BK1649</f>
        <v>578</v>
      </c>
      <c r="J1656">
        <f ca="1">BL1649</f>
        <v>3699</v>
      </c>
      <c r="K1656" t="s">
        <v>117</v>
      </c>
      <c r="L1656">
        <f ca="1">BO1649</f>
        <v>292</v>
      </c>
      <c r="M1656">
        <f ca="1">BP1649</f>
        <v>3985</v>
      </c>
      <c r="N1656" t="s">
        <v>117</v>
      </c>
      <c r="O1656">
        <f ca="1">BS1649</f>
        <v>94</v>
      </c>
      <c r="P1656">
        <f ca="1">BT1649</f>
        <v>4183</v>
      </c>
      <c r="Q1656" t="s">
        <v>117</v>
      </c>
      <c r="R1656">
        <f ca="1">BW1649</f>
        <v>35</v>
      </c>
      <c r="S1656">
        <f ca="1">BX1649</f>
        <v>4242</v>
      </c>
    </row>
    <row r="1657" spans="1:100">
      <c r="A1657" s="18" t="s">
        <v>155</v>
      </c>
      <c r="C1657">
        <f ca="1">(C1655+C1656)*(C1655+D1655)/SUM(C1655:D1656)</f>
        <v>639.57142857142856</v>
      </c>
      <c r="D1657">
        <f ca="1">(C1655+D1655)*(D1655+D1656)/SUM(C1655:D1656)</f>
        <v>2727.4285714285716</v>
      </c>
      <c r="F1657">
        <f ca="1">(F1655+F1656)*(F1655+G1655)/SUM(F1655:G1656)</f>
        <v>1631.9642857142858</v>
      </c>
      <c r="G1657">
        <f ca="1">(F1655+G1655)*(G1655+G1656)/SUM(F1655:G1656)</f>
        <v>1735.0357142857142</v>
      </c>
      <c r="I1657">
        <f ca="1">(I1655+I1656)*(I1655+J1655)/SUM(I1655:J1656)</f>
        <v>488.92857142857144</v>
      </c>
      <c r="J1657">
        <f ca="1">(I1655+J1655)*(J1655+J1656)/SUM(I1655:J1656)</f>
        <v>2878.0714285714284</v>
      </c>
      <c r="L1657">
        <f ca="1">(L1655+L1656)*(L1655+M1655)/SUM(L1655:M1656)</f>
        <v>259</v>
      </c>
      <c r="M1657">
        <f ca="1">(L1655+M1655)*(M1655+M1656)/SUM(L1655:M1656)</f>
        <v>3108</v>
      </c>
      <c r="O1657">
        <f ca="1">(O1655+O1656)*(O1655+P1655)/SUM(O1655:P1656)</f>
        <v>101.30952380952381</v>
      </c>
      <c r="P1657">
        <f ca="1">(O1655+P1655)*(P1655+P1656)/SUM(O1655:P1656)</f>
        <v>3265.6904761904761</v>
      </c>
      <c r="R1657">
        <f ca="1">(R1655+R1656)*(R1655+S1655)/SUM(R1655:S1656)</f>
        <v>38.761904761904759</v>
      </c>
      <c r="S1657">
        <f ca="1">(R1655+S1655)*(S1655+S1656)/SUM(R1655:S1656)</f>
        <v>3328.2380952380954</v>
      </c>
    </row>
    <row r="1658" spans="1:100">
      <c r="C1658">
        <f ca="1">(C1655+C1656)*(C1656+D1656)/SUM(C1655:D1656)</f>
        <v>812.42857142857144</v>
      </c>
      <c r="D1658">
        <f ca="1">(C1656+D1656)*(D1655+D1656)/SUM(C1655:D1656)</f>
        <v>3464.5714285714284</v>
      </c>
      <c r="F1658">
        <f ca="1">(F1655+F1656)*(F1656+G1656)/SUM(F1655:G1656)</f>
        <v>2073.0357142857142</v>
      </c>
      <c r="G1658">
        <f ca="1">(F1656+G1656)*(G1655+G1656)/SUM(F1655:G1656)</f>
        <v>2203.9642857142858</v>
      </c>
      <c r="I1658">
        <f ca="1">(I1655+I1656)*(I1656+J1656)/SUM(I1655:J1656)</f>
        <v>621.07142857142856</v>
      </c>
      <c r="J1658">
        <f ca="1">(I1656+J1656)*(J1655+J1656)/SUM(I1655:J1656)</f>
        <v>3655.9285714285716</v>
      </c>
      <c r="L1658">
        <f ca="1">(L1655+L1656)*(L1656+M1656)/SUM(L1655:M1656)</f>
        <v>329</v>
      </c>
      <c r="M1658">
        <f ca="1">(L1656+M1656)*(M1655+M1656)/SUM(L1655:M1656)</f>
        <v>3948</v>
      </c>
      <c r="O1658">
        <f ca="1">(O1655+O1656)*(O1656+P1656)/SUM(O1655:P1656)</f>
        <v>128.6904761904762</v>
      </c>
      <c r="P1658">
        <f ca="1">(O1656+P1656)*(P1655+P1656)/SUM(O1655:P1656)</f>
        <v>4148.3095238095239</v>
      </c>
      <c r="R1658">
        <f ca="1">(R1655+R1656)*(R1656+S1656)/SUM(R1655:S1656)</f>
        <v>49.238095238095241</v>
      </c>
      <c r="S1658">
        <f ca="1">(R1656+S1656)*(S1655+S1656)/SUM(R1655:S1656)</f>
        <v>4227.7619047619046</v>
      </c>
    </row>
    <row r="1660" spans="1:100">
      <c r="A1660" s="18" t="s">
        <v>151</v>
      </c>
      <c r="B1660" s="18" t="s">
        <v>0</v>
      </c>
      <c r="C1660" s="18">
        <v>50</v>
      </c>
      <c r="D1660" s="18">
        <v>10</v>
      </c>
      <c r="E1660" s="18">
        <v>5</v>
      </c>
      <c r="F1660" s="18">
        <v>2</v>
      </c>
      <c r="G1660" s="18">
        <v>1</v>
      </c>
    </row>
    <row r="1661" spans="1:100">
      <c r="A1661" s="18" t="s">
        <v>118</v>
      </c>
      <c r="B1661" s="10">
        <f ca="1">_xlfn.CHISQ.TEST(C1655:D1656,C1657:D1658)</f>
        <v>5.9306589847097663E-10</v>
      </c>
      <c r="C1661" s="10">
        <f ca="1">_xlfn.CHISQ.TEST(F1655:G1656,F1657:G1658)</f>
        <v>7.4627313719681032E-3</v>
      </c>
      <c r="D1661" s="10">
        <f ca="1">_xlfn.CHISQ.TEST(I1655:J1656,I1657:J1658)</f>
        <v>4.8532107553633901E-3</v>
      </c>
      <c r="E1661" s="10">
        <f ca="1">_xlfn.CHISQ.TEST(L1655:M1656,L1657:M1658)</f>
        <v>1.3787216019787117E-3</v>
      </c>
      <c r="F1661" s="10">
        <f ca="1">_xlfn.CHISQ.TEST(O1655:P1656,O1657:P1658)</f>
        <v>2.8893179541440745E-6</v>
      </c>
      <c r="G1661" s="10">
        <f ca="1">_xlfn.CHISQ.TEST(R1655:S1656,R1657:S1658)</f>
        <v>2.10456097551673E-3</v>
      </c>
    </row>
    <row r="1662" spans="1:100">
      <c r="A1662" s="18" t="s">
        <v>156</v>
      </c>
      <c r="B1662">
        <f ca="1">(C1655*D1656)/(D1655*C1656)</f>
        <v>1.4347372952398214</v>
      </c>
      <c r="C1662">
        <f ca="1">(F1655*G1656)/(G1655*F1656)</f>
        <v>1.1312828207051764</v>
      </c>
      <c r="D1662">
        <f ca="1">(I1655*J1656)/(J1655*I1656)</f>
        <v>1.2009227220299885</v>
      </c>
      <c r="E1662">
        <f ca="1">(L1655*M1656)/(M1655*L1656)</f>
        <v>1.3153985806238653</v>
      </c>
      <c r="F1662">
        <f ca="1">(O1655*P1656)/(P1655*O1656)</f>
        <v>1.8731043020736613</v>
      </c>
      <c r="G1662">
        <f ca="1">(R1655*S1656)/(S1655*R1656)</f>
        <v>1.9383222691611346</v>
      </c>
    </row>
    <row r="1663" spans="1:100">
      <c r="AB1663" s="12"/>
      <c r="AC1663" s="12"/>
      <c r="AD1663" s="12"/>
      <c r="AE1663" s="12"/>
      <c r="AF1663" s="12"/>
      <c r="AG1663" s="12"/>
      <c r="AH1663" s="12"/>
      <c r="AI1663" s="12"/>
      <c r="AJ1663" s="12"/>
      <c r="AK1663" s="12"/>
      <c r="AL1663" s="12"/>
      <c r="AM1663" s="12"/>
      <c r="AN1663" s="12"/>
      <c r="AO1663" s="12"/>
      <c r="AP1663" s="12"/>
      <c r="AQ1663" s="12"/>
      <c r="AR1663" s="12"/>
      <c r="AS1663" s="12"/>
      <c r="AT1663" s="12"/>
      <c r="AU1663" s="12"/>
      <c r="AV1663" s="12"/>
      <c r="AW1663" s="12"/>
      <c r="AX1663" s="12"/>
      <c r="AY1663" s="12"/>
    </row>
    <row r="1664" spans="1:100">
      <c r="AB1664" s="12"/>
      <c r="AC1664" s="12"/>
      <c r="AD1664" s="12"/>
      <c r="AE1664" s="12"/>
      <c r="AF1664" s="12"/>
      <c r="AG1664" s="12"/>
      <c r="AH1664" s="12"/>
      <c r="AI1664" s="12"/>
      <c r="AJ1664" s="12"/>
      <c r="AK1664" s="12"/>
      <c r="AL1664" s="12"/>
      <c r="AM1664" s="12"/>
      <c r="AN1664" s="12"/>
      <c r="AO1664" s="12"/>
      <c r="AP1664" s="12"/>
      <c r="AQ1664" s="12"/>
      <c r="AR1664" s="12"/>
      <c r="AS1664" s="12"/>
      <c r="AT1664" s="12"/>
      <c r="AU1664" s="12"/>
      <c r="AV1664" s="12"/>
      <c r="AW1664" s="12"/>
      <c r="AX1664" s="12"/>
      <c r="AY1664" s="12"/>
    </row>
    <row r="1665" spans="1:100">
      <c r="A1665">
        <v>4</v>
      </c>
      <c r="B1665">
        <v>5</v>
      </c>
      <c r="C1665">
        <v>1</v>
      </c>
      <c r="AB1665" s="12"/>
      <c r="AC1665" s="12"/>
      <c r="AD1665" s="12"/>
      <c r="AE1665" s="12"/>
      <c r="AF1665" s="12"/>
      <c r="AG1665" s="12"/>
      <c r="AH1665" s="12"/>
      <c r="AI1665" s="12"/>
      <c r="AJ1665" s="12"/>
      <c r="AK1665" s="12"/>
      <c r="AL1665" s="12"/>
      <c r="AM1665" s="12"/>
      <c r="AN1665" s="12"/>
      <c r="AO1665" s="12"/>
      <c r="AP1665" s="12"/>
      <c r="AQ1665" s="12"/>
      <c r="AR1665" s="12"/>
      <c r="AS1665" s="12"/>
      <c r="AT1665" s="12"/>
      <c r="AU1665" s="12"/>
      <c r="AV1665" s="12"/>
      <c r="AW1665" s="12"/>
      <c r="AX1665" s="12"/>
      <c r="AY1665" s="12"/>
    </row>
    <row r="1666" spans="1:100" ht="18.75">
      <c r="A1666" s="19" t="str">
        <f ca="1">INDIRECT("R5C"&amp;A1665,FALSE)</f>
        <v>ancestors</v>
      </c>
      <c r="B1666" s="19" t="str">
        <f ca="1">INDIRECT("R5C"&amp;B1665,FALSE)</f>
        <v>emperor_names</v>
      </c>
      <c r="C1666" s="19" t="str">
        <f ca="1">INDIRECT("R3C"&amp;C1665,FALSE)</f>
        <v>reduced_punishment</v>
      </c>
      <c r="D1666" s="20"/>
    </row>
    <row r="1667" spans="1:100" ht="18.75">
      <c r="A1667" s="19">
        <f ca="1">INDIRECT("R6C"&amp;A1665,FALSE)</f>
        <v>6</v>
      </c>
      <c r="B1667" s="19">
        <f ca="1">INDIRECT("R6C"&amp;B1665,FALSE)</f>
        <v>227</v>
      </c>
      <c r="C1667" s="19">
        <f ca="1">INDIRECT("R4C"&amp;C1665,FALSE)</f>
        <v>7</v>
      </c>
    </row>
    <row r="1668" spans="1:100">
      <c r="A1668" s="18"/>
    </row>
    <row r="1669" spans="1:100">
      <c r="A1669" s="18" t="s">
        <v>115</v>
      </c>
    </row>
    <row r="1670" spans="1:100" ht="15.75">
      <c r="C1670" t="s">
        <v>36</v>
      </c>
      <c r="D1670" t="s">
        <v>37</v>
      </c>
      <c r="E1670" s="2" t="s">
        <v>43</v>
      </c>
      <c r="F1670" s="2" t="s">
        <v>38</v>
      </c>
      <c r="G1670" s="2" t="s">
        <v>39</v>
      </c>
      <c r="H1670" s="2" t="s">
        <v>40</v>
      </c>
      <c r="I1670" s="2" t="s">
        <v>41</v>
      </c>
      <c r="J1670" s="2" t="s">
        <v>42</v>
      </c>
      <c r="K1670" s="3" t="s">
        <v>44</v>
      </c>
      <c r="L1670" s="3" t="s">
        <v>45</v>
      </c>
      <c r="M1670" s="3" t="s">
        <v>46</v>
      </c>
      <c r="N1670" s="3" t="s">
        <v>47</v>
      </c>
      <c r="O1670" s="3" t="s">
        <v>48</v>
      </c>
      <c r="P1670" s="3" t="s">
        <v>49</v>
      </c>
      <c r="Q1670" s="3" t="s">
        <v>108</v>
      </c>
      <c r="R1670" s="3" t="s">
        <v>109</v>
      </c>
      <c r="S1670" s="3" t="s">
        <v>110</v>
      </c>
      <c r="T1670" s="3" t="s">
        <v>111</v>
      </c>
      <c r="U1670" s="3" t="s">
        <v>112</v>
      </c>
      <c r="V1670" s="3" t="s">
        <v>113</v>
      </c>
      <c r="W1670" s="3" t="s">
        <v>81</v>
      </c>
      <c r="X1670" s="3" t="s">
        <v>82</v>
      </c>
      <c r="Y1670" s="3" t="s">
        <v>83</v>
      </c>
      <c r="Z1670" s="3" t="s">
        <v>84</v>
      </c>
      <c r="AA1670" s="3" t="s">
        <v>85</v>
      </c>
      <c r="AB1670" s="3" t="s">
        <v>86</v>
      </c>
      <c r="AC1670" s="13" t="s">
        <v>96</v>
      </c>
      <c r="AD1670" s="13" t="s">
        <v>97</v>
      </c>
      <c r="AE1670" s="13" t="s">
        <v>98</v>
      </c>
      <c r="AF1670" s="13" t="s">
        <v>99</v>
      </c>
      <c r="AG1670" s="13" t="s">
        <v>100</v>
      </c>
      <c r="AH1670" s="13" t="s">
        <v>101</v>
      </c>
      <c r="AI1670" s="13" t="s">
        <v>102</v>
      </c>
      <c r="AJ1670" s="13" t="s">
        <v>103</v>
      </c>
      <c r="AK1670" s="13" t="s">
        <v>104</v>
      </c>
      <c r="AL1670" s="13" t="s">
        <v>105</v>
      </c>
      <c r="AM1670" s="13" t="s">
        <v>106</v>
      </c>
      <c r="AN1670" s="13" t="s">
        <v>107</v>
      </c>
      <c r="AO1670" s="13" t="s">
        <v>96</v>
      </c>
      <c r="AP1670" s="13" t="s">
        <v>97</v>
      </c>
      <c r="AQ1670" s="13" t="s">
        <v>98</v>
      </c>
      <c r="AR1670" s="13" t="s">
        <v>99</v>
      </c>
      <c r="AS1670" s="13" t="s">
        <v>100</v>
      </c>
      <c r="AT1670" s="13" t="s">
        <v>101</v>
      </c>
      <c r="AU1670" s="13" t="s">
        <v>102</v>
      </c>
      <c r="AV1670" s="13" t="s">
        <v>103</v>
      </c>
      <c r="AW1670" s="13" t="s">
        <v>104</v>
      </c>
      <c r="AX1670" s="13" t="s">
        <v>105</v>
      </c>
      <c r="AY1670" s="13" t="s">
        <v>106</v>
      </c>
      <c r="AZ1670" s="13" t="s">
        <v>107</v>
      </c>
      <c r="BA1670" t="s">
        <v>1</v>
      </c>
      <c r="BB1670" t="s">
        <v>2</v>
      </c>
      <c r="BC1670" t="s">
        <v>3</v>
      </c>
      <c r="BD1670" t="s">
        <v>4</v>
      </c>
      <c r="BE1670" t="s">
        <v>5</v>
      </c>
      <c r="BF1670" t="s">
        <v>6</v>
      </c>
      <c r="BG1670" t="s">
        <v>7</v>
      </c>
      <c r="BH1670" t="s">
        <v>8</v>
      </c>
      <c r="BI1670" t="s">
        <v>9</v>
      </c>
      <c r="BJ1670" t="s">
        <v>10</v>
      </c>
      <c r="BK1670" t="s">
        <v>11</v>
      </c>
      <c r="BL1670" t="s">
        <v>12</v>
      </c>
      <c r="BM1670" t="s">
        <v>13</v>
      </c>
      <c r="BN1670" t="s">
        <v>14</v>
      </c>
      <c r="BO1670" t="s">
        <v>15</v>
      </c>
      <c r="BP1670" t="s">
        <v>16</v>
      </c>
      <c r="BQ1670" t="s">
        <v>17</v>
      </c>
      <c r="BR1670" t="s">
        <v>18</v>
      </c>
      <c r="BS1670" t="s">
        <v>19</v>
      </c>
      <c r="BT1670" t="s">
        <v>20</v>
      </c>
      <c r="BU1670" t="s">
        <v>21</v>
      </c>
      <c r="BV1670" t="s">
        <v>22</v>
      </c>
      <c r="BW1670" t="s">
        <v>23</v>
      </c>
      <c r="BX1670" t="s">
        <v>24</v>
      </c>
      <c r="BY1670" t="s">
        <v>1</v>
      </c>
      <c r="BZ1670" t="s">
        <v>2</v>
      </c>
      <c r="CA1670" t="s">
        <v>3</v>
      </c>
      <c r="CB1670" t="s">
        <v>4</v>
      </c>
      <c r="CC1670" t="s">
        <v>5</v>
      </c>
      <c r="CD1670" t="s">
        <v>6</v>
      </c>
      <c r="CE1670" t="s">
        <v>7</v>
      </c>
      <c r="CF1670" t="s">
        <v>8</v>
      </c>
      <c r="CG1670" t="s">
        <v>9</v>
      </c>
      <c r="CH1670" t="s">
        <v>10</v>
      </c>
      <c r="CI1670" t="s">
        <v>11</v>
      </c>
      <c r="CJ1670" t="s">
        <v>12</v>
      </c>
      <c r="CK1670" t="s">
        <v>13</v>
      </c>
      <c r="CL1670" t="s">
        <v>14</v>
      </c>
      <c r="CM1670" t="s">
        <v>15</v>
      </c>
      <c r="CN1670" t="s">
        <v>16</v>
      </c>
      <c r="CO1670" t="s">
        <v>17</v>
      </c>
      <c r="CP1670" t="s">
        <v>18</v>
      </c>
      <c r="CQ1670" t="s">
        <v>19</v>
      </c>
      <c r="CR1670" t="s">
        <v>20</v>
      </c>
      <c r="CS1670" t="s">
        <v>21</v>
      </c>
      <c r="CT1670" t="s">
        <v>22</v>
      </c>
      <c r="CU1670" t="s">
        <v>23</v>
      </c>
      <c r="CV1670" t="s">
        <v>24</v>
      </c>
    </row>
    <row r="1671" spans="1:100">
      <c r="A1671" s="18" t="str">
        <f ca="1">INDIRECT("CORPUS_TOTALS!R"&amp;$A1667&amp;"C"&amp;COLUMN(),FALSE)</f>
        <v>Ancestors</v>
      </c>
      <c r="B1671" s="7" t="str">
        <f ca="1">INDIRECT("CORPUS_TOTALS!R"&amp;($A1667+$C1667)&amp;"C"&amp;(COLUMN()-1),FALSE)</f>
        <v>Reduced Punishment</v>
      </c>
      <c r="C1671" s="7">
        <f ca="1">INDIRECT("CORPUS_TOTALS!R"&amp;($A1667+$C1667)&amp;"C"&amp;(COLUMN()-1),FALSE)</f>
        <v>31050</v>
      </c>
      <c r="D1671" s="7">
        <f t="shared" ref="D1671:BO1671" ca="1" si="1356">INDIRECT("CORPUS_TOTALS!R"&amp;($A1667+$C1667)&amp;"C"&amp;(COLUMN()-1),FALSE)</f>
        <v>2175</v>
      </c>
      <c r="E1671" s="7">
        <f t="shared" ca="1" si="1356"/>
        <v>269</v>
      </c>
      <c r="F1671" s="7">
        <f t="shared" ca="1" si="1356"/>
        <v>898</v>
      </c>
      <c r="G1671" s="7">
        <f t="shared" ca="1" si="1356"/>
        <v>163</v>
      </c>
      <c r="H1671" s="7">
        <f t="shared" ca="1" si="1356"/>
        <v>73</v>
      </c>
      <c r="I1671" s="7">
        <f t="shared" ca="1" si="1356"/>
        <v>40</v>
      </c>
      <c r="J1671" s="7">
        <f t="shared" ca="1" si="1356"/>
        <v>16</v>
      </c>
      <c r="K1671" s="7">
        <f t="shared" ca="1" si="1356"/>
        <v>-1.2511182739540352</v>
      </c>
      <c r="L1671" s="7">
        <f t="shared" ca="1" si="1356"/>
        <v>-0.49800676516965386</v>
      </c>
      <c r="M1671" s="7">
        <f t="shared" ca="1" si="1356"/>
        <v>-0.93391392584353949</v>
      </c>
      <c r="N1671" s="7">
        <f t="shared" ca="1" si="1356"/>
        <v>-1.4316991660490603</v>
      </c>
      <c r="O1671" s="7">
        <f t="shared" ca="1" si="1356"/>
        <v>-1.5767595839229272E-2</v>
      </c>
      <c r="P1671" s="7">
        <f t="shared" ca="1" si="1356"/>
        <v>-1.0176287080691298</v>
      </c>
      <c r="Q1671" s="7">
        <f t="shared" ca="1" si="1356"/>
        <v>1</v>
      </c>
      <c r="R1671" s="7">
        <f t="shared" ca="1" si="1356"/>
        <v>1</v>
      </c>
      <c r="S1671" s="7">
        <f t="shared" ca="1" si="1356"/>
        <v>1</v>
      </c>
      <c r="T1671" s="7">
        <f t="shared" ca="1" si="1356"/>
        <v>1</v>
      </c>
      <c r="U1671" s="7">
        <f t="shared" ca="1" si="1356"/>
        <v>1</v>
      </c>
      <c r="V1671" s="7">
        <f t="shared" ca="1" si="1356"/>
        <v>1</v>
      </c>
      <c r="W1671" s="7">
        <f t="shared" ca="1" si="1356"/>
        <v>0.10000724842289024</v>
      </c>
      <c r="X1671" s="7">
        <f t="shared" ca="1" si="1356"/>
        <v>0.99675797932774346</v>
      </c>
      <c r="Y1671" s="7">
        <f t="shared" ca="1" si="1356"/>
        <v>0.27940451726101811</v>
      </c>
      <c r="Z1671" s="7">
        <f t="shared" ca="1" si="1356"/>
        <v>5.8108674301750034E-2</v>
      </c>
      <c r="AA1671" s="7">
        <f t="shared" ca="1" si="1356"/>
        <v>0.97954061035843321</v>
      </c>
      <c r="AB1671" s="7">
        <f t="shared" ca="1" si="1356"/>
        <v>0.87436622013035636</v>
      </c>
      <c r="AC1671" s="7">
        <f t="shared" ca="1" si="1356"/>
        <v>6.1537507120655458E-3</v>
      </c>
      <c r="AD1671" s="7">
        <f t="shared" ca="1" si="1356"/>
        <v>7.8175221791840083E-3</v>
      </c>
      <c r="AE1671" s="7">
        <f t="shared" ca="1" si="1356"/>
        <v>7.7196172148727704E-3</v>
      </c>
      <c r="AF1671" s="7">
        <f t="shared" ca="1" si="1356"/>
        <v>8.7953253138628625E-3</v>
      </c>
      <c r="AG1671" s="7">
        <f t="shared" ca="1" si="1356"/>
        <v>6.3480615215698918E-3</v>
      </c>
      <c r="AH1671" s="7">
        <f t="shared" ca="1" si="1356"/>
        <v>8.6404442255565445E-3</v>
      </c>
      <c r="AI1671" s="7">
        <f t="shared" ca="1" si="1356"/>
        <v>5.1779359167936278E-3</v>
      </c>
      <c r="AJ1671" s="7">
        <f t="shared" ca="1" si="1356"/>
        <v>8.2473514395282124E-3</v>
      </c>
      <c r="AK1671" s="7">
        <f t="shared" ca="1" si="1356"/>
        <v>6.3588498602120385E-3</v>
      </c>
      <c r="AL1671" s="7">
        <f t="shared" ca="1" si="1356"/>
        <v>1.2031954737489111E-2</v>
      </c>
      <c r="AM1671" s="7">
        <f t="shared" ca="1" si="1356"/>
        <v>3.7650069014881697E-3</v>
      </c>
      <c r="AN1671" s="7">
        <f t="shared" ca="1" si="1356"/>
        <v>1.0947636776672749E-2</v>
      </c>
      <c r="AO1671" s="7">
        <f t="shared" ca="1" si="1356"/>
        <v>8.6307198591678805E-2</v>
      </c>
      <c r="AP1671" s="7">
        <f t="shared" ca="1" si="1356"/>
        <v>0.11139395083360855</v>
      </c>
      <c r="AQ1671" s="7">
        <f t="shared" ca="1" si="1356"/>
        <v>0.25617817471319909</v>
      </c>
      <c r="AR1671" s="7">
        <f t="shared" ca="1" si="1356"/>
        <v>0.29370688275806528</v>
      </c>
      <c r="AS1671" s="7">
        <f t="shared" ca="1" si="1356"/>
        <v>5.6183338054079483E-2</v>
      </c>
      <c r="AT1671" s="7">
        <f t="shared" ca="1" si="1356"/>
        <v>7.7149995279253855E-2</v>
      </c>
      <c r="AU1671" s="7">
        <f t="shared" ca="1" si="1356"/>
        <v>2.3135787556172901E-2</v>
      </c>
      <c r="AV1671" s="7">
        <f t="shared" ca="1" si="1356"/>
        <v>3.7553867616240889E-2</v>
      </c>
      <c r="AW1671" s="7">
        <f t="shared" ca="1" si="1356"/>
        <v>1.1189761023560476E-2</v>
      </c>
      <c r="AX1671" s="7">
        <f t="shared" ca="1" si="1356"/>
        <v>2.1913687252301594E-2</v>
      </c>
      <c r="AY1671" s="7">
        <f t="shared" ca="1" si="1356"/>
        <v>3.7650069014881697E-3</v>
      </c>
      <c r="AZ1671" s="7">
        <f t="shared" ca="1" si="1356"/>
        <v>1.0947636776672749E-2</v>
      </c>
      <c r="BA1671" s="7">
        <f t="shared" ca="1" si="1356"/>
        <v>777171</v>
      </c>
      <c r="BB1671" s="7">
        <f t="shared" ca="1" si="1356"/>
        <v>5919252</v>
      </c>
      <c r="BC1671" s="7">
        <f t="shared" ca="1" si="1356"/>
        <v>215</v>
      </c>
      <c r="BD1671" s="7">
        <f t="shared" ca="1" si="1356"/>
        <v>1960</v>
      </c>
      <c r="BE1671" s="7">
        <f t="shared" ca="1" si="1356"/>
        <v>1856425</v>
      </c>
      <c r="BF1671" s="7">
        <f t="shared" ca="1" si="1356"/>
        <v>4839998</v>
      </c>
      <c r="BG1671" s="7">
        <f t="shared" ca="1" si="1356"/>
        <v>598</v>
      </c>
      <c r="BH1671" s="7">
        <f t="shared" ca="1" si="1356"/>
        <v>1577</v>
      </c>
      <c r="BI1671" s="7">
        <f t="shared" ca="1" si="1356"/>
        <v>522018</v>
      </c>
      <c r="BJ1671" s="7">
        <f t="shared" ca="1" si="1356"/>
        <v>6174405</v>
      </c>
      <c r="BK1671" s="7">
        <f t="shared" ca="1" si="1356"/>
        <v>145</v>
      </c>
      <c r="BL1671" s="7">
        <f t="shared" ca="1" si="1356"/>
        <v>2030</v>
      </c>
      <c r="BM1671" s="7">
        <f t="shared" ca="1" si="1356"/>
        <v>282189</v>
      </c>
      <c r="BN1671" s="7">
        <f t="shared" ca="1" si="1356"/>
        <v>6414234</v>
      </c>
      <c r="BO1671" s="7">
        <f t="shared" ca="1" si="1356"/>
        <v>66</v>
      </c>
      <c r="BP1671" s="7">
        <f t="shared" ref="BP1671:CV1671" ca="1" si="1357">INDIRECT("CORPUS_TOTALS!R"&amp;($A1667+$C1667)&amp;"C"&amp;(COLUMN()-1),FALSE)</f>
        <v>2109</v>
      </c>
      <c r="BQ1671" s="7">
        <f t="shared" ca="1" si="1357"/>
        <v>119095</v>
      </c>
      <c r="BR1671" s="7">
        <f t="shared" ca="1" si="1357"/>
        <v>6577328</v>
      </c>
      <c r="BS1671" s="7">
        <f t="shared" ca="1" si="1357"/>
        <v>36</v>
      </c>
      <c r="BT1671" s="7">
        <f t="shared" ca="1" si="1357"/>
        <v>2139</v>
      </c>
      <c r="BU1671" s="7">
        <f t="shared" ca="1" si="1357"/>
        <v>60618</v>
      </c>
      <c r="BV1671" s="7">
        <f t="shared" ca="1" si="1357"/>
        <v>6635805</v>
      </c>
      <c r="BW1671" s="7">
        <f t="shared" ca="1" si="1357"/>
        <v>16</v>
      </c>
      <c r="BX1671" s="7">
        <f t="shared" ca="1" si="1357"/>
        <v>2159</v>
      </c>
      <c r="BY1671" s="7">
        <f t="shared" ca="1" si="1357"/>
        <v>777133.58680099924</v>
      </c>
      <c r="BZ1671" s="7">
        <f t="shared" ca="1" si="1357"/>
        <v>5919289.413199001</v>
      </c>
      <c r="CA1671" s="7">
        <f t="shared" ca="1" si="1357"/>
        <v>252.41319900074612</v>
      </c>
      <c r="CB1671" s="7">
        <f t="shared" ca="1" si="1357"/>
        <v>1923.2112577117664</v>
      </c>
      <c r="CC1671" s="7">
        <f t="shared" ca="1" si="1357"/>
        <v>1856420.0342712011</v>
      </c>
      <c r="CD1671" s="7">
        <f t="shared" ca="1" si="1357"/>
        <v>4840002.9657287989</v>
      </c>
      <c r="CE1671" s="7">
        <f t="shared" ca="1" si="1357"/>
        <v>602.96572879877249</v>
      </c>
      <c r="CF1671" s="7">
        <f t="shared" ca="1" si="1357"/>
        <v>1572.5448683573304</v>
      </c>
      <c r="CG1671" s="7">
        <f t="shared" ca="1" si="1357"/>
        <v>521993.45638430608</v>
      </c>
      <c r="CH1671" s="7">
        <f t="shared" ca="1" si="1357"/>
        <v>6174429.5436156942</v>
      </c>
      <c r="CI1671" s="7">
        <f t="shared" ca="1" si="1357"/>
        <v>169.54361569391088</v>
      </c>
      <c r="CJ1671" s="7">
        <f t="shared" ca="1" si="1357"/>
        <v>2006.107757081654</v>
      </c>
      <c r="CK1671" s="7">
        <f t="shared" ca="1" si="1357"/>
        <v>282163.3532666089</v>
      </c>
      <c r="CL1671" s="7">
        <f t="shared" ca="1" si="1357"/>
        <v>6414259.6467333911</v>
      </c>
      <c r="CM1671" s="7">
        <f t="shared" ca="1" si="1357"/>
        <v>91.646733391076765</v>
      </c>
      <c r="CN1671" s="7">
        <f t="shared" ca="1" si="1357"/>
        <v>2084.0299403129102</v>
      </c>
      <c r="CO1671" s="7">
        <f t="shared" ca="1" si="1357"/>
        <v>119092.31878267661</v>
      </c>
      <c r="CP1671" s="7">
        <f t="shared" ca="1" si="1357"/>
        <v>6577330.6812173231</v>
      </c>
      <c r="CQ1671" s="7">
        <f t="shared" ca="1" si="1357"/>
        <v>38.681217323386178</v>
      </c>
      <c r="CR1671" s="7">
        <f t="shared" ca="1" si="1357"/>
        <v>2137.0126595945326</v>
      </c>
      <c r="CS1671" s="7">
        <f t="shared" ca="1" si="1357"/>
        <v>60614.312454934603</v>
      </c>
      <c r="CT1671" s="7">
        <f t="shared" ca="1" si="1357"/>
        <v>6635808.6875450658</v>
      </c>
      <c r="CU1671" s="7">
        <f t="shared" ca="1" si="1357"/>
        <v>19.687545065400254</v>
      </c>
      <c r="CV1671" s="7">
        <f t="shared" ca="1" si="1357"/>
        <v>2156.0125010024008</v>
      </c>
    </row>
    <row r="1672" spans="1:100">
      <c r="A1672" s="18" t="s">
        <v>117</v>
      </c>
      <c r="B1672" s="7" t="str">
        <f ca="1">INDIRECT("CORPUS_TOTALS!R"&amp;($B1667+$C1667)&amp;"C"&amp;(COLUMN()-1),FALSE)</f>
        <v>Reduced Punishment</v>
      </c>
      <c r="C1672" s="7">
        <f ca="1">INDIRECT("CORPUS_TOTALS!R"&amp;($B1667+$C1667)&amp;"C"&amp;(COLUMN()-1),FALSE)</f>
        <v>31050</v>
      </c>
      <c r="D1672" s="7">
        <f t="shared" ref="D1672:BO1672" ca="1" si="1358">INDIRECT("CORPUS_TOTALS!R"&amp;($B1667+$C1667)&amp;"C"&amp;(COLUMN()-1),FALSE)</f>
        <v>4277</v>
      </c>
      <c r="E1672" s="7">
        <f t="shared" ca="1" si="1358"/>
        <v>520</v>
      </c>
      <c r="F1672" s="7">
        <f t="shared" ca="1" si="1358"/>
        <v>2356</v>
      </c>
      <c r="G1672" s="7">
        <f t="shared" ca="1" si="1358"/>
        <v>457</v>
      </c>
      <c r="H1672" s="7">
        <f t="shared" ca="1" si="1358"/>
        <v>208</v>
      </c>
      <c r="I1672" s="7">
        <f t="shared" ca="1" si="1358"/>
        <v>82</v>
      </c>
      <c r="J1672" s="7">
        <f t="shared" ca="1" si="1358"/>
        <v>36</v>
      </c>
      <c r="K1672" s="7">
        <f t="shared" ca="1" si="1358"/>
        <v>-1.8630109169839419</v>
      </c>
      <c r="L1672" s="7">
        <f t="shared" ca="1" si="1358"/>
        <v>1.1148243665241595</v>
      </c>
      <c r="M1672" s="7">
        <f t="shared" ca="1" si="1358"/>
        <v>0.9219582468787092</v>
      </c>
      <c r="N1672" s="7">
        <f t="shared" ca="1" si="1358"/>
        <v>0.33064581202898929</v>
      </c>
      <c r="O1672" s="7">
        <f t="shared" ca="1" si="1358"/>
        <v>0.23935212735978395</v>
      </c>
      <c r="P1672" s="7">
        <f t="shared" ca="1" si="1358"/>
        <v>-0.5778997653369089</v>
      </c>
      <c r="Q1672" s="7">
        <f t="shared" ca="1" si="1358"/>
        <v>0.84117323625814799</v>
      </c>
      <c r="R1672" s="7">
        <f t="shared" ca="1" si="1358"/>
        <v>1.440904136340724</v>
      </c>
      <c r="S1672" s="7">
        <f t="shared" ca="1" si="1358"/>
        <v>1.2151846752668563</v>
      </c>
      <c r="T1672" s="7">
        <f t="shared" ca="1" si="1358"/>
        <v>1</v>
      </c>
      <c r="U1672" s="7">
        <f t="shared" ca="1" si="1358"/>
        <v>1</v>
      </c>
      <c r="V1672" s="7">
        <f t="shared" ca="1" si="1358"/>
        <v>1</v>
      </c>
      <c r="W1672" s="7">
        <f t="shared" ca="1" si="1358"/>
        <v>9.2159088895435361E-3</v>
      </c>
      <c r="X1672" s="7">
        <f t="shared" ca="1" si="1358"/>
        <v>1.5897038039732912E-28</v>
      </c>
      <c r="Y1672" s="7">
        <f t="shared" ca="1" si="1358"/>
        <v>3.3925288103047232E-3</v>
      </c>
      <c r="Z1672" s="7">
        <f t="shared" ca="1" si="1358"/>
        <v>0.64682820907337968</v>
      </c>
      <c r="AA1672" s="7">
        <f t="shared" ca="1" si="1358"/>
        <v>0.95345195422412077</v>
      </c>
      <c r="AB1672" s="7">
        <f t="shared" ca="1" si="1358"/>
        <v>0.97911973487071058</v>
      </c>
      <c r="AC1672" s="7">
        <f t="shared" ca="1" si="1358"/>
        <v>6.2789445456961608E-3</v>
      </c>
      <c r="AD1672" s="7">
        <f t="shared" ca="1" si="1358"/>
        <v>7.4553719200919225E-3</v>
      </c>
      <c r="AE1672" s="7">
        <f t="shared" ca="1" si="1358"/>
        <v>1.0574654041897797E-2</v>
      </c>
      <c r="AF1672" s="7">
        <f t="shared" ca="1" si="1358"/>
        <v>1.1459482034791472E-2</v>
      </c>
      <c r="AG1672" s="7">
        <f t="shared" ca="1" si="1358"/>
        <v>9.7106485606760305E-3</v>
      </c>
      <c r="AH1672" s="7">
        <f t="shared" ca="1" si="1358"/>
        <v>1.1659470681783636E-2</v>
      </c>
      <c r="AI1672" s="7">
        <f t="shared" ca="1" si="1358"/>
        <v>8.4110491065762828E-3</v>
      </c>
      <c r="AJ1672" s="7">
        <f t="shared" ca="1" si="1358"/>
        <v>1.1041838431417639E-2</v>
      </c>
      <c r="AK1672" s="7">
        <f t="shared" ca="1" si="1358"/>
        <v>7.5212438878623838E-3</v>
      </c>
      <c r="AL1672" s="7">
        <f t="shared" ca="1" si="1358"/>
        <v>1.1651073156795085E-2</v>
      </c>
      <c r="AM1672" s="7">
        <f t="shared" ca="1" si="1358"/>
        <v>5.6791202295878845E-3</v>
      </c>
      <c r="AN1672" s="7">
        <f t="shared" ca="1" si="1358"/>
        <v>1.1155109370599164E-2</v>
      </c>
      <c r="AO1672" s="7">
        <f t="shared" ca="1" si="1358"/>
        <v>9.0403004058840983E-2</v>
      </c>
      <c r="AP1672" s="7">
        <f t="shared" ca="1" si="1358"/>
        <v>0.108334428721145</v>
      </c>
      <c r="AQ1672" s="7">
        <f t="shared" ca="1" si="1358"/>
        <v>0.34150811758775518</v>
      </c>
      <c r="AR1672" s="7">
        <f t="shared" ca="1" si="1358"/>
        <v>0.37020570050904161</v>
      </c>
      <c r="AS1672" s="7">
        <f t="shared" ca="1" si="1358"/>
        <v>8.4349279702197397E-2</v>
      </c>
      <c r="AT1672" s="7">
        <f t="shared" ca="1" si="1358"/>
        <v>0.10176248087764829</v>
      </c>
      <c r="AU1672" s="7">
        <f t="shared" ca="1" si="1358"/>
        <v>3.9778142442779711E-2</v>
      </c>
      <c r="AV1672" s="7">
        <f t="shared" ca="1" si="1358"/>
        <v>5.2342502869354969E-2</v>
      </c>
      <c r="AW1672" s="7">
        <f t="shared" ca="1" si="1358"/>
        <v>1.4853363591969551E-2</v>
      </c>
      <c r="AX1672" s="7">
        <f t="shared" ca="1" si="1358"/>
        <v>2.3023653008451307E-2</v>
      </c>
      <c r="AY1672" s="7">
        <f t="shared" ca="1" si="1358"/>
        <v>5.6791202295878845E-3</v>
      </c>
      <c r="AZ1672" s="7">
        <f t="shared" ca="1" si="1358"/>
        <v>1.1155109370599164E-2</v>
      </c>
      <c r="BA1672" s="7">
        <f t="shared" ca="1" si="1358"/>
        <v>776961</v>
      </c>
      <c r="BB1672" s="7">
        <f t="shared" ca="1" si="1358"/>
        <v>5917360</v>
      </c>
      <c r="BC1672" s="7">
        <f t="shared" ca="1" si="1358"/>
        <v>425</v>
      </c>
      <c r="BD1672" s="7">
        <f t="shared" ca="1" si="1358"/>
        <v>3852</v>
      </c>
      <c r="BE1672" s="7">
        <f t="shared" ca="1" si="1358"/>
        <v>1855501</v>
      </c>
      <c r="BF1672" s="7">
        <f t="shared" ca="1" si="1358"/>
        <v>4838820</v>
      </c>
      <c r="BG1672" s="7">
        <f t="shared" ca="1" si="1358"/>
        <v>1522</v>
      </c>
      <c r="BH1672" s="7">
        <f t="shared" ca="1" si="1358"/>
        <v>2755</v>
      </c>
      <c r="BI1672" s="7">
        <f t="shared" ca="1" si="1358"/>
        <v>521765</v>
      </c>
      <c r="BJ1672" s="7">
        <f t="shared" ca="1" si="1358"/>
        <v>6172556</v>
      </c>
      <c r="BK1672" s="7">
        <f t="shared" ca="1" si="1358"/>
        <v>398</v>
      </c>
      <c r="BL1672" s="7">
        <f t="shared" ca="1" si="1358"/>
        <v>3879</v>
      </c>
      <c r="BM1672" s="7">
        <f t="shared" ca="1" si="1358"/>
        <v>282058</v>
      </c>
      <c r="BN1672" s="7">
        <f t="shared" ca="1" si="1358"/>
        <v>6412263</v>
      </c>
      <c r="BO1672" s="7">
        <f t="shared" ca="1" si="1358"/>
        <v>197</v>
      </c>
      <c r="BP1672" s="7">
        <f t="shared" ref="BP1672:CV1672" ca="1" si="1359">INDIRECT("CORPUS_TOTALS!R"&amp;($B1667+$C1667)&amp;"C"&amp;(COLUMN()-1),FALSE)</f>
        <v>4080</v>
      </c>
      <c r="BQ1672" s="7">
        <f t="shared" ca="1" si="1359"/>
        <v>119050</v>
      </c>
      <c r="BR1672" s="7">
        <f t="shared" ca="1" si="1359"/>
        <v>6575271</v>
      </c>
      <c r="BS1672" s="7">
        <f t="shared" ca="1" si="1359"/>
        <v>81</v>
      </c>
      <c r="BT1672" s="7">
        <f t="shared" ca="1" si="1359"/>
        <v>4196</v>
      </c>
      <c r="BU1672" s="7">
        <f t="shared" ca="1" si="1359"/>
        <v>60598</v>
      </c>
      <c r="BV1672" s="7">
        <f t="shared" ca="1" si="1359"/>
        <v>6633723</v>
      </c>
      <c r="BW1672" s="7">
        <f t="shared" ca="1" si="1359"/>
        <v>36</v>
      </c>
      <c r="BX1672" s="7">
        <f t="shared" ca="1" si="1359"/>
        <v>4241</v>
      </c>
      <c r="BY1672" s="7">
        <f t="shared" ca="1" si="1359"/>
        <v>776889.64540132124</v>
      </c>
      <c r="BZ1672" s="7">
        <f t="shared" ca="1" si="1359"/>
        <v>5917431.3545986786</v>
      </c>
      <c r="CA1672" s="7">
        <f t="shared" ca="1" si="1359"/>
        <v>496.35459867870861</v>
      </c>
      <c r="CB1672" s="7">
        <f t="shared" ca="1" si="1359"/>
        <v>3783.0608547155121</v>
      </c>
      <c r="CC1672" s="7">
        <f t="shared" ca="1" si="1359"/>
        <v>1855837.3060128402</v>
      </c>
      <c r="CD1672" s="7">
        <f t="shared" ca="1" si="1359"/>
        <v>4838483.69398716</v>
      </c>
      <c r="CE1672" s="7">
        <f t="shared" ca="1" si="1359"/>
        <v>1185.6939871597012</v>
      </c>
      <c r="CF1672" s="7">
        <f t="shared" ca="1" si="1359"/>
        <v>3093.2810474729254</v>
      </c>
      <c r="CG1672" s="7">
        <f t="shared" ca="1" si="1359"/>
        <v>521829.60319801245</v>
      </c>
      <c r="CH1672" s="7">
        <f t="shared" ca="1" si="1359"/>
        <v>6172491.3968019877</v>
      </c>
      <c r="CI1672" s="7">
        <f t="shared" ca="1" si="1359"/>
        <v>333.39680198752035</v>
      </c>
      <c r="CJ1672" s="7">
        <f t="shared" ca="1" si="1359"/>
        <v>3946.1227651019426</v>
      </c>
      <c r="CK1672" s="7">
        <f t="shared" ca="1" si="1359"/>
        <v>282074.78249254543</v>
      </c>
      <c r="CL1672" s="7">
        <f t="shared" ca="1" si="1359"/>
        <v>6412246.2175074546</v>
      </c>
      <c r="CM1672" s="7">
        <f t="shared" ca="1" si="1359"/>
        <v>180.21750745454497</v>
      </c>
      <c r="CN1672" s="7">
        <f t="shared" ca="1" si="1359"/>
        <v>4099.3999258475951</v>
      </c>
      <c r="CO1672" s="7">
        <f t="shared" ca="1" si="1359"/>
        <v>119054.93583149787</v>
      </c>
      <c r="CP1672" s="7">
        <f t="shared" ca="1" si="1359"/>
        <v>6575266.0641685026</v>
      </c>
      <c r="CQ1672" s="7">
        <f t="shared" ca="1" si="1359"/>
        <v>76.064168502125369</v>
      </c>
      <c r="CR1672" s="7">
        <f t="shared" ca="1" si="1359"/>
        <v>4203.6198083420259</v>
      </c>
      <c r="CS1672" s="7">
        <f t="shared" ca="1" si="1359"/>
        <v>60595.285687243806</v>
      </c>
      <c r="CT1672" s="7">
        <f t="shared" ca="1" si="1359"/>
        <v>6633725.7143127564</v>
      </c>
      <c r="CU1672" s="7">
        <f t="shared" ca="1" si="1359"/>
        <v>38.714312756191667</v>
      </c>
      <c r="CV1672" s="7">
        <f t="shared" ca="1" si="1359"/>
        <v>4240.993526901384</v>
      </c>
    </row>
    <row r="1674" spans="1:100">
      <c r="A1674" s="18" t="s">
        <v>114</v>
      </c>
      <c r="B1674" t="s">
        <v>119</v>
      </c>
      <c r="C1674" t="s">
        <v>120</v>
      </c>
      <c r="D1674" t="s">
        <v>121</v>
      </c>
      <c r="E1674" t="s">
        <v>122</v>
      </c>
      <c r="F1674" t="s">
        <v>123</v>
      </c>
      <c r="G1674" t="s">
        <v>124</v>
      </c>
      <c r="H1674" t="s">
        <v>125</v>
      </c>
      <c r="I1674" t="s">
        <v>126</v>
      </c>
      <c r="J1674" t="s">
        <v>127</v>
      </c>
      <c r="K1674" t="s">
        <v>128</v>
      </c>
      <c r="L1674" t="s">
        <v>129</v>
      </c>
      <c r="M1674" t="s">
        <v>130</v>
      </c>
      <c r="N1674" t="s">
        <v>131</v>
      </c>
      <c r="O1674" t="s">
        <v>132</v>
      </c>
      <c r="P1674" t="s">
        <v>133</v>
      </c>
      <c r="Q1674" t="s">
        <v>134</v>
      </c>
      <c r="R1674" t="s">
        <v>135</v>
      </c>
      <c r="S1674" t="s">
        <v>136</v>
      </c>
      <c r="T1674" t="s">
        <v>138</v>
      </c>
      <c r="U1674" t="s">
        <v>139</v>
      </c>
      <c r="V1674" t="s">
        <v>140</v>
      </c>
      <c r="W1674" t="s">
        <v>141</v>
      </c>
      <c r="X1674" t="s">
        <v>142</v>
      </c>
      <c r="Y1674" t="s">
        <v>143</v>
      </c>
      <c r="Z1674" t="s">
        <v>144</v>
      </c>
      <c r="AA1674" t="s">
        <v>145</v>
      </c>
      <c r="AB1674" t="s">
        <v>146</v>
      </c>
      <c r="AC1674" t="s">
        <v>147</v>
      </c>
      <c r="AD1674" t="s">
        <v>148</v>
      </c>
      <c r="AE1674" t="s">
        <v>149</v>
      </c>
      <c r="AF1674" t="s">
        <v>137</v>
      </c>
    </row>
    <row r="1675" spans="1:100">
      <c r="A1675" s="18" t="s">
        <v>150</v>
      </c>
      <c r="B1675" s="10" t="e">
        <f ca="1">1-NORMSDIST(H1675)</f>
        <v>#REF!</v>
      </c>
      <c r="C1675" s="10">
        <f t="shared" ref="C1675" ca="1" si="1360">1-NORMSDIST(I1675)</f>
        <v>0.99999999999992994</v>
      </c>
      <c r="D1675" s="10">
        <f t="shared" ref="D1675" ca="1" si="1361">1-NORMSDIST(J1675)</f>
        <v>0.99995533212859711</v>
      </c>
      <c r="E1675" s="10">
        <f t="shared" ref="E1675" ca="1" si="1362">1-NORMSDIST(K1675)</f>
        <v>0.99699977760150071</v>
      </c>
      <c r="F1675" s="10">
        <f t="shared" ref="F1675" ca="1" si="1363">1-NORMSDIST(L1675)</f>
        <v>0.58562841367066232</v>
      </c>
      <c r="G1675" s="10">
        <f t="shared" ref="G1675" ca="1" si="1364">1-NORMSDIST(M1675)</f>
        <v>0.67349261579945519</v>
      </c>
      <c r="H1675" t="e">
        <f ca="1">(E1671/T1675-E1672/Z1675)/(SQRT(N1675*(1-N1675)*(1/T1675+1/Z1675)))</f>
        <v>#REF!</v>
      </c>
      <c r="I1675">
        <f t="shared" ref="I1675" ca="1" si="1365">(F1671/U1675-F1672/AA1675)/(SQRT(O1675*(1-O1675)*(1/U1675+1/AA1675)))</f>
        <v>-7.3961216408034192</v>
      </c>
      <c r="J1675">
        <f t="shared" ref="J1675" ca="1" si="1366">(G1671/V1675-G1672/AB1675)/(SQRT(P1675*(1-P1675)*(1/V1675+1/AB1675)))</f>
        <v>-3.9178676163414639</v>
      </c>
      <c r="K1675">
        <f t="shared" ref="K1675" ca="1" si="1367">(H1671/W1675-H1672/AC1675)/(SQRT(Q1675*(1-Q1675)*(1/W1675+1/AC1675)))</f>
        <v>-2.7477570782610008</v>
      </c>
      <c r="L1675">
        <f t="shared" ref="L1675" ca="1" si="1368">(I1671/X1675-I1672/AD1675)/(SQRT(R1675*(1-R1675)*(1/X1675+1/AD1675)))</f>
        <v>-0.21631377459675072</v>
      </c>
      <c r="M1675">
        <f t="shared" ref="M1675" ca="1" si="1369">(J1671/Y1675-J1672/AE1675)/(SQRT(S1675*(1-S1675)*(1/Y1675+1/AE1675)))</f>
        <v>-0.44957798033211455</v>
      </c>
      <c r="N1675" t="e">
        <f ca="1">(E1671+E1672)/(T1675+Z1675)</f>
        <v>#REF!</v>
      </c>
      <c r="O1675">
        <f t="shared" ref="O1675" ca="1" si="1370">(F1671+F1672)/(U1675+AA1675)</f>
        <v>5.0433973961562309E-3</v>
      </c>
      <c r="P1675">
        <f t="shared" ref="P1675" ca="1" si="1371">(G1671+G1672)/(V1675+AB1675)</f>
        <v>4.804711717296962E-3</v>
      </c>
      <c r="Q1675">
        <f t="shared" ref="Q1675" ca="1" si="1372">(H1671+H1672)/(W1675+AC1675)</f>
        <v>4.3552386856788592E-3</v>
      </c>
      <c r="R1675">
        <f t="shared" ref="R1675" ca="1" si="1373">(I1671+I1672)/(X1675+AD1675)</f>
        <v>4.7272163670179787E-3</v>
      </c>
      <c r="S1675">
        <f t="shared" ref="S1675" ca="1" si="1374">(J1671+J1672)/(Y1675+AE1675)</f>
        <v>4.0297582145071295E-3</v>
      </c>
      <c r="T1675" t="e">
        <f ca="1">_xlfn.FLOOR.MATH(($F$1-1)*$D1671)</f>
        <v>#REF!</v>
      </c>
      <c r="U1675">
        <f ca="1">2*50*$D1671</f>
        <v>217500</v>
      </c>
      <c r="V1675">
        <f ca="1">2*10*$D1671</f>
        <v>43500</v>
      </c>
      <c r="W1675">
        <f ca="1">2*5*$D1671</f>
        <v>21750</v>
      </c>
      <c r="X1675">
        <f ca="1">2*2*$D1671</f>
        <v>8700</v>
      </c>
      <c r="Y1675">
        <f ca="1">2*1*$D1671</f>
        <v>4350</v>
      </c>
      <c r="Z1675" t="e">
        <f ca="1">_xlfn.FLOOR.MATH(($F$1-1)*$D1672)</f>
        <v>#REF!</v>
      </c>
      <c r="AA1675">
        <f ca="1">2*50*$D1672</f>
        <v>427700</v>
      </c>
      <c r="AB1675">
        <f ca="1">2*10*$D1672</f>
        <v>85540</v>
      </c>
      <c r="AC1675">
        <f ca="1">2*5*$D1672</f>
        <v>42770</v>
      </c>
      <c r="AD1675">
        <f ca="1">2*2*$D1672</f>
        <v>17108</v>
      </c>
      <c r="AE1675">
        <f ca="1">2*1*$D1672</f>
        <v>8554</v>
      </c>
    </row>
    <row r="1677" spans="1:100">
      <c r="A1677" s="18" t="s">
        <v>151</v>
      </c>
      <c r="B1677" t="s">
        <v>152</v>
      </c>
      <c r="C1677" t="s">
        <v>153</v>
      </c>
      <c r="D1677" t="s">
        <v>154</v>
      </c>
      <c r="E1677">
        <v>50</v>
      </c>
      <c r="F1677" t="s">
        <v>153</v>
      </c>
      <c r="G1677" t="s">
        <v>154</v>
      </c>
      <c r="H1677">
        <v>10</v>
      </c>
      <c r="I1677" t="s">
        <v>153</v>
      </c>
      <c r="J1677" t="s">
        <v>154</v>
      </c>
      <c r="K1677">
        <v>5</v>
      </c>
      <c r="L1677" t="s">
        <v>153</v>
      </c>
      <c r="M1677" t="s">
        <v>154</v>
      </c>
      <c r="N1677">
        <v>2</v>
      </c>
      <c r="O1677" t="s">
        <v>153</v>
      </c>
      <c r="P1677" t="s">
        <v>154</v>
      </c>
      <c r="Q1677">
        <v>1</v>
      </c>
      <c r="R1677" t="s">
        <v>153</v>
      </c>
      <c r="S1677" t="s">
        <v>154</v>
      </c>
    </row>
    <row r="1678" spans="1:100">
      <c r="A1678" s="18" t="s">
        <v>159</v>
      </c>
      <c r="B1678" t="s">
        <v>116</v>
      </c>
      <c r="C1678">
        <f ca="1">BC1671</f>
        <v>215</v>
      </c>
      <c r="D1678">
        <f ca="1">BD1671</f>
        <v>1960</v>
      </c>
      <c r="E1678" t="s">
        <v>116</v>
      </c>
      <c r="F1678">
        <f ca="1">BG1671</f>
        <v>598</v>
      </c>
      <c r="G1678">
        <f ca="1">BH1671</f>
        <v>1577</v>
      </c>
      <c r="H1678" t="s">
        <v>116</v>
      </c>
      <c r="I1678">
        <f ca="1">BK1671</f>
        <v>145</v>
      </c>
      <c r="J1678">
        <f ca="1">BL1671</f>
        <v>2030</v>
      </c>
      <c r="K1678" t="s">
        <v>116</v>
      </c>
      <c r="L1678">
        <f ca="1">BO1671</f>
        <v>66</v>
      </c>
      <c r="M1678">
        <f ca="1">BP1671</f>
        <v>2109</v>
      </c>
      <c r="N1678" t="s">
        <v>116</v>
      </c>
      <c r="O1678">
        <f ca="1">BS1671</f>
        <v>36</v>
      </c>
      <c r="P1678">
        <f ca="1">BT1671</f>
        <v>2139</v>
      </c>
      <c r="Q1678" t="s">
        <v>116</v>
      </c>
      <c r="R1678">
        <f ca="1">BW1671</f>
        <v>16</v>
      </c>
      <c r="S1678">
        <f ca="1">BX1671</f>
        <v>2159</v>
      </c>
    </row>
    <row r="1679" spans="1:100">
      <c r="A1679" s="18"/>
      <c r="B1679" t="s">
        <v>117</v>
      </c>
      <c r="C1679">
        <f ca="1">BC1672</f>
        <v>425</v>
      </c>
      <c r="D1679">
        <f ca="1">BD1672</f>
        <v>3852</v>
      </c>
      <c r="E1679" t="s">
        <v>117</v>
      </c>
      <c r="F1679">
        <f ca="1">BG1672</f>
        <v>1522</v>
      </c>
      <c r="G1679">
        <f ca="1">BH1672</f>
        <v>2755</v>
      </c>
      <c r="H1679" t="s">
        <v>117</v>
      </c>
      <c r="I1679">
        <f ca="1">BK1672</f>
        <v>398</v>
      </c>
      <c r="J1679">
        <f ca="1">BL1672</f>
        <v>3879</v>
      </c>
      <c r="K1679" t="s">
        <v>117</v>
      </c>
      <c r="L1679">
        <f ca="1">BO1672</f>
        <v>197</v>
      </c>
      <c r="M1679">
        <f ca="1">BP1672</f>
        <v>4080</v>
      </c>
      <c r="N1679" t="s">
        <v>117</v>
      </c>
      <c r="O1679">
        <f ca="1">BS1672</f>
        <v>81</v>
      </c>
      <c r="P1679">
        <f ca="1">BT1672</f>
        <v>4196</v>
      </c>
      <c r="Q1679" t="s">
        <v>117</v>
      </c>
      <c r="R1679">
        <f ca="1">BW1672</f>
        <v>36</v>
      </c>
      <c r="S1679">
        <f ca="1">BX1672</f>
        <v>4241</v>
      </c>
    </row>
    <row r="1680" spans="1:100">
      <c r="A1680" s="18" t="s">
        <v>155</v>
      </c>
      <c r="C1680">
        <f ca="1">(C1678+C1679)*(C1678+D1678)/SUM(C1678:D1679)</f>
        <v>215.7470551766894</v>
      </c>
      <c r="D1680">
        <f ca="1">(C1678+D1678)*(D1678+D1679)/SUM(C1678:D1679)</f>
        <v>1959.2529448233106</v>
      </c>
      <c r="F1680">
        <f ca="1">(F1678+F1679)*(F1678+G1678)/SUM(F1678:G1679)</f>
        <v>714.66212027278368</v>
      </c>
      <c r="G1680">
        <f ca="1">(F1678+G1678)*(G1678+G1679)/SUM(F1678:G1679)</f>
        <v>1460.3378797272164</v>
      </c>
      <c r="I1680">
        <f ca="1">(I1678+I1679)*(I1678+J1678)/SUM(I1678:J1679)</f>
        <v>183.04789212647242</v>
      </c>
      <c r="J1680">
        <f ca="1">(I1678+J1678)*(J1678+J1679)/SUM(I1678:J1679)</f>
        <v>1991.9521078735277</v>
      </c>
      <c r="L1680">
        <f ca="1">(L1678+L1679)*(L1678+M1678)/SUM(L1678:M1679)</f>
        <v>88.658555486670807</v>
      </c>
      <c r="M1680">
        <f ca="1">(L1678+M1678)*(M1678+M1679)/SUM(L1678:M1679)</f>
        <v>2086.3414445133294</v>
      </c>
      <c r="O1680">
        <f ca="1">(O1678+O1679)*(O1678+P1678)/SUM(O1678:P1679)</f>
        <v>39.441258524488532</v>
      </c>
      <c r="P1680">
        <f ca="1">(O1678+P1678)*(P1678+P1679)/SUM(O1678:P1679)</f>
        <v>2135.5587414755114</v>
      </c>
      <c r="R1680">
        <f ca="1">(R1678+R1679)*(R1678+S1678)/SUM(R1678:S1679)</f>
        <v>17.529448233106013</v>
      </c>
      <c r="S1680">
        <f ca="1">(R1678+S1678)*(S1678+S1679)/SUM(R1678:S1679)</f>
        <v>2157.470551766894</v>
      </c>
    </row>
    <row r="1681" spans="1:100">
      <c r="C1681">
        <f ca="1">(C1678+C1679)*(C1679+D1679)/SUM(C1678:D1679)</f>
        <v>424.2529448233106</v>
      </c>
      <c r="D1681">
        <f ca="1">(C1679+D1679)*(D1678+D1679)/SUM(C1678:D1679)</f>
        <v>3852.7470551766892</v>
      </c>
      <c r="F1681">
        <f ca="1">(F1678+F1679)*(F1679+G1679)/SUM(F1678:G1679)</f>
        <v>1405.3378797272164</v>
      </c>
      <c r="G1681">
        <f ca="1">(F1679+G1679)*(G1678+G1679)/SUM(F1678:G1679)</f>
        <v>2871.6621202727838</v>
      </c>
      <c r="I1681">
        <f ca="1">(I1678+I1679)*(I1679+J1679)/SUM(I1678:J1679)</f>
        <v>359.95210787352761</v>
      </c>
      <c r="J1681">
        <f ca="1">(I1679+J1679)*(J1678+J1679)/SUM(I1678:J1679)</f>
        <v>3917.0478921264726</v>
      </c>
      <c r="L1681">
        <f ca="1">(L1678+L1679)*(L1679+M1679)/SUM(L1678:M1679)</f>
        <v>174.34144451332921</v>
      </c>
      <c r="M1681">
        <f ca="1">(L1679+M1679)*(M1678+M1679)/SUM(L1678:M1679)</f>
        <v>4102.6585554866706</v>
      </c>
      <c r="O1681">
        <f ca="1">(O1678+O1679)*(O1679+P1679)/SUM(O1678:P1679)</f>
        <v>77.558741475511468</v>
      </c>
      <c r="P1681">
        <f ca="1">(O1679+P1679)*(P1678+P1679)/SUM(O1678:P1679)</f>
        <v>4199.4412585244881</v>
      </c>
      <c r="R1681">
        <f ca="1">(R1678+R1679)*(R1679+S1679)/SUM(R1678:S1679)</f>
        <v>34.470551766893983</v>
      </c>
      <c r="S1681">
        <f ca="1">(R1679+S1679)*(S1678+S1679)/SUM(R1678:S1679)</f>
        <v>4242.5294482331065</v>
      </c>
    </row>
    <row r="1683" spans="1:100">
      <c r="A1683" s="18" t="s">
        <v>151</v>
      </c>
      <c r="B1683" s="18" t="s">
        <v>0</v>
      </c>
      <c r="C1683" s="18">
        <v>50</v>
      </c>
      <c r="D1683" s="18">
        <v>10</v>
      </c>
      <c r="E1683" s="18">
        <v>5</v>
      </c>
      <c r="F1683" s="18">
        <v>2</v>
      </c>
      <c r="G1683" s="18">
        <v>1</v>
      </c>
    </row>
    <row r="1684" spans="1:100">
      <c r="A1684" s="18" t="s">
        <v>118</v>
      </c>
      <c r="B1684" s="10">
        <f ca="1">_xlfn.CHISQ.TEST(C1678:D1679,C1680:D1681)</f>
        <v>0.94752302815161249</v>
      </c>
      <c r="C1684" s="10">
        <f ca="1">_xlfn.CHISQ.TEST(F1678:G1679,F1680:G1681)</f>
        <v>6.1011387095742987E-11</v>
      </c>
      <c r="D1684" s="10">
        <f ca="1">_xlfn.CHISQ.TEST(I1678:J1679,I1680:J1681)</f>
        <v>3.0709330695824347E-4</v>
      </c>
      <c r="E1684" s="10">
        <f ca="1">_xlfn.CHISQ.TEST(L1678:M1679,L1680:M1681)</f>
        <v>2.5464063251852947E-3</v>
      </c>
      <c r="F1684" s="10">
        <f ca="1">_xlfn.CHISQ.TEST(O1678:P1679,O1680:P1681)</f>
        <v>0.49701544256834063</v>
      </c>
      <c r="G1684" s="10">
        <f ca="1">_xlfn.CHISQ.TEST(R1678:S1679,R1680:S1681)</f>
        <v>0.65235697567737505</v>
      </c>
    </row>
    <row r="1685" spans="1:100">
      <c r="A1685" s="18" t="s">
        <v>156</v>
      </c>
      <c r="B1685">
        <f ca="1">(C1678*D1679)/(D1678*C1679)</f>
        <v>0.99421368547418965</v>
      </c>
      <c r="C1685">
        <f ca="1">(F1678*G1679)/(G1678*F1679)</f>
        <v>0.68639868277314253</v>
      </c>
      <c r="D1685">
        <f ca="1">(I1678*J1679)/(J1678*I1679)</f>
        <v>0.69615936826992109</v>
      </c>
      <c r="E1685">
        <f ca="1">(L1678*M1679)/(M1678*L1679)</f>
        <v>0.64812875926955538</v>
      </c>
      <c r="F1685">
        <f ca="1">(O1678*P1679)/(P1678*O1679)</f>
        <v>0.87185081294478206</v>
      </c>
      <c r="G1685">
        <f ca="1">(R1678*S1679)/(S1678*R1679)</f>
        <v>0.87303792908239408</v>
      </c>
    </row>
    <row r="1688" spans="1:100">
      <c r="A1688">
        <v>4</v>
      </c>
      <c r="B1688">
        <v>5</v>
      </c>
      <c r="C1688">
        <v>2</v>
      </c>
      <c r="AB1688" s="12"/>
      <c r="AC1688" s="12"/>
      <c r="AD1688" s="12"/>
      <c r="AE1688" s="12"/>
      <c r="AF1688" s="12"/>
      <c r="AG1688" s="12"/>
      <c r="AH1688" s="12"/>
      <c r="AI1688" s="12"/>
      <c r="AJ1688" s="12"/>
      <c r="AK1688" s="12"/>
      <c r="AL1688" s="12"/>
      <c r="AM1688" s="12"/>
      <c r="AN1688" s="12"/>
      <c r="AO1688" s="12"/>
      <c r="AP1688" s="12"/>
      <c r="AQ1688" s="12"/>
      <c r="AR1688" s="12"/>
      <c r="AS1688" s="12"/>
      <c r="AT1688" s="12"/>
      <c r="AU1688" s="12"/>
      <c r="AV1688" s="12"/>
      <c r="AW1688" s="12"/>
      <c r="AX1688" s="12"/>
      <c r="AY1688" s="12"/>
    </row>
    <row r="1689" spans="1:100" ht="18.75">
      <c r="A1689" s="19" t="str">
        <f ca="1">INDIRECT("R5C"&amp;A1688,FALSE)</f>
        <v>ancestors</v>
      </c>
      <c r="B1689" s="19" t="str">
        <f ca="1">INDIRECT("R5C"&amp;B1688,FALSE)</f>
        <v>emperor_names</v>
      </c>
      <c r="C1689" s="19" t="str">
        <f ca="1">INDIRECT("R3C"&amp;C1688,FALSE)</f>
        <v>reduced_reward</v>
      </c>
      <c r="D1689" s="20"/>
    </row>
    <row r="1690" spans="1:100" ht="18.75">
      <c r="A1690" s="19">
        <f ca="1">INDIRECT("R6C"&amp;A1688,FALSE)</f>
        <v>6</v>
      </c>
      <c r="B1690" s="19">
        <f ca="1">INDIRECT("R6C"&amp;B1688,FALSE)</f>
        <v>227</v>
      </c>
      <c r="C1690" s="19">
        <f ca="1">INDIRECT("R4C"&amp;C1688,FALSE)</f>
        <v>8</v>
      </c>
    </row>
    <row r="1691" spans="1:100">
      <c r="A1691" s="18"/>
    </row>
    <row r="1692" spans="1:100">
      <c r="A1692" s="18" t="s">
        <v>115</v>
      </c>
    </row>
    <row r="1693" spans="1:100" ht="15.75">
      <c r="C1693" t="s">
        <v>36</v>
      </c>
      <c r="D1693" t="s">
        <v>37</v>
      </c>
      <c r="E1693" s="2" t="s">
        <v>43</v>
      </c>
      <c r="F1693" s="2" t="s">
        <v>38</v>
      </c>
      <c r="G1693" s="2" t="s">
        <v>39</v>
      </c>
      <c r="H1693" s="2" t="s">
        <v>40</v>
      </c>
      <c r="I1693" s="2" t="s">
        <v>41</v>
      </c>
      <c r="J1693" s="2" t="s">
        <v>42</v>
      </c>
      <c r="K1693" s="3" t="s">
        <v>44</v>
      </c>
      <c r="L1693" s="3" t="s">
        <v>45</v>
      </c>
      <c r="M1693" s="3" t="s">
        <v>46</v>
      </c>
      <c r="N1693" s="3" t="s">
        <v>47</v>
      </c>
      <c r="O1693" s="3" t="s">
        <v>48</v>
      </c>
      <c r="P1693" s="3" t="s">
        <v>49</v>
      </c>
      <c r="Q1693" s="3" t="s">
        <v>108</v>
      </c>
      <c r="R1693" s="3" t="s">
        <v>109</v>
      </c>
      <c r="S1693" s="3" t="s">
        <v>110</v>
      </c>
      <c r="T1693" s="3" t="s">
        <v>111</v>
      </c>
      <c r="U1693" s="3" t="s">
        <v>112</v>
      </c>
      <c r="V1693" s="3" t="s">
        <v>113</v>
      </c>
      <c r="W1693" s="3" t="s">
        <v>81</v>
      </c>
      <c r="X1693" s="3" t="s">
        <v>82</v>
      </c>
      <c r="Y1693" s="3" t="s">
        <v>83</v>
      </c>
      <c r="Z1693" s="3" t="s">
        <v>84</v>
      </c>
      <c r="AA1693" s="3" t="s">
        <v>85</v>
      </c>
      <c r="AB1693" s="3" t="s">
        <v>86</v>
      </c>
      <c r="AC1693" s="13" t="s">
        <v>96</v>
      </c>
      <c r="AD1693" s="13" t="s">
        <v>97</v>
      </c>
      <c r="AE1693" s="13" t="s">
        <v>98</v>
      </c>
      <c r="AF1693" s="13" t="s">
        <v>99</v>
      </c>
      <c r="AG1693" s="13" t="s">
        <v>100</v>
      </c>
      <c r="AH1693" s="13" t="s">
        <v>101</v>
      </c>
      <c r="AI1693" s="13" t="s">
        <v>102</v>
      </c>
      <c r="AJ1693" s="13" t="s">
        <v>103</v>
      </c>
      <c r="AK1693" s="13" t="s">
        <v>104</v>
      </c>
      <c r="AL1693" s="13" t="s">
        <v>105</v>
      </c>
      <c r="AM1693" s="13" t="s">
        <v>106</v>
      </c>
      <c r="AN1693" s="13" t="s">
        <v>107</v>
      </c>
      <c r="AO1693" s="13" t="s">
        <v>96</v>
      </c>
      <c r="AP1693" s="13" t="s">
        <v>97</v>
      </c>
      <c r="AQ1693" s="13" t="s">
        <v>98</v>
      </c>
      <c r="AR1693" s="13" t="s">
        <v>99</v>
      </c>
      <c r="AS1693" s="13" t="s">
        <v>100</v>
      </c>
      <c r="AT1693" s="13" t="s">
        <v>101</v>
      </c>
      <c r="AU1693" s="13" t="s">
        <v>102</v>
      </c>
      <c r="AV1693" s="13" t="s">
        <v>103</v>
      </c>
      <c r="AW1693" s="13" t="s">
        <v>104</v>
      </c>
      <c r="AX1693" s="13" t="s">
        <v>105</v>
      </c>
      <c r="AY1693" s="13" t="s">
        <v>106</v>
      </c>
      <c r="AZ1693" s="13" t="s">
        <v>107</v>
      </c>
      <c r="BA1693" t="s">
        <v>1</v>
      </c>
      <c r="BB1693" t="s">
        <v>2</v>
      </c>
      <c r="BC1693" t="s">
        <v>3</v>
      </c>
      <c r="BD1693" t="s">
        <v>4</v>
      </c>
      <c r="BE1693" t="s">
        <v>5</v>
      </c>
      <c r="BF1693" t="s">
        <v>6</v>
      </c>
      <c r="BG1693" t="s">
        <v>7</v>
      </c>
      <c r="BH1693" t="s">
        <v>8</v>
      </c>
      <c r="BI1693" t="s">
        <v>9</v>
      </c>
      <c r="BJ1693" t="s">
        <v>10</v>
      </c>
      <c r="BK1693" t="s">
        <v>11</v>
      </c>
      <c r="BL1693" t="s">
        <v>12</v>
      </c>
      <c r="BM1693" t="s">
        <v>13</v>
      </c>
      <c r="BN1693" t="s">
        <v>14</v>
      </c>
      <c r="BO1693" t="s">
        <v>15</v>
      </c>
      <c r="BP1693" t="s">
        <v>16</v>
      </c>
      <c r="BQ1693" t="s">
        <v>17</v>
      </c>
      <c r="BR1693" t="s">
        <v>18</v>
      </c>
      <c r="BS1693" t="s">
        <v>19</v>
      </c>
      <c r="BT1693" t="s">
        <v>20</v>
      </c>
      <c r="BU1693" t="s">
        <v>21</v>
      </c>
      <c r="BV1693" t="s">
        <v>22</v>
      </c>
      <c r="BW1693" t="s">
        <v>23</v>
      </c>
      <c r="BX1693" t="s">
        <v>24</v>
      </c>
      <c r="BY1693" t="s">
        <v>1</v>
      </c>
      <c r="BZ1693" t="s">
        <v>2</v>
      </c>
      <c r="CA1693" t="s">
        <v>3</v>
      </c>
      <c r="CB1693" t="s">
        <v>4</v>
      </c>
      <c r="CC1693" t="s">
        <v>5</v>
      </c>
      <c r="CD1693" t="s">
        <v>6</v>
      </c>
      <c r="CE1693" t="s">
        <v>7</v>
      </c>
      <c r="CF1693" t="s">
        <v>8</v>
      </c>
      <c r="CG1693" t="s">
        <v>9</v>
      </c>
      <c r="CH1693" t="s">
        <v>10</v>
      </c>
      <c r="CI1693" t="s">
        <v>11</v>
      </c>
      <c r="CJ1693" t="s">
        <v>12</v>
      </c>
      <c r="CK1693" t="s">
        <v>13</v>
      </c>
      <c r="CL1693" t="s">
        <v>14</v>
      </c>
      <c r="CM1693" t="s">
        <v>15</v>
      </c>
      <c r="CN1693" t="s">
        <v>16</v>
      </c>
      <c r="CO1693" t="s">
        <v>17</v>
      </c>
      <c r="CP1693" t="s">
        <v>18</v>
      </c>
      <c r="CQ1693" t="s">
        <v>19</v>
      </c>
      <c r="CR1693" t="s">
        <v>20</v>
      </c>
      <c r="CS1693" t="s">
        <v>21</v>
      </c>
      <c r="CT1693" t="s">
        <v>22</v>
      </c>
      <c r="CU1693" t="s">
        <v>23</v>
      </c>
      <c r="CV1693" t="s">
        <v>24</v>
      </c>
    </row>
    <row r="1694" spans="1:100">
      <c r="A1694" s="18" t="str">
        <f ca="1">INDIRECT("CORPUS_TOTALS!R"&amp;$A1690&amp;"C"&amp;COLUMN(),FALSE)</f>
        <v>Ancestors</v>
      </c>
      <c r="B1694" s="7" t="str">
        <f ca="1">INDIRECT("CORPUS_TOTALS!R"&amp;($A1690+$C1690)&amp;"C"&amp;(COLUMN()-1),FALSE)</f>
        <v>Reduced Reward</v>
      </c>
      <c r="C1694" s="7">
        <f ca="1">INDIRECT("CORPUS_TOTALS!R"&amp;($A1690+$C1690)&amp;"C"&amp;(COLUMN()-1),FALSE)</f>
        <v>8713</v>
      </c>
      <c r="D1694" s="7">
        <f t="shared" ref="D1694:BO1694" ca="1" si="1375">INDIRECT("CORPUS_TOTALS!R"&amp;($A1690+$C1690)&amp;"C"&amp;(COLUMN()-1),FALSE)</f>
        <v>2175</v>
      </c>
      <c r="E1694" s="7">
        <f t="shared" ca="1" si="1375"/>
        <v>91</v>
      </c>
      <c r="F1694" s="7">
        <f t="shared" ca="1" si="1375"/>
        <v>292</v>
      </c>
      <c r="G1694" s="7">
        <f t="shared" ca="1" si="1375"/>
        <v>48</v>
      </c>
      <c r="H1694" s="7">
        <f t="shared" ca="1" si="1375"/>
        <v>24</v>
      </c>
      <c r="I1694" s="7">
        <f t="shared" ca="1" si="1375"/>
        <v>8</v>
      </c>
      <c r="J1694" s="7">
        <f t="shared" ca="1" si="1375"/>
        <v>2</v>
      </c>
      <c r="K1694" s="7">
        <f t="shared" ca="1" si="1375"/>
        <v>-0.21707114984602077</v>
      </c>
      <c r="L1694" s="7">
        <f t="shared" ca="1" si="1375"/>
        <v>8.6060407683019105E-2</v>
      </c>
      <c r="M1694" s="7">
        <f t="shared" ca="1" si="1375"/>
        <v>-0.37976600383311315</v>
      </c>
      <c r="N1694" s="7">
        <f t="shared" ca="1" si="1375"/>
        <v>-0.37976600383311315</v>
      </c>
      <c r="O1694" s="7">
        <f t="shared" ca="1" si="1375"/>
        <v>-0.81601281374597878</v>
      </c>
      <c r="P1694" s="7">
        <f t="shared" ca="1" si="1375"/>
        <v>0</v>
      </c>
      <c r="Q1694" s="7">
        <f t="shared" ca="1" si="1375"/>
        <v>1</v>
      </c>
      <c r="R1694" s="7">
        <f t="shared" ca="1" si="1375"/>
        <v>1</v>
      </c>
      <c r="S1694" s="7">
        <f t="shared" ca="1" si="1375"/>
        <v>1</v>
      </c>
      <c r="T1694" s="7">
        <f t="shared" ca="1" si="1375"/>
        <v>1</v>
      </c>
      <c r="U1694" s="7">
        <f t="shared" ca="1" si="1375"/>
        <v>1</v>
      </c>
      <c r="V1694" s="7">
        <f t="shared" ca="1" si="1375"/>
        <v>1</v>
      </c>
      <c r="W1694" s="7">
        <f t="shared" ca="1" si="1375"/>
        <v>0.6565920450091407</v>
      </c>
      <c r="X1694" s="7">
        <f t="shared" ca="1" si="1375"/>
        <v>0.56106886134497058</v>
      </c>
      <c r="Y1694" s="7">
        <f t="shared" ca="1" si="1375"/>
        <v>0.84357417408402435</v>
      </c>
      <c r="Z1694" s="7">
        <f t="shared" ca="1" si="1375"/>
        <v>0.93890047475835869</v>
      </c>
      <c r="AA1694" s="7">
        <f t="shared" ca="1" si="1375"/>
        <v>0.87099736001798633</v>
      </c>
      <c r="AB1694" s="7">
        <f t="shared" ca="1" si="1375"/>
        <v>0.5408047954664752</v>
      </c>
      <c r="AC1694" s="7">
        <f t="shared" ca="1" si="1375"/>
        <v>1.8781986501035122E-3</v>
      </c>
      <c r="AD1694" s="7">
        <f t="shared" ca="1" si="1375"/>
        <v>2.8481427368991256E-3</v>
      </c>
      <c r="AE1694" s="7">
        <f t="shared" ca="1" si="1375"/>
        <v>2.3774942545162444E-3</v>
      </c>
      <c r="AF1694" s="7">
        <f t="shared" ca="1" si="1375"/>
        <v>2.9926206880124908E-3</v>
      </c>
      <c r="AG1694" s="7">
        <f t="shared" ca="1" si="1375"/>
        <v>1.5832512172923572E-3</v>
      </c>
      <c r="AH1694" s="7">
        <f t="shared" ca="1" si="1375"/>
        <v>2.8305418861559188E-3</v>
      </c>
      <c r="AI1694" s="7">
        <f t="shared" ca="1" si="1375"/>
        <v>1.3249288616600089E-3</v>
      </c>
      <c r="AJ1694" s="7">
        <f t="shared" ca="1" si="1375"/>
        <v>3.0888642417882671E-3</v>
      </c>
      <c r="AK1694" s="7">
        <f t="shared" ca="1" si="1375"/>
        <v>5.6583513847534533E-4</v>
      </c>
      <c r="AL1694" s="7">
        <f t="shared" ca="1" si="1375"/>
        <v>3.1123257810648846E-3</v>
      </c>
      <c r="AM1694" s="7">
        <f t="shared" ca="1" si="1375"/>
        <v>-3.542914351300821E-4</v>
      </c>
      <c r="AN1694" s="7">
        <f t="shared" ca="1" si="1375"/>
        <v>2.1933718949001969E-3</v>
      </c>
      <c r="AO1694" s="7">
        <f t="shared" ca="1" si="1375"/>
        <v>2.6814310946861351E-2</v>
      </c>
      <c r="AP1694" s="7">
        <f t="shared" ca="1" si="1375"/>
        <v>4.2151206294517955E-2</v>
      </c>
      <c r="AQ1694" s="7">
        <f t="shared" ca="1" si="1375"/>
        <v>9.1953465442117105E-2</v>
      </c>
      <c r="AR1694" s="7">
        <f t="shared" ca="1" si="1375"/>
        <v>0.11770170697167601</v>
      </c>
      <c r="AS1694" s="7">
        <f t="shared" ca="1" si="1375"/>
        <v>1.4313107495483594E-2</v>
      </c>
      <c r="AT1694" s="7">
        <f t="shared" ca="1" si="1375"/>
        <v>2.6146662619458933E-2</v>
      </c>
      <c r="AU1694" s="7">
        <f t="shared" ca="1" si="1375"/>
        <v>6.2758632434721604E-3</v>
      </c>
      <c r="AV1694" s="7">
        <f t="shared" ca="1" si="1375"/>
        <v>1.4873562043884162E-2</v>
      </c>
      <c r="AW1694" s="7">
        <f t="shared" ca="1" si="1375"/>
        <v>1.134017273433291E-3</v>
      </c>
      <c r="AX1694" s="7">
        <f t="shared" ca="1" si="1375"/>
        <v>6.2223045656471685E-3</v>
      </c>
      <c r="AY1694" s="7">
        <f t="shared" ca="1" si="1375"/>
        <v>-3.542914351300821E-4</v>
      </c>
      <c r="AZ1694" s="7">
        <f t="shared" ca="1" si="1375"/>
        <v>2.1933718949001969E-3</v>
      </c>
      <c r="BA1694" s="7">
        <f t="shared" ca="1" si="1375"/>
        <v>267537</v>
      </c>
      <c r="BB1694" s="7">
        <f t="shared" ca="1" si="1375"/>
        <v>6451223</v>
      </c>
      <c r="BC1694" s="7">
        <f t="shared" ca="1" si="1375"/>
        <v>75</v>
      </c>
      <c r="BD1694" s="7">
        <f t="shared" ca="1" si="1375"/>
        <v>2100</v>
      </c>
      <c r="BE1694" s="7">
        <f t="shared" ca="1" si="1375"/>
        <v>643706</v>
      </c>
      <c r="BF1694" s="7">
        <f t="shared" ca="1" si="1375"/>
        <v>6075054</v>
      </c>
      <c r="BG1694" s="7">
        <f t="shared" ca="1" si="1375"/>
        <v>228</v>
      </c>
      <c r="BH1694" s="7">
        <f t="shared" ca="1" si="1375"/>
        <v>1947</v>
      </c>
      <c r="BI1694" s="7">
        <f t="shared" ca="1" si="1375"/>
        <v>155649</v>
      </c>
      <c r="BJ1694" s="7">
        <f t="shared" ca="1" si="1375"/>
        <v>6563111</v>
      </c>
      <c r="BK1694" s="7">
        <f t="shared" ca="1" si="1375"/>
        <v>44</v>
      </c>
      <c r="BL1694" s="7">
        <f t="shared" ca="1" si="1375"/>
        <v>2131</v>
      </c>
      <c r="BM1694" s="7">
        <f t="shared" ca="1" si="1375"/>
        <v>81104</v>
      </c>
      <c r="BN1694" s="7">
        <f t="shared" ca="1" si="1375"/>
        <v>6637656</v>
      </c>
      <c r="BO1694" s="7">
        <f t="shared" ca="1" si="1375"/>
        <v>23</v>
      </c>
      <c r="BP1694" s="7">
        <f t="shared" ref="BP1694:CV1694" ca="1" si="1376">INDIRECT("CORPUS_TOTALS!R"&amp;($A1690+$C1690)&amp;"C"&amp;(COLUMN()-1),FALSE)</f>
        <v>2152</v>
      </c>
      <c r="BQ1694" s="7">
        <f t="shared" ca="1" si="1376"/>
        <v>33236</v>
      </c>
      <c r="BR1694" s="7">
        <f t="shared" ca="1" si="1376"/>
        <v>6685524</v>
      </c>
      <c r="BS1694" s="7">
        <f t="shared" ca="1" si="1376"/>
        <v>8</v>
      </c>
      <c r="BT1694" s="7">
        <f t="shared" ca="1" si="1376"/>
        <v>2167</v>
      </c>
      <c r="BU1694" s="7">
        <f t="shared" ca="1" si="1376"/>
        <v>16722</v>
      </c>
      <c r="BV1694" s="7">
        <f t="shared" ca="1" si="1376"/>
        <v>6702038</v>
      </c>
      <c r="BW1694" s="7">
        <f t="shared" ca="1" si="1376"/>
        <v>2</v>
      </c>
      <c r="BX1694" s="7">
        <f t="shared" ca="1" si="1376"/>
        <v>2173</v>
      </c>
      <c r="BY1694" s="7">
        <f t="shared" ca="1" si="1376"/>
        <v>267525.39655866334</v>
      </c>
      <c r="BZ1694" s="7">
        <f t="shared" ca="1" si="1376"/>
        <v>6451234.6034413371</v>
      </c>
      <c r="CA1694" s="7">
        <f t="shared" ca="1" si="1376"/>
        <v>86.603441336659259</v>
      </c>
      <c r="CB1694" s="7">
        <f t="shared" ca="1" si="1376"/>
        <v>2089.0726153337819</v>
      </c>
      <c r="CC1694" s="7">
        <f t="shared" ca="1" si="1376"/>
        <v>643725.61285594932</v>
      </c>
      <c r="CD1694" s="7">
        <f t="shared" ca="1" si="1376"/>
        <v>6075034.3871440506</v>
      </c>
      <c r="CE1694" s="7">
        <f t="shared" ca="1" si="1376"/>
        <v>208.38714405064175</v>
      </c>
      <c r="CF1694" s="7">
        <f t="shared" ca="1" si="1376"/>
        <v>1967.249488744947</v>
      </c>
      <c r="CG1694" s="7">
        <f t="shared" ca="1" si="1376"/>
        <v>155642.61530278155</v>
      </c>
      <c r="CH1694" s="7">
        <f t="shared" ca="1" si="1376"/>
        <v>6563117.3846972184</v>
      </c>
      <c r="CI1694" s="7">
        <f t="shared" ca="1" si="1376"/>
        <v>50.384697218467373</v>
      </c>
      <c r="CJ1694" s="7">
        <f t="shared" ca="1" si="1376"/>
        <v>2125.3030842000608</v>
      </c>
      <c r="CK1694" s="7">
        <f t="shared" ca="1" si="1376"/>
        <v>81100.746030128255</v>
      </c>
      <c r="CL1694" s="7">
        <f t="shared" ca="1" si="1376"/>
        <v>6637659.2539698714</v>
      </c>
      <c r="CM1694" s="7">
        <f t="shared" ca="1" si="1376"/>
        <v>26.253969871751476</v>
      </c>
      <c r="CN1694" s="7">
        <f t="shared" ca="1" si="1376"/>
        <v>2149.4416231566538</v>
      </c>
      <c r="CO1694" s="7">
        <f t="shared" ca="1" si="1376"/>
        <v>33233.241720088052</v>
      </c>
      <c r="CP1694" s="7">
        <f t="shared" ca="1" si="1376"/>
        <v>6685526.7582799122</v>
      </c>
      <c r="CQ1694" s="7">
        <f t="shared" ca="1" si="1376"/>
        <v>10.758279911946776</v>
      </c>
      <c r="CR1694" s="7">
        <f t="shared" ca="1" si="1376"/>
        <v>2164.9423293881609</v>
      </c>
      <c r="CS1694" s="7">
        <f t="shared" ca="1" si="1376"/>
        <v>16718.587851243912</v>
      </c>
      <c r="CT1694" s="7">
        <f t="shared" ca="1" si="1376"/>
        <v>6702041.412148756</v>
      </c>
      <c r="CU1694" s="7">
        <f t="shared" ca="1" si="1376"/>
        <v>5.4121487560882526</v>
      </c>
      <c r="CV1694" s="7">
        <f t="shared" ca="1" si="1376"/>
        <v>2170.2901911959943</v>
      </c>
    </row>
    <row r="1695" spans="1:100">
      <c r="A1695" s="18" t="s">
        <v>117</v>
      </c>
      <c r="B1695" s="7" t="str">
        <f ca="1">INDIRECT("CORPUS_TOTALS!R"&amp;($B1690+$C1690)&amp;"C"&amp;(COLUMN()-1),FALSE)</f>
        <v>Reduced Reward</v>
      </c>
      <c r="C1695" s="7">
        <f ca="1">INDIRECT("CORPUS_TOTALS!R"&amp;($B1690+$C1690)&amp;"C"&amp;(COLUMN()-1),FALSE)</f>
        <v>8713</v>
      </c>
      <c r="D1695" s="7">
        <f t="shared" ref="D1695:BO1695" ca="1" si="1377">INDIRECT("CORPUS_TOTALS!R"&amp;($B1690+$C1690)&amp;"C"&amp;(COLUMN()-1),FALSE)</f>
        <v>4277</v>
      </c>
      <c r="E1695" s="7">
        <f t="shared" ca="1" si="1377"/>
        <v>185</v>
      </c>
      <c r="F1695" s="7">
        <f t="shared" ca="1" si="1377"/>
        <v>723</v>
      </c>
      <c r="G1695" s="7">
        <f t="shared" ca="1" si="1377"/>
        <v>134</v>
      </c>
      <c r="H1695" s="7">
        <f t="shared" ca="1" si="1377"/>
        <v>51</v>
      </c>
      <c r="I1695" s="7">
        <f t="shared" ca="1" si="1377"/>
        <v>14</v>
      </c>
      <c r="J1695" s="7">
        <f t="shared" ca="1" si="1377"/>
        <v>1</v>
      </c>
      <c r="K1695" s="7">
        <f t="shared" ca="1" si="1377"/>
        <v>-0.19358923777652234</v>
      </c>
      <c r="L1695" s="7">
        <f t="shared" ca="1" si="1377"/>
        <v>0.89016734633039285</v>
      </c>
      <c r="M1695" s="7">
        <f t="shared" ca="1" si="1377"/>
        <v>0.63513549372834344</v>
      </c>
      <c r="N1695" s="7">
        <f t="shared" ca="1" si="1377"/>
        <v>-0.27398012505107283</v>
      </c>
      <c r="O1695" s="7">
        <f t="shared" ca="1" si="1377"/>
        <v>-1.5402136745898836</v>
      </c>
      <c r="P1695" s="7">
        <f t="shared" ca="1" si="1377"/>
        <v>0</v>
      </c>
      <c r="Q1695" s="7">
        <f t="shared" ca="1" si="1377"/>
        <v>1</v>
      </c>
      <c r="R1695" s="7">
        <f t="shared" ca="1" si="1377"/>
        <v>1.4349715353450183</v>
      </c>
      <c r="S1695" s="7">
        <f t="shared" ca="1" si="1377"/>
        <v>1</v>
      </c>
      <c r="T1695" s="7">
        <f t="shared" ca="1" si="1377"/>
        <v>1</v>
      </c>
      <c r="U1695" s="7">
        <f t="shared" ca="1" si="1377"/>
        <v>1</v>
      </c>
      <c r="V1695" s="7">
        <f t="shared" ca="1" si="1377"/>
        <v>0.14052261724384107</v>
      </c>
      <c r="W1695" s="7">
        <f t="shared" ca="1" si="1377"/>
        <v>0.95651552019150454</v>
      </c>
      <c r="X1695" s="7">
        <f t="shared" ca="1" si="1377"/>
        <v>6.6573728033450061E-14</v>
      </c>
      <c r="Y1695" s="7">
        <f t="shared" ca="1" si="1377"/>
        <v>0.50818871481132444</v>
      </c>
      <c r="Z1695" s="7">
        <f t="shared" ca="1" si="1377"/>
        <v>0.7690698358082495</v>
      </c>
      <c r="AA1695" s="7">
        <f t="shared" ca="1" si="1377"/>
        <v>0.48873792924974857</v>
      </c>
      <c r="AB1695" s="7">
        <f t="shared" ca="1" si="1377"/>
        <v>3.2755414735353941E-2</v>
      </c>
      <c r="AC1695" s="7">
        <f t="shared" ca="1" si="1377"/>
        <v>2.091494768717856E-3</v>
      </c>
      <c r="AD1695" s="7">
        <f t="shared" ca="1" si="1377"/>
        <v>2.7947524354567507E-3</v>
      </c>
      <c r="AE1695" s="7">
        <f t="shared" ca="1" si="1377"/>
        <v>3.134848689261535E-3</v>
      </c>
      <c r="AF1695" s="7">
        <f t="shared" ca="1" si="1377"/>
        <v>3.6269002001469292E-3</v>
      </c>
      <c r="AG1695" s="7">
        <f t="shared" ca="1" si="1377"/>
        <v>2.603388583815171E-3</v>
      </c>
      <c r="AH1695" s="7">
        <f t="shared" ca="1" si="1377"/>
        <v>3.6626857673655627E-3</v>
      </c>
      <c r="AI1695" s="7">
        <f t="shared" ca="1" si="1377"/>
        <v>1.7310966026801277E-3</v>
      </c>
      <c r="AJ1695" s="7">
        <f t="shared" ca="1" si="1377"/>
        <v>3.0386017840395357E-3</v>
      </c>
      <c r="AK1695" s="7">
        <f t="shared" ca="1" si="1377"/>
        <v>7.800275109280364E-4</v>
      </c>
      <c r="AL1695" s="7">
        <f t="shared" ca="1" si="1377"/>
        <v>2.4932949113305562E-3</v>
      </c>
      <c r="AM1695" s="7">
        <f t="shared" ca="1" si="1377"/>
        <v>-2.244028183389236E-4</v>
      </c>
      <c r="AN1695" s="7">
        <f t="shared" ca="1" si="1377"/>
        <v>6.9202030723300824E-4</v>
      </c>
      <c r="AO1695" s="7">
        <f t="shared" ca="1" si="1377"/>
        <v>3.2372658895497321E-2</v>
      </c>
      <c r="AP1695" s="7">
        <f t="shared" ca="1" si="1377"/>
        <v>4.3848991794238477E-2</v>
      </c>
      <c r="AQ1695" s="7">
        <f t="shared" ca="1" si="1377"/>
        <v>0.12172786878689358</v>
      </c>
      <c r="AR1695" s="7">
        <f t="shared" ca="1" si="1377"/>
        <v>0.14200839494937018</v>
      </c>
      <c r="AS1695" s="7">
        <f t="shared" ca="1" si="1377"/>
        <v>2.1826913122733726E-2</v>
      </c>
      <c r="AT1695" s="7">
        <f t="shared" ca="1" si="1377"/>
        <v>3.148148061119193E-2</v>
      </c>
      <c r="AU1695" s="7">
        <f t="shared" ca="1" si="1377"/>
        <v>7.2634741696374827E-3</v>
      </c>
      <c r="AV1695" s="7">
        <f t="shared" ca="1" si="1377"/>
        <v>1.3311695341702241E-2</v>
      </c>
      <c r="AW1695" s="7">
        <f t="shared" ca="1" si="1377"/>
        <v>1.5614599154096004E-3</v>
      </c>
      <c r="AX1695" s="7">
        <f t="shared" ca="1" si="1377"/>
        <v>4.9851849291075844E-3</v>
      </c>
      <c r="AY1695" s="7">
        <f t="shared" ca="1" si="1377"/>
        <v>-2.244028183389236E-4</v>
      </c>
      <c r="AZ1695" s="7">
        <f t="shared" ca="1" si="1377"/>
        <v>6.9202030723300824E-4</v>
      </c>
      <c r="BA1695" s="7">
        <f t="shared" ca="1" si="1377"/>
        <v>267449</v>
      </c>
      <c r="BB1695" s="7">
        <f t="shared" ca="1" si="1377"/>
        <v>6449209</v>
      </c>
      <c r="BC1695" s="7">
        <f t="shared" ca="1" si="1377"/>
        <v>163</v>
      </c>
      <c r="BD1695" s="7">
        <f t="shared" ca="1" si="1377"/>
        <v>4114</v>
      </c>
      <c r="BE1695" s="7">
        <f t="shared" ca="1" si="1377"/>
        <v>643370</v>
      </c>
      <c r="BF1695" s="7">
        <f t="shared" ca="1" si="1377"/>
        <v>6073288</v>
      </c>
      <c r="BG1695" s="7">
        <f t="shared" ca="1" si="1377"/>
        <v>564</v>
      </c>
      <c r="BH1695" s="7">
        <f t="shared" ca="1" si="1377"/>
        <v>3713</v>
      </c>
      <c r="BI1695" s="7">
        <f t="shared" ca="1" si="1377"/>
        <v>155579</v>
      </c>
      <c r="BJ1695" s="7">
        <f t="shared" ca="1" si="1377"/>
        <v>6561079</v>
      </c>
      <c r="BK1695" s="7">
        <f t="shared" ca="1" si="1377"/>
        <v>114</v>
      </c>
      <c r="BL1695" s="7">
        <f t="shared" ca="1" si="1377"/>
        <v>4163</v>
      </c>
      <c r="BM1695" s="7">
        <f t="shared" ca="1" si="1377"/>
        <v>81083</v>
      </c>
      <c r="BN1695" s="7">
        <f t="shared" ca="1" si="1377"/>
        <v>6635575</v>
      </c>
      <c r="BO1695" s="7">
        <f t="shared" ca="1" si="1377"/>
        <v>44</v>
      </c>
      <c r="BP1695" s="7">
        <f t="shared" ref="BP1695:CV1695" ca="1" si="1378">INDIRECT("CORPUS_TOTALS!R"&amp;($B1690+$C1690)&amp;"C"&amp;(COLUMN()-1),FALSE)</f>
        <v>4233</v>
      </c>
      <c r="BQ1695" s="7">
        <f t="shared" ca="1" si="1378"/>
        <v>33230</v>
      </c>
      <c r="BR1695" s="7">
        <f t="shared" ca="1" si="1378"/>
        <v>6683428</v>
      </c>
      <c r="BS1695" s="7">
        <f t="shared" ca="1" si="1378"/>
        <v>14</v>
      </c>
      <c r="BT1695" s="7">
        <f t="shared" ca="1" si="1378"/>
        <v>4263</v>
      </c>
      <c r="BU1695" s="7">
        <f t="shared" ca="1" si="1378"/>
        <v>16723</v>
      </c>
      <c r="BV1695" s="7">
        <f t="shared" ca="1" si="1378"/>
        <v>6699935</v>
      </c>
      <c r="BW1695" s="7">
        <f t="shared" ca="1" si="1378"/>
        <v>1</v>
      </c>
      <c r="BX1695" s="7">
        <f t="shared" ca="1" si="1378"/>
        <v>4276</v>
      </c>
      <c r="BY1695" s="7">
        <f t="shared" ca="1" si="1378"/>
        <v>267441.69980754168</v>
      </c>
      <c r="BZ1695" s="7">
        <f t="shared" ca="1" si="1378"/>
        <v>6449216.3001924586</v>
      </c>
      <c r="CA1695" s="7">
        <f t="shared" ca="1" si="1378"/>
        <v>170.300192458341</v>
      </c>
      <c r="CB1695" s="7">
        <f t="shared" ca="1" si="1378"/>
        <v>4109.3148513740016</v>
      </c>
      <c r="CC1695" s="7">
        <f t="shared" ca="1" si="1378"/>
        <v>643524.21985512436</v>
      </c>
      <c r="CD1695" s="7">
        <f t="shared" ca="1" si="1378"/>
        <v>6073133.7801448759</v>
      </c>
      <c r="CE1695" s="7">
        <f t="shared" ca="1" si="1378"/>
        <v>409.78014487567577</v>
      </c>
      <c r="CF1695" s="7">
        <f t="shared" ca="1" si="1378"/>
        <v>3869.6824041063278</v>
      </c>
      <c r="CG1695" s="7">
        <f t="shared" ca="1" si="1378"/>
        <v>155593.92167815936</v>
      </c>
      <c r="CH1695" s="7">
        <f t="shared" ca="1" si="1378"/>
        <v>6561064.0783218406</v>
      </c>
      <c r="CI1695" s="7">
        <f t="shared" ca="1" si="1378"/>
        <v>99.078321840636761</v>
      </c>
      <c r="CJ1695" s="7">
        <f t="shared" ca="1" si="1378"/>
        <v>4180.5820742994511</v>
      </c>
      <c r="CK1695" s="7">
        <f t="shared" ca="1" si="1378"/>
        <v>81075.373227980934</v>
      </c>
      <c r="CL1695" s="7">
        <f t="shared" ca="1" si="1378"/>
        <v>6635582.6267720191</v>
      </c>
      <c r="CM1695" s="7">
        <f t="shared" ca="1" si="1378"/>
        <v>51.626772019071751</v>
      </c>
      <c r="CN1695" s="7">
        <f t="shared" ca="1" si="1378"/>
        <v>4228.0638400823746</v>
      </c>
      <c r="CO1695" s="7">
        <f t="shared" ca="1" si="1378"/>
        <v>33222.844522674299</v>
      </c>
      <c r="CP1695" s="7">
        <f t="shared" ca="1" si="1378"/>
        <v>6683435.1554773254</v>
      </c>
      <c r="CQ1695" s="7">
        <f t="shared" ca="1" si="1378"/>
        <v>21.155477325699476</v>
      </c>
      <c r="CR1695" s="7">
        <f t="shared" ca="1" si="1378"/>
        <v>4258.5545381348875</v>
      </c>
      <c r="CS1695" s="7">
        <f t="shared" ca="1" si="1378"/>
        <v>16713.357351618488</v>
      </c>
      <c r="CT1695" s="7">
        <f t="shared" ca="1" si="1378"/>
        <v>6699944.6426483812</v>
      </c>
      <c r="CU1695" s="7">
        <f t="shared" ca="1" si="1378"/>
        <v>10.642648381512394</v>
      </c>
      <c r="CV1695" s="7">
        <f t="shared" ca="1" si="1378"/>
        <v>4269.0740613858852</v>
      </c>
    </row>
    <row r="1697" spans="1:51">
      <c r="A1697" s="18" t="s">
        <v>114</v>
      </c>
      <c r="B1697" t="s">
        <v>119</v>
      </c>
      <c r="C1697" t="s">
        <v>120</v>
      </c>
      <c r="D1697" t="s">
        <v>121</v>
      </c>
      <c r="E1697" t="s">
        <v>122</v>
      </c>
      <c r="F1697" t="s">
        <v>123</v>
      </c>
      <c r="G1697" t="s">
        <v>124</v>
      </c>
      <c r="H1697" t="s">
        <v>125</v>
      </c>
      <c r="I1697" t="s">
        <v>126</v>
      </c>
      <c r="J1697" t="s">
        <v>127</v>
      </c>
      <c r="K1697" t="s">
        <v>128</v>
      </c>
      <c r="L1697" t="s">
        <v>129</v>
      </c>
      <c r="M1697" t="s">
        <v>130</v>
      </c>
      <c r="N1697" t="s">
        <v>131</v>
      </c>
      <c r="O1697" t="s">
        <v>132</v>
      </c>
      <c r="P1697" t="s">
        <v>133</v>
      </c>
      <c r="Q1697" t="s">
        <v>134</v>
      </c>
      <c r="R1697" t="s">
        <v>135</v>
      </c>
      <c r="S1697" t="s">
        <v>136</v>
      </c>
      <c r="T1697" t="s">
        <v>138</v>
      </c>
      <c r="U1697" t="s">
        <v>139</v>
      </c>
      <c r="V1697" t="s">
        <v>140</v>
      </c>
      <c r="W1697" t="s">
        <v>141</v>
      </c>
      <c r="X1697" t="s">
        <v>142</v>
      </c>
      <c r="Y1697" t="s">
        <v>143</v>
      </c>
      <c r="Z1697" t="s">
        <v>144</v>
      </c>
      <c r="AA1697" t="s">
        <v>145</v>
      </c>
      <c r="AB1697" t="s">
        <v>146</v>
      </c>
      <c r="AC1697" t="s">
        <v>147</v>
      </c>
      <c r="AD1697" t="s">
        <v>148</v>
      </c>
      <c r="AE1697" t="s">
        <v>149</v>
      </c>
      <c r="AF1697" t="s">
        <v>137</v>
      </c>
    </row>
    <row r="1698" spans="1:51">
      <c r="A1698" s="18" t="s">
        <v>150</v>
      </c>
      <c r="B1698" s="10" t="e">
        <f ca="1">1-NORMSDIST(H1698)</f>
        <v>#REF!</v>
      </c>
      <c r="C1698" s="10">
        <f t="shared" ref="C1698" ca="1" si="1379">1-NORMSDIST(I1698)</f>
        <v>0.9995708732261771</v>
      </c>
      <c r="D1698" s="10">
        <f t="shared" ref="D1698" ca="1" si="1380">1-NORMSDIST(J1698)</f>
        <v>0.98192799815953657</v>
      </c>
      <c r="E1698" s="10">
        <f t="shared" ref="E1698" ca="1" si="1381">1-NORMSDIST(K1698)</f>
        <v>0.62306551663775278</v>
      </c>
      <c r="F1698" s="10">
        <f t="shared" ref="F1698" ca="1" si="1382">1-NORMSDIST(L1698)</f>
        <v>0.39613536915278913</v>
      </c>
      <c r="G1698" s="10">
        <f t="shared" ref="G1698" ca="1" si="1383">1-NORMSDIST(M1698)</f>
        <v>0.11358982322351885</v>
      </c>
      <c r="H1698" t="e">
        <f ca="1">(E1694/T1698-E1695/Z1698)/(SQRT(N1698*(1-N1698)*(1/T1698+1/Z1698)))</f>
        <v>#REF!</v>
      </c>
      <c r="I1698">
        <f t="shared" ref="I1698" ca="1" si="1384">(F1694/U1698-F1695/AA1698)/(SQRT(O1698*(1-O1698)*(1/U1698+1/AA1698)))</f>
        <v>-3.3332902569144078</v>
      </c>
      <c r="J1698">
        <f t="shared" ref="J1698" ca="1" si="1385">(G1694/V1698-G1695/AB1698)/(SQRT(P1698*(1-P1698)*(1/V1698+1/AB1698)))</f>
        <v>-2.0953037010779001</v>
      </c>
      <c r="K1698">
        <f t="shared" ref="K1698" ca="1" si="1386">(H1694/W1698-H1695/AC1698)/(SQRT(Q1698*(1-Q1698)*(1/W1698+1/AC1698)))</f>
        <v>-0.31354193416658838</v>
      </c>
      <c r="L1698">
        <f t="shared" ref="L1698" ca="1" si="1387">(I1694/X1698-I1695/AD1698)/(SQRT(R1698*(1-R1698)*(1/X1698+1/AD1698)))</f>
        <v>0.2633630877438724</v>
      </c>
      <c r="M1698">
        <f t="shared" ref="M1698" ca="1" si="1388">(J1694/Y1698-J1695/AE1698)/(SQRT(S1698*(1-S1698)*(1/Y1698+1/AE1698)))</f>
        <v>1.2076559031779612</v>
      </c>
      <c r="N1698" t="e">
        <f ca="1">(E1694+E1695)/(T1698+Z1698)</f>
        <v>#REF!</v>
      </c>
      <c r="O1698">
        <f t="shared" ref="O1698" ca="1" si="1389">(F1694+F1695)/(U1698+AA1698)</f>
        <v>1.5731556106633603E-3</v>
      </c>
      <c r="P1698">
        <f t="shared" ref="P1698" ca="1" si="1390">(G1694+G1695)/(V1698+AB1698)</f>
        <v>1.4104153750774953E-3</v>
      </c>
      <c r="Q1698">
        <f t="shared" ref="Q1698" ca="1" si="1391">(H1694+H1695)/(W1698+AC1698)</f>
        <v>1.1624302541847489E-3</v>
      </c>
      <c r="R1698">
        <f t="shared" ref="R1698" ca="1" si="1392">(I1694+I1695)/(X1698+AD1698)</f>
        <v>8.524488530688159E-4</v>
      </c>
      <c r="S1698">
        <f t="shared" ref="S1698" ca="1" si="1393">(J1694+J1695)/(Y1698+AE1698)</f>
        <v>2.3248605083694979E-4</v>
      </c>
      <c r="T1698" t="e">
        <f ca="1">_xlfn.FLOOR.MATH(($F$1-1)*$D1694)</f>
        <v>#REF!</v>
      </c>
      <c r="U1698">
        <f ca="1">2*50*$D1694</f>
        <v>217500</v>
      </c>
      <c r="V1698">
        <f ca="1">2*10*$D1694</f>
        <v>43500</v>
      </c>
      <c r="W1698">
        <f ca="1">2*5*$D1694</f>
        <v>21750</v>
      </c>
      <c r="X1698">
        <f ca="1">2*2*$D1694</f>
        <v>8700</v>
      </c>
      <c r="Y1698">
        <f ca="1">2*1*$D1694</f>
        <v>4350</v>
      </c>
      <c r="Z1698" t="e">
        <f ca="1">_xlfn.FLOOR.MATH(($F$1-1)*$D1695)</f>
        <v>#REF!</v>
      </c>
      <c r="AA1698">
        <f ca="1">2*50*$D1695</f>
        <v>427700</v>
      </c>
      <c r="AB1698">
        <f ca="1">2*10*$D1695</f>
        <v>85540</v>
      </c>
      <c r="AC1698">
        <f ca="1">2*5*$D1695</f>
        <v>42770</v>
      </c>
      <c r="AD1698">
        <f ca="1">2*2*$D1695</f>
        <v>17108</v>
      </c>
      <c r="AE1698">
        <f ca="1">2*1*$D1695</f>
        <v>8554</v>
      </c>
    </row>
    <row r="1700" spans="1:51">
      <c r="A1700" s="18" t="s">
        <v>151</v>
      </c>
      <c r="B1700" t="s">
        <v>152</v>
      </c>
      <c r="C1700" t="s">
        <v>153</v>
      </c>
      <c r="D1700" t="s">
        <v>154</v>
      </c>
      <c r="E1700">
        <v>50</v>
      </c>
      <c r="F1700" t="s">
        <v>153</v>
      </c>
      <c r="G1700" t="s">
        <v>154</v>
      </c>
      <c r="H1700">
        <v>10</v>
      </c>
      <c r="I1700" t="s">
        <v>153</v>
      </c>
      <c r="J1700" t="s">
        <v>154</v>
      </c>
      <c r="K1700">
        <v>5</v>
      </c>
      <c r="L1700" t="s">
        <v>153</v>
      </c>
      <c r="M1700" t="s">
        <v>154</v>
      </c>
      <c r="N1700">
        <v>2</v>
      </c>
      <c r="O1700" t="s">
        <v>153</v>
      </c>
      <c r="P1700" t="s">
        <v>154</v>
      </c>
      <c r="Q1700">
        <v>1</v>
      </c>
      <c r="R1700" t="s">
        <v>153</v>
      </c>
      <c r="S1700" t="s">
        <v>154</v>
      </c>
    </row>
    <row r="1701" spans="1:51">
      <c r="A1701" s="18" t="s">
        <v>159</v>
      </c>
      <c r="B1701" t="s">
        <v>116</v>
      </c>
      <c r="C1701">
        <f ca="1">BC1694</f>
        <v>75</v>
      </c>
      <c r="D1701">
        <f ca="1">BD1694</f>
        <v>2100</v>
      </c>
      <c r="E1701" t="s">
        <v>116</v>
      </c>
      <c r="F1701">
        <f ca="1">BG1694</f>
        <v>228</v>
      </c>
      <c r="G1701">
        <f ca="1">BH1694</f>
        <v>1947</v>
      </c>
      <c r="H1701" t="s">
        <v>116</v>
      </c>
      <c r="I1701">
        <f ca="1">BK1694</f>
        <v>44</v>
      </c>
      <c r="J1701">
        <f ca="1">BL1694</f>
        <v>2131</v>
      </c>
      <c r="K1701" t="s">
        <v>116</v>
      </c>
      <c r="L1701">
        <f ca="1">BO1694</f>
        <v>23</v>
      </c>
      <c r="M1701">
        <f ca="1">BP1694</f>
        <v>2152</v>
      </c>
      <c r="N1701" t="s">
        <v>116</v>
      </c>
      <c r="O1701">
        <f ca="1">BS1694</f>
        <v>8</v>
      </c>
      <c r="P1701">
        <f ca="1">BT1694</f>
        <v>2167</v>
      </c>
      <c r="Q1701" t="s">
        <v>116</v>
      </c>
      <c r="R1701">
        <f ca="1">BW1694</f>
        <v>2</v>
      </c>
      <c r="S1701">
        <f ca="1">BX1694</f>
        <v>2173</v>
      </c>
    </row>
    <row r="1702" spans="1:51">
      <c r="A1702" s="18"/>
      <c r="B1702" t="s">
        <v>117</v>
      </c>
      <c r="C1702">
        <f ca="1">BC1695</f>
        <v>163</v>
      </c>
      <c r="D1702">
        <f ca="1">BD1695</f>
        <v>4114</v>
      </c>
      <c r="E1702" t="s">
        <v>117</v>
      </c>
      <c r="F1702">
        <f ca="1">BG1695</f>
        <v>564</v>
      </c>
      <c r="G1702">
        <f ca="1">BH1695</f>
        <v>3713</v>
      </c>
      <c r="H1702" t="s">
        <v>117</v>
      </c>
      <c r="I1702">
        <f ca="1">BK1695</f>
        <v>114</v>
      </c>
      <c r="J1702">
        <f ca="1">BL1695</f>
        <v>4163</v>
      </c>
      <c r="K1702" t="s">
        <v>117</v>
      </c>
      <c r="L1702">
        <f ca="1">BO1695</f>
        <v>44</v>
      </c>
      <c r="M1702">
        <f ca="1">BP1695</f>
        <v>4233</v>
      </c>
      <c r="N1702" t="s">
        <v>117</v>
      </c>
      <c r="O1702">
        <f ca="1">BS1695</f>
        <v>14</v>
      </c>
      <c r="P1702">
        <f ca="1">BT1695</f>
        <v>4263</v>
      </c>
      <c r="Q1702" t="s">
        <v>117</v>
      </c>
      <c r="R1702">
        <f ca="1">BW1695</f>
        <v>1</v>
      </c>
      <c r="S1702">
        <f ca="1">BX1695</f>
        <v>4276</v>
      </c>
    </row>
    <row r="1703" spans="1:51">
      <c r="A1703" s="18" t="s">
        <v>155</v>
      </c>
      <c r="C1703">
        <f ca="1">(C1701+C1702)*(C1701+D1701)/SUM(C1701:D1702)</f>
        <v>80.230936143831372</v>
      </c>
      <c r="D1703">
        <f ca="1">(C1701+D1701)*(D1701+D1702)/SUM(C1701:D1702)</f>
        <v>2094.7690638561685</v>
      </c>
      <c r="F1703">
        <f ca="1">(F1701+F1702)*(F1701+G1701)/SUM(F1701:G1702)</f>
        <v>266.98698078115314</v>
      </c>
      <c r="G1703">
        <f ca="1">(F1701+G1701)*(G1701+G1702)/SUM(F1701:G1702)</f>
        <v>1908.0130192188469</v>
      </c>
      <c r="I1703">
        <f ca="1">(I1701+I1702)*(I1701+J1701)/SUM(I1701:J1702)</f>
        <v>53.262554246745196</v>
      </c>
      <c r="J1703">
        <f ca="1">(I1701+J1701)*(J1701+J1702)/SUM(I1701:J1702)</f>
        <v>2121.7374457532546</v>
      </c>
      <c r="L1703">
        <f ca="1">(L1701+L1702)*(L1701+M1701)/SUM(L1701:M1702)</f>
        <v>22.586019838809673</v>
      </c>
      <c r="M1703">
        <f ca="1">(L1701+M1701)*(M1701+M1702)/SUM(L1701:M1702)</f>
        <v>2152.4139801611905</v>
      </c>
      <c r="O1703">
        <f ca="1">(O1701+O1702)*(O1701+P1701)/SUM(O1701:P1702)</f>
        <v>7.4163050216986983</v>
      </c>
      <c r="P1703">
        <f ca="1">(O1701+P1701)*(P1701+P1702)/SUM(O1701:P1702)</f>
        <v>2167.5836949783011</v>
      </c>
      <c r="R1703">
        <f ca="1">(R1701+R1702)*(R1701+S1701)/SUM(R1701:S1702)</f>
        <v>1.0113143211407316</v>
      </c>
      <c r="S1703">
        <f ca="1">(R1701+S1701)*(S1701+S1702)/SUM(R1701:S1702)</f>
        <v>2173.9886856788594</v>
      </c>
    </row>
    <row r="1704" spans="1:51">
      <c r="C1704">
        <f ca="1">(C1701+C1702)*(C1702+D1702)/SUM(C1701:D1702)</f>
        <v>157.76906385616863</v>
      </c>
      <c r="D1704">
        <f ca="1">(C1702+D1702)*(D1701+D1702)/SUM(C1701:D1702)</f>
        <v>4119.2309361438311</v>
      </c>
      <c r="F1704">
        <f ca="1">(F1701+F1702)*(F1702+G1702)/SUM(F1701:G1702)</f>
        <v>525.01301921884692</v>
      </c>
      <c r="G1704">
        <f ca="1">(F1702+G1702)*(G1701+G1702)/SUM(F1701:G1702)</f>
        <v>3751.9869807811533</v>
      </c>
      <c r="I1704">
        <f ca="1">(I1701+I1702)*(I1702+J1702)/SUM(I1701:J1702)</f>
        <v>104.7374457532548</v>
      </c>
      <c r="J1704">
        <f ca="1">(I1702+J1702)*(J1701+J1702)/SUM(I1701:J1702)</f>
        <v>4172.2625542467449</v>
      </c>
      <c r="L1704">
        <f ca="1">(L1701+L1702)*(L1702+M1702)/SUM(L1701:M1702)</f>
        <v>44.413980161190331</v>
      </c>
      <c r="M1704">
        <f ca="1">(L1702+M1702)*(M1701+M1702)/SUM(L1701:M1702)</f>
        <v>4232.58601983881</v>
      </c>
      <c r="O1704">
        <f ca="1">(O1701+O1702)*(O1702+P1702)/SUM(O1701:P1702)</f>
        <v>14.583694978301303</v>
      </c>
      <c r="P1704">
        <f ca="1">(O1702+P1702)*(P1701+P1702)/SUM(O1701:P1702)</f>
        <v>4262.4163050216985</v>
      </c>
      <c r="R1704">
        <f ca="1">(R1701+R1702)*(R1702+S1702)/SUM(R1701:S1702)</f>
        <v>1.9886856788592684</v>
      </c>
      <c r="S1704">
        <f ca="1">(R1702+S1702)*(S1701+S1702)/SUM(R1701:S1702)</f>
        <v>4275.0113143211411</v>
      </c>
    </row>
    <row r="1706" spans="1:51">
      <c r="A1706" s="18" t="s">
        <v>151</v>
      </c>
      <c r="B1706" s="18" t="s">
        <v>0</v>
      </c>
      <c r="C1706" s="18">
        <v>50</v>
      </c>
      <c r="D1706" s="18">
        <v>10</v>
      </c>
      <c r="E1706" s="18">
        <v>5</v>
      </c>
      <c r="F1706" s="18">
        <v>2</v>
      </c>
      <c r="G1706" s="18">
        <v>1</v>
      </c>
    </row>
    <row r="1707" spans="1:51">
      <c r="A1707" s="18" t="s">
        <v>118</v>
      </c>
      <c r="B1707" s="10">
        <f ca="1">_xlfn.CHISQ.TEST(C1701:D1702,C1703:D1704)</f>
        <v>0.46485089069700491</v>
      </c>
      <c r="C1707" s="10">
        <f ca="1">_xlfn.CHISQ.TEST(F1701:G1702,F1703:G1704)</f>
        <v>1.7546460721594905E-3</v>
      </c>
      <c r="D1707" s="10">
        <f ca="1">_xlfn.CHISQ.TEST(I1701:J1702,I1703:J1704)</f>
        <v>0.11450373459251426</v>
      </c>
      <c r="E1707" s="10">
        <f ca="1">_xlfn.CHISQ.TEST(L1701:M1702,L1703:M1704)</f>
        <v>0.9143539291860332</v>
      </c>
      <c r="F1707" s="10">
        <f ca="1">_xlfn.CHISQ.TEST(O1701:P1702,O1703:P1704)</f>
        <v>0.79201049538641632</v>
      </c>
      <c r="G1707" s="10">
        <f ca="1">_xlfn.CHISQ.TEST(R1701:S1702,R1703:S1704)</f>
        <v>0.22712560892554112</v>
      </c>
    </row>
    <row r="1708" spans="1:51">
      <c r="A1708" s="18" t="s">
        <v>156</v>
      </c>
      <c r="B1708">
        <f ca="1">(C1701*D1702)/(D1701*C1702)</f>
        <v>0.90140227870289225</v>
      </c>
      <c r="C1708">
        <f ca="1">(F1701*G1702)/(G1701*F1702)</f>
        <v>0.77092963533641501</v>
      </c>
      <c r="D1708">
        <f ca="1">(I1701*J1702)/(J1701*I1702)</f>
        <v>0.75399902854273182</v>
      </c>
      <c r="E1708">
        <f ca="1">(L1701*M1702)/(M1701*L1702)</f>
        <v>1.0282084319026699</v>
      </c>
      <c r="F1708">
        <f ca="1">(O1701*P1702)/(P1701*O1702)</f>
        <v>1.1241347485002307</v>
      </c>
      <c r="G1708">
        <f ca="1">(R1701*S1702)/(S1701*R1702)</f>
        <v>3.9355729406350668</v>
      </c>
    </row>
    <row r="1709" spans="1:51">
      <c r="AB1709" s="12"/>
      <c r="AC1709" s="12"/>
      <c r="AD1709" s="12"/>
      <c r="AE1709" s="12"/>
      <c r="AF1709" s="12"/>
      <c r="AG1709" s="12"/>
      <c r="AH1709" s="12"/>
      <c r="AI1709" s="12"/>
      <c r="AJ1709" s="12"/>
      <c r="AK1709" s="12"/>
      <c r="AL1709" s="12"/>
      <c r="AM1709" s="12"/>
      <c r="AN1709" s="12"/>
      <c r="AO1709" s="12"/>
      <c r="AP1709" s="12"/>
      <c r="AQ1709" s="12"/>
      <c r="AR1709" s="12"/>
      <c r="AS1709" s="12"/>
      <c r="AT1709" s="12"/>
      <c r="AU1709" s="12"/>
      <c r="AV1709" s="12"/>
      <c r="AW1709" s="12"/>
      <c r="AX1709" s="12"/>
      <c r="AY1709" s="12"/>
    </row>
    <row r="1710" spans="1:51">
      <c r="AB1710" s="12"/>
      <c r="AC1710" s="12"/>
      <c r="AD1710" s="12"/>
      <c r="AE1710" s="12"/>
      <c r="AF1710" s="12"/>
      <c r="AG1710" s="12"/>
      <c r="AH1710" s="12"/>
      <c r="AI1710" s="12"/>
      <c r="AJ1710" s="12"/>
      <c r="AK1710" s="12"/>
      <c r="AL1710" s="12"/>
      <c r="AM1710" s="12"/>
      <c r="AN1710" s="12"/>
      <c r="AO1710" s="12"/>
      <c r="AP1710" s="12"/>
      <c r="AQ1710" s="12"/>
      <c r="AR1710" s="12"/>
      <c r="AS1710" s="12"/>
      <c r="AT1710" s="12"/>
      <c r="AU1710" s="12"/>
      <c r="AV1710" s="12"/>
      <c r="AW1710" s="12"/>
      <c r="AX1710" s="12"/>
      <c r="AY1710" s="12"/>
    </row>
    <row r="1711" spans="1:51">
      <c r="A1711">
        <v>4</v>
      </c>
      <c r="B1711">
        <v>5</v>
      </c>
      <c r="C1711">
        <v>3</v>
      </c>
      <c r="AB1711" s="12"/>
      <c r="AC1711" s="12"/>
      <c r="AD1711" s="12"/>
      <c r="AE1711" s="12"/>
      <c r="AF1711" s="12"/>
      <c r="AG1711" s="12"/>
      <c r="AH1711" s="12"/>
      <c r="AI1711" s="12"/>
      <c r="AJ1711" s="12"/>
      <c r="AK1711" s="12"/>
      <c r="AL1711" s="12"/>
      <c r="AM1711" s="12"/>
      <c r="AN1711" s="12"/>
      <c r="AO1711" s="12"/>
      <c r="AP1711" s="12"/>
      <c r="AQ1711" s="12"/>
      <c r="AR1711" s="12"/>
      <c r="AS1711" s="12"/>
      <c r="AT1711" s="12"/>
      <c r="AU1711" s="12"/>
      <c r="AV1711" s="12"/>
      <c r="AW1711" s="12"/>
      <c r="AX1711" s="12"/>
      <c r="AY1711" s="12"/>
    </row>
    <row r="1712" spans="1:51" ht="18.75">
      <c r="A1712" s="19" t="str">
        <f ca="1">INDIRECT("R5C"&amp;A1711,FALSE)</f>
        <v>ancestors</v>
      </c>
      <c r="B1712" s="19" t="str">
        <f ca="1">INDIRECT("R5C"&amp;B1711,FALSE)</f>
        <v>emperor_names</v>
      </c>
      <c r="C1712" s="19" t="str">
        <f ca="1">INDIRECT("R3C"&amp;C1711,FALSE)</f>
        <v>punishment</v>
      </c>
      <c r="D1712" s="20"/>
    </row>
    <row r="1713" spans="1:100" ht="18.75">
      <c r="A1713" s="19">
        <f ca="1">INDIRECT("R6C"&amp;A1711,FALSE)</f>
        <v>6</v>
      </c>
      <c r="B1713" s="19">
        <f ca="1">INDIRECT("R6C"&amp;B1711,FALSE)</f>
        <v>227</v>
      </c>
      <c r="C1713" s="19">
        <f ca="1">INDIRECT("R4C"&amp;C1711,FALSE)</f>
        <v>6</v>
      </c>
    </row>
    <row r="1714" spans="1:100">
      <c r="A1714" s="18"/>
    </row>
    <row r="1715" spans="1:100">
      <c r="A1715" s="18" t="s">
        <v>115</v>
      </c>
    </row>
    <row r="1716" spans="1:100" ht="15.75">
      <c r="C1716" t="s">
        <v>36</v>
      </c>
      <c r="D1716" t="s">
        <v>37</v>
      </c>
      <c r="E1716" s="2" t="s">
        <v>43</v>
      </c>
      <c r="F1716" s="2" t="s">
        <v>38</v>
      </c>
      <c r="G1716" s="2" t="s">
        <v>39</v>
      </c>
      <c r="H1716" s="2" t="s">
        <v>40</v>
      </c>
      <c r="I1716" s="2" t="s">
        <v>41</v>
      </c>
      <c r="J1716" s="2" t="s">
        <v>42</v>
      </c>
      <c r="K1716" s="3" t="s">
        <v>44</v>
      </c>
      <c r="L1716" s="3" t="s">
        <v>45</v>
      </c>
      <c r="M1716" s="3" t="s">
        <v>46</v>
      </c>
      <c r="N1716" s="3" t="s">
        <v>47</v>
      </c>
      <c r="O1716" s="3" t="s">
        <v>48</v>
      </c>
      <c r="P1716" s="3" t="s">
        <v>49</v>
      </c>
      <c r="Q1716" s="3" t="s">
        <v>108</v>
      </c>
      <c r="R1716" s="3" t="s">
        <v>109</v>
      </c>
      <c r="S1716" s="3" t="s">
        <v>110</v>
      </c>
      <c r="T1716" s="3" t="s">
        <v>111</v>
      </c>
      <c r="U1716" s="3" t="s">
        <v>112</v>
      </c>
      <c r="V1716" s="3" t="s">
        <v>113</v>
      </c>
      <c r="W1716" s="3" t="s">
        <v>81</v>
      </c>
      <c r="X1716" s="3" t="s">
        <v>82</v>
      </c>
      <c r="Y1716" s="3" t="s">
        <v>83</v>
      </c>
      <c r="Z1716" s="3" t="s">
        <v>84</v>
      </c>
      <c r="AA1716" s="3" t="s">
        <v>85</v>
      </c>
      <c r="AB1716" s="3" t="s">
        <v>86</v>
      </c>
      <c r="AC1716" s="13" t="s">
        <v>96</v>
      </c>
      <c r="AD1716" s="13" t="s">
        <v>97</v>
      </c>
      <c r="AE1716" s="13" t="s">
        <v>98</v>
      </c>
      <c r="AF1716" s="13" t="s">
        <v>99</v>
      </c>
      <c r="AG1716" s="13" t="s">
        <v>100</v>
      </c>
      <c r="AH1716" s="13" t="s">
        <v>101</v>
      </c>
      <c r="AI1716" s="13" t="s">
        <v>102</v>
      </c>
      <c r="AJ1716" s="13" t="s">
        <v>103</v>
      </c>
      <c r="AK1716" s="13" t="s">
        <v>104</v>
      </c>
      <c r="AL1716" s="13" t="s">
        <v>105</v>
      </c>
      <c r="AM1716" s="13" t="s">
        <v>106</v>
      </c>
      <c r="AN1716" s="13" t="s">
        <v>107</v>
      </c>
      <c r="AO1716" s="13" t="s">
        <v>96</v>
      </c>
      <c r="AP1716" s="13" t="s">
        <v>97</v>
      </c>
      <c r="AQ1716" s="13" t="s">
        <v>98</v>
      </c>
      <c r="AR1716" s="13" t="s">
        <v>99</v>
      </c>
      <c r="AS1716" s="13" t="s">
        <v>100</v>
      </c>
      <c r="AT1716" s="13" t="s">
        <v>101</v>
      </c>
      <c r="AU1716" s="13" t="s">
        <v>102</v>
      </c>
      <c r="AV1716" s="13" t="s">
        <v>103</v>
      </c>
      <c r="AW1716" s="13" t="s">
        <v>104</v>
      </c>
      <c r="AX1716" s="13" t="s">
        <v>105</v>
      </c>
      <c r="AY1716" s="13" t="s">
        <v>106</v>
      </c>
      <c r="AZ1716" s="13" t="s">
        <v>107</v>
      </c>
      <c r="BA1716" t="s">
        <v>1</v>
      </c>
      <c r="BB1716" t="s">
        <v>2</v>
      </c>
      <c r="BC1716" t="s">
        <v>3</v>
      </c>
      <c r="BD1716" t="s">
        <v>4</v>
      </c>
      <c r="BE1716" t="s">
        <v>5</v>
      </c>
      <c r="BF1716" t="s">
        <v>6</v>
      </c>
      <c r="BG1716" t="s">
        <v>7</v>
      </c>
      <c r="BH1716" t="s">
        <v>8</v>
      </c>
      <c r="BI1716" t="s">
        <v>9</v>
      </c>
      <c r="BJ1716" t="s">
        <v>10</v>
      </c>
      <c r="BK1716" t="s">
        <v>11</v>
      </c>
      <c r="BL1716" t="s">
        <v>12</v>
      </c>
      <c r="BM1716" t="s">
        <v>13</v>
      </c>
      <c r="BN1716" t="s">
        <v>14</v>
      </c>
      <c r="BO1716" t="s">
        <v>15</v>
      </c>
      <c r="BP1716" t="s">
        <v>16</v>
      </c>
      <c r="BQ1716" t="s">
        <v>17</v>
      </c>
      <c r="BR1716" t="s">
        <v>18</v>
      </c>
      <c r="BS1716" t="s">
        <v>19</v>
      </c>
      <c r="BT1716" t="s">
        <v>20</v>
      </c>
      <c r="BU1716" t="s">
        <v>21</v>
      </c>
      <c r="BV1716" t="s">
        <v>22</v>
      </c>
      <c r="BW1716" t="s">
        <v>23</v>
      </c>
      <c r="BX1716" t="s">
        <v>24</v>
      </c>
      <c r="BY1716" t="s">
        <v>1</v>
      </c>
      <c r="BZ1716" t="s">
        <v>2</v>
      </c>
      <c r="CA1716" t="s">
        <v>3</v>
      </c>
      <c r="CB1716" t="s">
        <v>4</v>
      </c>
      <c r="CC1716" t="s">
        <v>5</v>
      </c>
      <c r="CD1716" t="s">
        <v>6</v>
      </c>
      <c r="CE1716" t="s">
        <v>7</v>
      </c>
      <c r="CF1716" t="s">
        <v>8</v>
      </c>
      <c r="CG1716" t="s">
        <v>9</v>
      </c>
      <c r="CH1716" t="s">
        <v>10</v>
      </c>
      <c r="CI1716" t="s">
        <v>11</v>
      </c>
      <c r="CJ1716" t="s">
        <v>12</v>
      </c>
      <c r="CK1716" t="s">
        <v>13</v>
      </c>
      <c r="CL1716" t="s">
        <v>14</v>
      </c>
      <c r="CM1716" t="s">
        <v>15</v>
      </c>
      <c r="CN1716" t="s">
        <v>16</v>
      </c>
      <c r="CO1716" t="s">
        <v>17</v>
      </c>
      <c r="CP1716" t="s">
        <v>18</v>
      </c>
      <c r="CQ1716" t="s">
        <v>19</v>
      </c>
      <c r="CR1716" t="s">
        <v>20</v>
      </c>
      <c r="CS1716" t="s">
        <v>21</v>
      </c>
      <c r="CT1716" t="s">
        <v>22</v>
      </c>
      <c r="CU1716" t="s">
        <v>23</v>
      </c>
      <c r="CV1716" t="s">
        <v>24</v>
      </c>
    </row>
    <row r="1717" spans="1:100">
      <c r="A1717" s="18" t="str">
        <f ca="1">INDIRECT("CORPUS_TOTALS!R"&amp;$A1713&amp;"C"&amp;COLUMN(),FALSE)</f>
        <v>Ancestors</v>
      </c>
      <c r="B1717" s="7" t="str">
        <f ca="1">INDIRECT("CORPUS_TOTALS!R"&amp;($A1713+$C1713)&amp;"C"&amp;(COLUMN()-1),FALSE)</f>
        <v>Punishment</v>
      </c>
      <c r="C1717" s="7">
        <f ca="1">INDIRECT("CORPUS_TOTALS!R"&amp;($A1713+$C1713)&amp;"C"&amp;(COLUMN()-1),FALSE)</f>
        <v>31719</v>
      </c>
      <c r="D1717" s="7">
        <f t="shared" ref="D1717:BO1717" ca="1" si="1394">INDIRECT("CORPUS_TOTALS!R"&amp;($A1713+$C1713)&amp;"C"&amp;(COLUMN()-1),FALSE)</f>
        <v>2175</v>
      </c>
      <c r="E1717" s="7">
        <f t="shared" ca="1" si="1394"/>
        <v>272</v>
      </c>
      <c r="F1717" s="7">
        <f t="shared" ca="1" si="1394"/>
        <v>920</v>
      </c>
      <c r="G1717" s="7">
        <f t="shared" ca="1" si="1394"/>
        <v>163</v>
      </c>
      <c r="H1717" s="7">
        <f t="shared" ca="1" si="1394"/>
        <v>73</v>
      </c>
      <c r="I1717" s="7">
        <f t="shared" ca="1" si="1394"/>
        <v>40</v>
      </c>
      <c r="J1717" s="7">
        <f t="shared" ca="1" si="1394"/>
        <v>16</v>
      </c>
      <c r="K1717" s="7">
        <f t="shared" ca="1" si="1394"/>
        <v>-1.3112958656800775</v>
      </c>
      <c r="L1717" s="7">
        <f t="shared" ca="1" si="1394"/>
        <v>-0.4902532156149404</v>
      </c>
      <c r="M1717" s="7">
        <f t="shared" ca="1" si="1394"/>
        <v>-1.0410237296586327</v>
      </c>
      <c r="N1717" s="7">
        <f t="shared" ca="1" si="1394"/>
        <v>-1.5448731484271805</v>
      </c>
      <c r="O1717" s="7">
        <f t="shared" ca="1" si="1394"/>
        <v>-0.11246348877034507</v>
      </c>
      <c r="P1717" s="7">
        <f t="shared" ca="1" si="1394"/>
        <v>-1.1257380029386379</v>
      </c>
      <c r="Q1717" s="7">
        <f t="shared" ca="1" si="1394"/>
        <v>1</v>
      </c>
      <c r="R1717" s="7">
        <f t="shared" ca="1" si="1394"/>
        <v>1</v>
      </c>
      <c r="S1717" s="7">
        <f t="shared" ca="1" si="1394"/>
        <v>1</v>
      </c>
      <c r="T1717" s="7">
        <f t="shared" ca="1" si="1394"/>
        <v>1</v>
      </c>
      <c r="U1717" s="7">
        <f t="shared" ca="1" si="1394"/>
        <v>1</v>
      </c>
      <c r="V1717" s="7">
        <f t="shared" ca="1" si="1394"/>
        <v>1</v>
      </c>
      <c r="W1717" s="7">
        <f t="shared" ca="1" si="1394"/>
        <v>9.9391280369727927E-2</v>
      </c>
      <c r="X1717" s="7">
        <f t="shared" ca="1" si="1394"/>
        <v>0.99767767134432384</v>
      </c>
      <c r="Y1717" s="7">
        <f t="shared" ca="1" si="1394"/>
        <v>0.2789892025589461</v>
      </c>
      <c r="Z1717" s="7">
        <f t="shared" ca="1" si="1394"/>
        <v>5.925444804365964E-2</v>
      </c>
      <c r="AA1717" s="7">
        <f t="shared" ca="1" si="1394"/>
        <v>0.98302616308077395</v>
      </c>
      <c r="AB1717" s="7">
        <f t="shared" ca="1" si="1394"/>
        <v>0.89017892443138391</v>
      </c>
      <c r="AC1717" s="7">
        <f t="shared" ca="1" si="1394"/>
        <v>6.2270643467548081E-3</v>
      </c>
      <c r="AD1717" s="7">
        <f t="shared" ca="1" si="1394"/>
        <v>7.9000219968135138E-3</v>
      </c>
      <c r="AE1717" s="7">
        <f t="shared" ca="1" si="1394"/>
        <v>7.9154230454903784E-3</v>
      </c>
      <c r="AF1717" s="7">
        <f t="shared" ca="1" si="1394"/>
        <v>9.0041171843946808E-3</v>
      </c>
      <c r="AG1717" s="7">
        <f t="shared" ca="1" si="1394"/>
        <v>6.3480615215698918E-3</v>
      </c>
      <c r="AH1717" s="7">
        <f t="shared" ca="1" si="1394"/>
        <v>8.6404442255565445E-3</v>
      </c>
      <c r="AI1717" s="7">
        <f t="shared" ca="1" si="1394"/>
        <v>5.1779359167936278E-3</v>
      </c>
      <c r="AJ1717" s="7">
        <f t="shared" ca="1" si="1394"/>
        <v>8.2473514395282124E-3</v>
      </c>
      <c r="AK1717" s="7">
        <f t="shared" ca="1" si="1394"/>
        <v>6.3588498602120385E-3</v>
      </c>
      <c r="AL1717" s="7">
        <f t="shared" ca="1" si="1394"/>
        <v>1.2031954737489111E-2</v>
      </c>
      <c r="AM1717" s="7">
        <f t="shared" ca="1" si="1394"/>
        <v>3.7650069014881697E-3</v>
      </c>
      <c r="AN1717" s="7">
        <f t="shared" ca="1" si="1394"/>
        <v>1.0947636776672749E-2</v>
      </c>
      <c r="AO1717" s="7">
        <f t="shared" ca="1" si="1394"/>
        <v>8.6307198591678805E-2</v>
      </c>
      <c r="AP1717" s="7">
        <f t="shared" ca="1" si="1394"/>
        <v>0.11139395083360855</v>
      </c>
      <c r="AQ1717" s="7">
        <f t="shared" ca="1" si="1394"/>
        <v>0.25662821742207392</v>
      </c>
      <c r="AR1717" s="7">
        <f t="shared" ca="1" si="1394"/>
        <v>0.2941763802790755</v>
      </c>
      <c r="AS1717" s="7">
        <f t="shared" ca="1" si="1394"/>
        <v>5.6183338054079483E-2</v>
      </c>
      <c r="AT1717" s="7">
        <f t="shared" ca="1" si="1394"/>
        <v>7.7149995279253855E-2</v>
      </c>
      <c r="AU1717" s="7">
        <f t="shared" ca="1" si="1394"/>
        <v>2.3135787556172901E-2</v>
      </c>
      <c r="AV1717" s="7">
        <f t="shared" ca="1" si="1394"/>
        <v>3.7553867616240889E-2</v>
      </c>
      <c r="AW1717" s="7">
        <f t="shared" ca="1" si="1394"/>
        <v>1.1189761023560476E-2</v>
      </c>
      <c r="AX1717" s="7">
        <f t="shared" ca="1" si="1394"/>
        <v>2.1913687252301594E-2</v>
      </c>
      <c r="AY1717" s="7">
        <f t="shared" ca="1" si="1394"/>
        <v>3.7650069014881697E-3</v>
      </c>
      <c r="AZ1717" s="7">
        <f t="shared" ca="1" si="1394"/>
        <v>1.0947636776672749E-2</v>
      </c>
      <c r="BA1717" s="7">
        <f t="shared" ca="1" si="1394"/>
        <v>777232</v>
      </c>
      <c r="BB1717" s="7">
        <f t="shared" ca="1" si="1394"/>
        <v>5918522</v>
      </c>
      <c r="BC1717" s="7">
        <f t="shared" ca="1" si="1394"/>
        <v>215</v>
      </c>
      <c r="BD1717" s="7">
        <f t="shared" ca="1" si="1394"/>
        <v>1960</v>
      </c>
      <c r="BE1717" s="7">
        <f t="shared" ca="1" si="1394"/>
        <v>1857740</v>
      </c>
      <c r="BF1717" s="7">
        <f t="shared" ca="1" si="1394"/>
        <v>4838014</v>
      </c>
      <c r="BG1717" s="7">
        <f t="shared" ca="1" si="1394"/>
        <v>599</v>
      </c>
      <c r="BH1717" s="7">
        <f t="shared" ca="1" si="1394"/>
        <v>1576</v>
      </c>
      <c r="BI1717" s="7">
        <f t="shared" ca="1" si="1394"/>
        <v>522004</v>
      </c>
      <c r="BJ1717" s="7">
        <f t="shared" ca="1" si="1394"/>
        <v>6173750</v>
      </c>
      <c r="BK1717" s="7">
        <f t="shared" ca="1" si="1394"/>
        <v>145</v>
      </c>
      <c r="BL1717" s="7">
        <f t="shared" ca="1" si="1394"/>
        <v>2030</v>
      </c>
      <c r="BM1717" s="7">
        <f t="shared" ca="1" si="1394"/>
        <v>281894</v>
      </c>
      <c r="BN1717" s="7">
        <f t="shared" ca="1" si="1394"/>
        <v>6413860</v>
      </c>
      <c r="BO1717" s="7">
        <f t="shared" ca="1" si="1394"/>
        <v>66</v>
      </c>
      <c r="BP1717" s="7">
        <f t="shared" ref="BP1717:CV1717" ca="1" si="1395">INDIRECT("CORPUS_TOTALS!R"&amp;($A1713+$C1713)&amp;"C"&amp;(COLUMN()-1),FALSE)</f>
        <v>2109</v>
      </c>
      <c r="BQ1717" s="7">
        <f t="shared" ca="1" si="1395"/>
        <v>118552</v>
      </c>
      <c r="BR1717" s="7">
        <f t="shared" ca="1" si="1395"/>
        <v>6577202</v>
      </c>
      <c r="BS1717" s="7">
        <f t="shared" ca="1" si="1395"/>
        <v>36</v>
      </c>
      <c r="BT1717" s="7">
        <f t="shared" ca="1" si="1395"/>
        <v>2139</v>
      </c>
      <c r="BU1717" s="7">
        <f t="shared" ca="1" si="1395"/>
        <v>59989</v>
      </c>
      <c r="BV1717" s="7">
        <f t="shared" ca="1" si="1395"/>
        <v>6635765</v>
      </c>
      <c r="BW1717" s="7">
        <f t="shared" ca="1" si="1395"/>
        <v>16</v>
      </c>
      <c r="BX1717" s="7">
        <f t="shared" ca="1" si="1395"/>
        <v>2159</v>
      </c>
      <c r="BY1717" s="7">
        <f t="shared" ca="1" si="1395"/>
        <v>777194.54178119835</v>
      </c>
      <c r="BZ1717" s="7">
        <f t="shared" ca="1" si="1395"/>
        <v>5918559.4582188018</v>
      </c>
      <c r="CA1717" s="7">
        <f t="shared" ca="1" si="1395"/>
        <v>252.45821880166241</v>
      </c>
      <c r="CB1717" s="7">
        <f t="shared" ca="1" si="1395"/>
        <v>1923.1662856789542</v>
      </c>
      <c r="CC1717" s="7">
        <f t="shared" ca="1" si="1395"/>
        <v>1857735.5467049591</v>
      </c>
      <c r="CD1717" s="7">
        <f t="shared" ca="1" si="1395"/>
        <v>4838018.4532950409</v>
      </c>
      <c r="CE1717" s="7">
        <f t="shared" ca="1" si="1395"/>
        <v>603.4532950409</v>
      </c>
      <c r="CF1717" s="7">
        <f t="shared" ca="1" si="1395"/>
        <v>1572.0571947535707</v>
      </c>
      <c r="CG1717" s="7">
        <f t="shared" ca="1" si="1395"/>
        <v>521979.44399619644</v>
      </c>
      <c r="CH1717" s="7">
        <f t="shared" ca="1" si="1395"/>
        <v>6173774.5560038034</v>
      </c>
      <c r="CI1717" s="7">
        <f t="shared" ca="1" si="1395"/>
        <v>169.55600380356375</v>
      </c>
      <c r="CJ1717" s="7">
        <f t="shared" ca="1" si="1395"/>
        <v>2006.0954300292394</v>
      </c>
      <c r="CK1717" s="7">
        <f t="shared" ca="1" si="1395"/>
        <v>281868.4399073206</v>
      </c>
      <c r="CL1717" s="7">
        <f t="shared" ca="1" si="1395"/>
        <v>6413885.5600926792</v>
      </c>
      <c r="CM1717" s="7">
        <f t="shared" ca="1" si="1395"/>
        <v>91.56009267939389</v>
      </c>
      <c r="CN1717" s="7">
        <f t="shared" ca="1" si="1395"/>
        <v>2084.1166767775517</v>
      </c>
      <c r="CO1717" s="7">
        <f t="shared" ca="1" si="1395"/>
        <v>118549.49124602546</v>
      </c>
      <c r="CP1717" s="7">
        <f t="shared" ca="1" si="1395"/>
        <v>6577204.5087539749</v>
      </c>
      <c r="CQ1717" s="7">
        <f t="shared" ca="1" si="1395"/>
        <v>38.50875397454945</v>
      </c>
      <c r="CR1717" s="7">
        <f t="shared" ca="1" si="1395"/>
        <v>2137.1852482931722</v>
      </c>
      <c r="CS1717" s="7">
        <f t="shared" ca="1" si="1395"/>
        <v>59985.514741944862</v>
      </c>
      <c r="CT1717" s="7">
        <f t="shared" ca="1" si="1395"/>
        <v>6635768.4852580549</v>
      </c>
      <c r="CU1717" s="7">
        <f t="shared" ca="1" si="1395"/>
        <v>19.485258055139134</v>
      </c>
      <c r="CV1717" s="7">
        <f t="shared" ca="1" si="1395"/>
        <v>2156.2149236665505</v>
      </c>
    </row>
    <row r="1718" spans="1:100">
      <c r="A1718" s="18" t="s">
        <v>117</v>
      </c>
      <c r="B1718" s="7" t="str">
        <f ca="1">INDIRECT("CORPUS_TOTALS!R"&amp;($B1713+$C1713)&amp;"C"&amp;(COLUMN()-1),FALSE)</f>
        <v>Punishment</v>
      </c>
      <c r="C1718" s="7">
        <f ca="1">INDIRECT("CORPUS_TOTALS!R"&amp;($B1713+$C1713)&amp;"C"&amp;(COLUMN()-1),FALSE)</f>
        <v>31719</v>
      </c>
      <c r="D1718" s="7">
        <f t="shared" ref="D1718:BO1718" ca="1" si="1396">INDIRECT("CORPUS_TOTALS!R"&amp;($B1713+$C1713)&amp;"C"&amp;(COLUMN()-1),FALSE)</f>
        <v>4277</v>
      </c>
      <c r="E1718" s="7">
        <f t="shared" ca="1" si="1396"/>
        <v>528</v>
      </c>
      <c r="F1718" s="7">
        <f t="shared" ca="1" si="1396"/>
        <v>2388</v>
      </c>
      <c r="G1718" s="7">
        <f t="shared" ca="1" si="1396"/>
        <v>459</v>
      </c>
      <c r="H1718" s="7">
        <f t="shared" ca="1" si="1396"/>
        <v>209</v>
      </c>
      <c r="I1718" s="7">
        <f t="shared" ca="1" si="1396"/>
        <v>83</v>
      </c>
      <c r="J1718" s="7">
        <f t="shared" ca="1" si="1396"/>
        <v>36</v>
      </c>
      <c r="K1718" s="7">
        <f t="shared" ca="1" si="1396"/>
        <v>-1.9218153482492712</v>
      </c>
      <c r="L1718" s="7">
        <f t="shared" ca="1" si="1396"/>
        <v>1.0768905660121693</v>
      </c>
      <c r="M1718" s="7">
        <f t="shared" ca="1" si="1396"/>
        <v>0.82395262551171644</v>
      </c>
      <c r="N1718" s="7">
        <f t="shared" ca="1" si="1396"/>
        <v>0.22926126831676444</v>
      </c>
      <c r="O1718" s="7">
        <f t="shared" ca="1" si="1396"/>
        <v>0.18351939978002693</v>
      </c>
      <c r="P1718" s="7">
        <f t="shared" ca="1" si="1396"/>
        <v>-0.71962649458039962</v>
      </c>
      <c r="Q1718" s="7">
        <f t="shared" ca="1" si="1396"/>
        <v>0.84100343624195362</v>
      </c>
      <c r="R1718" s="7">
        <f t="shared" ca="1" si="1396"/>
        <v>1.4407615250520021</v>
      </c>
      <c r="S1718" s="7">
        <f t="shared" ca="1" si="1396"/>
        <v>1.2150883293313808</v>
      </c>
      <c r="T1718" s="7">
        <f t="shared" ca="1" si="1396"/>
        <v>1</v>
      </c>
      <c r="U1718" s="7">
        <f t="shared" ca="1" si="1396"/>
        <v>1</v>
      </c>
      <c r="V1718" s="7">
        <f t="shared" ca="1" si="1396"/>
        <v>1</v>
      </c>
      <c r="W1718" s="7">
        <f t="shared" ca="1" si="1396"/>
        <v>9.1018905995708995E-3</v>
      </c>
      <c r="X1718" s="7">
        <f t="shared" ca="1" si="1396"/>
        <v>1.6161979311298119E-28</v>
      </c>
      <c r="Y1718" s="7">
        <f t="shared" ca="1" si="1396"/>
        <v>3.4103086084170536E-3</v>
      </c>
      <c r="Z1718" s="7">
        <f t="shared" ca="1" si="1396"/>
        <v>0.63899474867725392</v>
      </c>
      <c r="AA1718" s="7">
        <f t="shared" ca="1" si="1396"/>
        <v>0.94378025939899279</v>
      </c>
      <c r="AB1718" s="7">
        <f t="shared" ca="1" si="1396"/>
        <v>0.98661402128428122</v>
      </c>
      <c r="AC1718" s="7">
        <f t="shared" ca="1" si="1396"/>
        <v>6.3801172108137487E-3</v>
      </c>
      <c r="AD1718" s="7">
        <f t="shared" ca="1" si="1396"/>
        <v>7.5654964313710748E-3</v>
      </c>
      <c r="AE1718" s="7">
        <f t="shared" ca="1" si="1396"/>
        <v>1.0721330959824396E-2</v>
      </c>
      <c r="AF1718" s="7">
        <f t="shared" ca="1" si="1396"/>
        <v>1.1612080309757087E-2</v>
      </c>
      <c r="AG1718" s="7">
        <f t="shared" ca="1" si="1396"/>
        <v>9.7553035260363411E-3</v>
      </c>
      <c r="AH1718" s="7">
        <f t="shared" ca="1" si="1396"/>
        <v>1.1708339214202146E-2</v>
      </c>
      <c r="AI1718" s="7">
        <f t="shared" ca="1" si="1396"/>
        <v>8.4546837725334011E-3</v>
      </c>
      <c r="AJ1718" s="7">
        <f t="shared" ca="1" si="1396"/>
        <v>1.1091727263239337E-2</v>
      </c>
      <c r="AK1718" s="7">
        <f t="shared" ca="1" si="1396"/>
        <v>7.6257180833845563E-3</v>
      </c>
      <c r="AL1718" s="7">
        <f t="shared" ca="1" si="1396"/>
        <v>1.1780407705719958E-2</v>
      </c>
      <c r="AM1718" s="7">
        <f t="shared" ca="1" si="1396"/>
        <v>5.6791202295878845E-3</v>
      </c>
      <c r="AN1718" s="7">
        <f t="shared" ca="1" si="1396"/>
        <v>1.1155109370599164E-2</v>
      </c>
      <c r="AO1718" s="7">
        <f t="shared" ca="1" si="1396"/>
        <v>9.0403004058840983E-2</v>
      </c>
      <c r="AP1718" s="7">
        <f t="shared" ca="1" si="1396"/>
        <v>0.108334428721145</v>
      </c>
      <c r="AQ1718" s="7">
        <f t="shared" ca="1" si="1396"/>
        <v>0.34173981853956448</v>
      </c>
      <c r="AR1718" s="7">
        <f t="shared" ca="1" si="1396"/>
        <v>0.37044161704612644</v>
      </c>
      <c r="AS1718" s="7">
        <f t="shared" ca="1" si="1396"/>
        <v>8.4349279702197397E-2</v>
      </c>
      <c r="AT1718" s="7">
        <f t="shared" ca="1" si="1396"/>
        <v>0.10176248087764829</v>
      </c>
      <c r="AU1718" s="7">
        <f t="shared" ca="1" si="1396"/>
        <v>3.9778142442779711E-2</v>
      </c>
      <c r="AV1718" s="7">
        <f t="shared" ca="1" si="1396"/>
        <v>5.2342502869354969E-2</v>
      </c>
      <c r="AW1718" s="7">
        <f t="shared" ca="1" si="1396"/>
        <v>1.4853363591969551E-2</v>
      </c>
      <c r="AX1718" s="7">
        <f t="shared" ca="1" si="1396"/>
        <v>2.3023653008451307E-2</v>
      </c>
      <c r="AY1718" s="7">
        <f t="shared" ca="1" si="1396"/>
        <v>5.6791202295878845E-3</v>
      </c>
      <c r="AZ1718" s="7">
        <f t="shared" ca="1" si="1396"/>
        <v>1.1155109370599164E-2</v>
      </c>
      <c r="BA1718" s="7">
        <f t="shared" ca="1" si="1396"/>
        <v>777022</v>
      </c>
      <c r="BB1718" s="7">
        <f t="shared" ca="1" si="1396"/>
        <v>5916630</v>
      </c>
      <c r="BC1718" s="7">
        <f t="shared" ca="1" si="1396"/>
        <v>425</v>
      </c>
      <c r="BD1718" s="7">
        <f t="shared" ca="1" si="1396"/>
        <v>3852</v>
      </c>
      <c r="BE1718" s="7">
        <f t="shared" ca="1" si="1396"/>
        <v>1856816</v>
      </c>
      <c r="BF1718" s="7">
        <f t="shared" ca="1" si="1396"/>
        <v>4836836</v>
      </c>
      <c r="BG1718" s="7">
        <f t="shared" ca="1" si="1396"/>
        <v>1523</v>
      </c>
      <c r="BH1718" s="7">
        <f t="shared" ca="1" si="1396"/>
        <v>2754</v>
      </c>
      <c r="BI1718" s="7">
        <f t="shared" ca="1" si="1396"/>
        <v>521751</v>
      </c>
      <c r="BJ1718" s="7">
        <f t="shared" ca="1" si="1396"/>
        <v>6171901</v>
      </c>
      <c r="BK1718" s="7">
        <f t="shared" ca="1" si="1396"/>
        <v>398</v>
      </c>
      <c r="BL1718" s="7">
        <f t="shared" ca="1" si="1396"/>
        <v>3879</v>
      </c>
      <c r="BM1718" s="7">
        <f t="shared" ca="1" si="1396"/>
        <v>281763</v>
      </c>
      <c r="BN1718" s="7">
        <f t="shared" ca="1" si="1396"/>
        <v>6411889</v>
      </c>
      <c r="BO1718" s="7">
        <f t="shared" ca="1" si="1396"/>
        <v>197</v>
      </c>
      <c r="BP1718" s="7">
        <f t="shared" ref="BP1718:CV1718" ca="1" si="1397">INDIRECT("CORPUS_TOTALS!R"&amp;($B1713+$C1713)&amp;"C"&amp;(COLUMN()-1),FALSE)</f>
        <v>4080</v>
      </c>
      <c r="BQ1718" s="7">
        <f t="shared" ca="1" si="1397"/>
        <v>118507</v>
      </c>
      <c r="BR1718" s="7">
        <f t="shared" ca="1" si="1397"/>
        <v>6575145</v>
      </c>
      <c r="BS1718" s="7">
        <f t="shared" ca="1" si="1397"/>
        <v>81</v>
      </c>
      <c r="BT1718" s="7">
        <f t="shared" ca="1" si="1397"/>
        <v>4196</v>
      </c>
      <c r="BU1718" s="7">
        <f t="shared" ca="1" si="1397"/>
        <v>59969</v>
      </c>
      <c r="BV1718" s="7">
        <f t="shared" ca="1" si="1397"/>
        <v>6633683</v>
      </c>
      <c r="BW1718" s="7">
        <f t="shared" ca="1" si="1397"/>
        <v>36</v>
      </c>
      <c r="BX1718" s="7">
        <f t="shared" ca="1" si="1397"/>
        <v>4241</v>
      </c>
      <c r="BY1718" s="7">
        <f t="shared" ca="1" si="1397"/>
        <v>776950.55687272886</v>
      </c>
      <c r="BZ1718" s="7">
        <f t="shared" ca="1" si="1397"/>
        <v>5916701.4431272708</v>
      </c>
      <c r="CA1718" s="7">
        <f t="shared" ca="1" si="1397"/>
        <v>496.44312727113112</v>
      </c>
      <c r="CB1718" s="7">
        <f t="shared" ca="1" si="1397"/>
        <v>3782.9725109700953</v>
      </c>
      <c r="CC1718" s="7">
        <f t="shared" ca="1" si="1397"/>
        <v>1857152.3472446483</v>
      </c>
      <c r="CD1718" s="7">
        <f t="shared" ca="1" si="1397"/>
        <v>4836499.6527553517</v>
      </c>
      <c r="CE1718" s="7">
        <f t="shared" ca="1" si="1397"/>
        <v>1186.6527553516914</v>
      </c>
      <c r="CF1718" s="7">
        <f t="shared" ca="1" si="1397"/>
        <v>3092.3218640586633</v>
      </c>
      <c r="CG1718" s="7">
        <f t="shared" ca="1" si="1397"/>
        <v>521815.57883757801</v>
      </c>
      <c r="CH1718" s="7">
        <f t="shared" ca="1" si="1397"/>
        <v>6171836.4211624218</v>
      </c>
      <c r="CI1718" s="7">
        <f t="shared" ca="1" si="1397"/>
        <v>333.42116242199643</v>
      </c>
      <c r="CJ1718" s="7">
        <f t="shared" ca="1" si="1397"/>
        <v>3946.0986409212787</v>
      </c>
      <c r="CK1718" s="7">
        <f t="shared" ca="1" si="1397"/>
        <v>281779.95286602771</v>
      </c>
      <c r="CL1718" s="7">
        <f t="shared" ca="1" si="1397"/>
        <v>6411872.0471339719</v>
      </c>
      <c r="CM1718" s="7">
        <f t="shared" ca="1" si="1397"/>
        <v>180.04713397230697</v>
      </c>
      <c r="CN1718" s="7">
        <f t="shared" ca="1" si="1397"/>
        <v>4099.5706697928126</v>
      </c>
      <c r="CO1718" s="7">
        <f t="shared" ca="1" si="1397"/>
        <v>118512.2749697705</v>
      </c>
      <c r="CP1718" s="7">
        <f t="shared" ca="1" si="1397"/>
        <v>6575139.7250302294</v>
      </c>
      <c r="CQ1718" s="7">
        <f t="shared" ca="1" si="1397"/>
        <v>75.725030229493328</v>
      </c>
      <c r="CR1718" s="7">
        <f t="shared" ca="1" si="1397"/>
        <v>4203.9594315629192</v>
      </c>
      <c r="CS1718" s="7">
        <f t="shared" ca="1" si="1397"/>
        <v>59966.68347186123</v>
      </c>
      <c r="CT1718" s="7">
        <f t="shared" ca="1" si="1397"/>
        <v>6633685.3165281387</v>
      </c>
      <c r="CU1718" s="7">
        <f t="shared" ca="1" si="1397"/>
        <v>38.316528138772448</v>
      </c>
      <c r="CV1718" s="7">
        <f t="shared" ca="1" si="1397"/>
        <v>4241.391836324924</v>
      </c>
    </row>
    <row r="1720" spans="1:100">
      <c r="A1720" s="18" t="s">
        <v>114</v>
      </c>
      <c r="B1720" t="s">
        <v>119</v>
      </c>
      <c r="C1720" t="s">
        <v>120</v>
      </c>
      <c r="D1720" t="s">
        <v>121</v>
      </c>
      <c r="E1720" t="s">
        <v>122</v>
      </c>
      <c r="F1720" t="s">
        <v>123</v>
      </c>
      <c r="G1720" t="s">
        <v>124</v>
      </c>
      <c r="H1720" t="s">
        <v>125</v>
      </c>
      <c r="I1720" t="s">
        <v>126</v>
      </c>
      <c r="J1720" t="s">
        <v>127</v>
      </c>
      <c r="K1720" t="s">
        <v>128</v>
      </c>
      <c r="L1720" t="s">
        <v>129</v>
      </c>
      <c r="M1720" t="s">
        <v>130</v>
      </c>
      <c r="N1720" t="s">
        <v>131</v>
      </c>
      <c r="O1720" t="s">
        <v>132</v>
      </c>
      <c r="P1720" t="s">
        <v>133</v>
      </c>
      <c r="Q1720" t="s">
        <v>134</v>
      </c>
      <c r="R1720" t="s">
        <v>135</v>
      </c>
      <c r="S1720" t="s">
        <v>136</v>
      </c>
      <c r="T1720" t="s">
        <v>138</v>
      </c>
      <c r="U1720" t="s">
        <v>139</v>
      </c>
      <c r="V1720" t="s">
        <v>140</v>
      </c>
      <c r="W1720" t="s">
        <v>141</v>
      </c>
      <c r="X1720" t="s">
        <v>142</v>
      </c>
      <c r="Y1720" t="s">
        <v>143</v>
      </c>
      <c r="Z1720" t="s">
        <v>144</v>
      </c>
      <c r="AA1720" t="s">
        <v>145</v>
      </c>
      <c r="AB1720" t="s">
        <v>146</v>
      </c>
      <c r="AC1720" t="s">
        <v>147</v>
      </c>
      <c r="AD1720" t="s">
        <v>148</v>
      </c>
      <c r="AE1720" t="s">
        <v>149</v>
      </c>
      <c r="AF1720" t="s">
        <v>137</v>
      </c>
    </row>
    <row r="1721" spans="1:100">
      <c r="A1721" s="18" t="s">
        <v>150</v>
      </c>
      <c r="B1721" s="10" t="e">
        <f ca="1">1-NORMSDIST(H1721)</f>
        <v>#REF!</v>
      </c>
      <c r="C1721" s="10">
        <f t="shared" ref="C1721" ca="1" si="1398">1-NORMSDIST(I1721)</f>
        <v>0.99999999999968958</v>
      </c>
      <c r="D1721" s="10">
        <f t="shared" ref="D1721" ca="1" si="1399">1-NORMSDIST(J1721)</f>
        <v>0.9999639003186267</v>
      </c>
      <c r="E1721" s="10">
        <f t="shared" ref="E1721" ca="1" si="1400">1-NORMSDIST(K1721)</f>
        <v>0.99732741422899251</v>
      </c>
      <c r="F1721" s="10">
        <f t="shared" ref="F1721" ca="1" si="1401">1-NORMSDIST(L1721)</f>
        <v>0.61021908943120184</v>
      </c>
      <c r="G1721" s="10">
        <f t="shared" ref="G1721" ca="1" si="1402">1-NORMSDIST(M1721)</f>
        <v>0.67349261579945519</v>
      </c>
      <c r="H1721" t="e">
        <f ca="1">(E1717/T1721-E1718/Z1721)/(SQRT(N1721*(1-N1721)*(1/T1721+1/Z1721)))</f>
        <v>#REF!</v>
      </c>
      <c r="I1721">
        <f t="shared" ref="I1721" ca="1" si="1403">(F1717/U1721-F1718/AA1721)/(SQRT(O1721*(1-O1721)*(1/U1721+1/AA1721)))</f>
        <v>-7.1958254216330957</v>
      </c>
      <c r="J1721">
        <f t="shared" ref="J1721" ca="1" si="1404">(G1717/V1721-G1718/AB1721)/(SQRT(P1721*(1-P1721)*(1/V1721+1/AB1721)))</f>
        <v>-3.9689191780545023</v>
      </c>
      <c r="K1721">
        <f t="shared" ref="K1721" ca="1" si="1405">(H1717/W1721-H1718/AC1721)/(SQRT(Q1721*(1-Q1721)*(1/W1721+1/AC1721)))</f>
        <v>-2.7854607217175213</v>
      </c>
      <c r="L1721">
        <f t="shared" ref="L1721" ca="1" si="1406">(I1717/X1721-I1718/AD1721)/(SQRT(R1721*(1-R1721)*(1/X1721+1/AD1721)))</f>
        <v>-0.27989010223003602</v>
      </c>
      <c r="M1721">
        <f t="shared" ref="M1721" ca="1" si="1407">(J1717/Y1721-J1718/AE1721)/(SQRT(S1721*(1-S1721)*(1/Y1721+1/AE1721)))</f>
        <v>-0.44957798033211455</v>
      </c>
      <c r="N1721" t="e">
        <f ca="1">(E1717+E1718)/(T1721+Z1721)</f>
        <v>#REF!</v>
      </c>
      <c r="O1721">
        <f t="shared" ref="O1721" ca="1" si="1408">(F1717+F1718)/(U1721+AA1721)</f>
        <v>5.1270923744575325E-3</v>
      </c>
      <c r="P1721">
        <f t="shared" ref="P1721" ca="1" si="1409">(G1717+G1718)/(V1721+AB1721)</f>
        <v>4.8202107873527586E-3</v>
      </c>
      <c r="Q1721">
        <f t="shared" ref="Q1721" ca="1" si="1410">(H1717+H1718)/(W1721+AC1721)</f>
        <v>4.3707377557346558E-3</v>
      </c>
      <c r="R1721">
        <f t="shared" ref="R1721" ca="1" si="1411">(I1717+I1718)/(X1721+AD1721)</f>
        <v>4.7659640421574704E-3</v>
      </c>
      <c r="S1721">
        <f t="shared" ref="S1721" ca="1" si="1412">(J1717+J1718)/(Y1721+AE1721)</f>
        <v>4.0297582145071295E-3</v>
      </c>
      <c r="T1721" t="e">
        <f ca="1">_xlfn.FLOOR.MATH(($F$1-1)*$D1717)</f>
        <v>#REF!</v>
      </c>
      <c r="U1721">
        <f ca="1">2*50*$D1717</f>
        <v>217500</v>
      </c>
      <c r="V1721">
        <f ca="1">2*10*$D1717</f>
        <v>43500</v>
      </c>
      <c r="W1721">
        <f ca="1">2*5*$D1717</f>
        <v>21750</v>
      </c>
      <c r="X1721">
        <f ca="1">2*2*$D1717</f>
        <v>8700</v>
      </c>
      <c r="Y1721">
        <f ca="1">2*1*$D1717</f>
        <v>4350</v>
      </c>
      <c r="Z1721" t="e">
        <f ca="1">_xlfn.FLOOR.MATH(($F$1-1)*$D1718)</f>
        <v>#REF!</v>
      </c>
      <c r="AA1721">
        <f ca="1">2*50*$D1718</f>
        <v>427700</v>
      </c>
      <c r="AB1721">
        <f ca="1">2*10*$D1718</f>
        <v>85540</v>
      </c>
      <c r="AC1721">
        <f ca="1">2*5*$D1718</f>
        <v>42770</v>
      </c>
      <c r="AD1721">
        <f ca="1">2*2*$D1718</f>
        <v>17108</v>
      </c>
      <c r="AE1721">
        <f ca="1">2*1*$D1718</f>
        <v>8554</v>
      </c>
    </row>
    <row r="1723" spans="1:100">
      <c r="A1723" s="18" t="s">
        <v>151</v>
      </c>
      <c r="B1723" t="s">
        <v>152</v>
      </c>
      <c r="C1723" t="s">
        <v>153</v>
      </c>
      <c r="D1723" t="s">
        <v>154</v>
      </c>
      <c r="E1723">
        <v>50</v>
      </c>
      <c r="F1723" t="s">
        <v>153</v>
      </c>
      <c r="G1723" t="s">
        <v>154</v>
      </c>
      <c r="H1723">
        <v>10</v>
      </c>
      <c r="I1723" t="s">
        <v>153</v>
      </c>
      <c r="J1723" t="s">
        <v>154</v>
      </c>
      <c r="K1723">
        <v>5</v>
      </c>
      <c r="L1723" t="s">
        <v>153</v>
      </c>
      <c r="M1723" t="s">
        <v>154</v>
      </c>
      <c r="N1723">
        <v>2</v>
      </c>
      <c r="O1723" t="s">
        <v>153</v>
      </c>
      <c r="P1723" t="s">
        <v>154</v>
      </c>
      <c r="Q1723">
        <v>1</v>
      </c>
      <c r="R1723" t="s">
        <v>153</v>
      </c>
      <c r="S1723" t="s">
        <v>154</v>
      </c>
    </row>
    <row r="1724" spans="1:100">
      <c r="A1724" s="18" t="s">
        <v>159</v>
      </c>
      <c r="B1724" t="s">
        <v>116</v>
      </c>
      <c r="C1724">
        <f ca="1">BC1717</f>
        <v>215</v>
      </c>
      <c r="D1724">
        <f ca="1">BD1717</f>
        <v>1960</v>
      </c>
      <c r="E1724" t="s">
        <v>116</v>
      </c>
      <c r="F1724">
        <f ca="1">BG1717</f>
        <v>599</v>
      </c>
      <c r="G1724">
        <f ca="1">BH1717</f>
        <v>1576</v>
      </c>
      <c r="H1724" t="s">
        <v>116</v>
      </c>
      <c r="I1724">
        <f ca="1">BK1717</f>
        <v>145</v>
      </c>
      <c r="J1724">
        <f ca="1">BL1717</f>
        <v>2030</v>
      </c>
      <c r="K1724" t="s">
        <v>116</v>
      </c>
      <c r="L1724">
        <f ca="1">BO1717</f>
        <v>66</v>
      </c>
      <c r="M1724">
        <f ca="1">BP1717</f>
        <v>2109</v>
      </c>
      <c r="N1724" t="s">
        <v>116</v>
      </c>
      <c r="O1724">
        <f ca="1">BS1717</f>
        <v>36</v>
      </c>
      <c r="P1724">
        <f ca="1">BT1717</f>
        <v>2139</v>
      </c>
      <c r="Q1724" t="s">
        <v>116</v>
      </c>
      <c r="R1724">
        <f ca="1">BW1717</f>
        <v>16</v>
      </c>
      <c r="S1724">
        <f ca="1">BX1717</f>
        <v>2159</v>
      </c>
    </row>
    <row r="1725" spans="1:100">
      <c r="A1725" s="18"/>
      <c r="B1725" t="s">
        <v>117</v>
      </c>
      <c r="C1725">
        <f ca="1">BC1718</f>
        <v>425</v>
      </c>
      <c r="D1725">
        <f ca="1">BD1718</f>
        <v>3852</v>
      </c>
      <c r="E1725" t="s">
        <v>117</v>
      </c>
      <c r="F1725">
        <f ca="1">BG1718</f>
        <v>1523</v>
      </c>
      <c r="G1725">
        <f ca="1">BH1718</f>
        <v>2754</v>
      </c>
      <c r="H1725" t="s">
        <v>117</v>
      </c>
      <c r="I1725">
        <f ca="1">BK1718</f>
        <v>398</v>
      </c>
      <c r="J1725">
        <f ca="1">BL1718</f>
        <v>3879</v>
      </c>
      <c r="K1725" t="s">
        <v>117</v>
      </c>
      <c r="L1725">
        <f ca="1">BO1718</f>
        <v>197</v>
      </c>
      <c r="M1725">
        <f ca="1">BP1718</f>
        <v>4080</v>
      </c>
      <c r="N1725" t="s">
        <v>117</v>
      </c>
      <c r="O1725">
        <f ca="1">BS1718</f>
        <v>81</v>
      </c>
      <c r="P1725">
        <f ca="1">BT1718</f>
        <v>4196</v>
      </c>
      <c r="Q1725" t="s">
        <v>117</v>
      </c>
      <c r="R1725">
        <f ca="1">BW1718</f>
        <v>36</v>
      </c>
      <c r="S1725">
        <f ca="1">BX1718</f>
        <v>4241</v>
      </c>
    </row>
    <row r="1726" spans="1:100">
      <c r="A1726" s="18" t="s">
        <v>155</v>
      </c>
      <c r="C1726">
        <f ca="1">(C1724+C1725)*(C1724+D1724)/SUM(C1724:D1725)</f>
        <v>215.7470551766894</v>
      </c>
      <c r="D1726">
        <f ca="1">(C1724+D1724)*(D1724+D1725)/SUM(C1724:D1725)</f>
        <v>1959.2529448233106</v>
      </c>
      <c r="F1726">
        <f ca="1">(F1724+F1725)*(F1724+G1724)/SUM(F1724:G1725)</f>
        <v>715.33632982021084</v>
      </c>
      <c r="G1726">
        <f ca="1">(F1724+G1724)*(G1724+G1725)/SUM(F1724:G1725)</f>
        <v>1459.6636701797893</v>
      </c>
      <c r="I1726">
        <f ca="1">(I1724+I1725)*(I1724+J1724)/SUM(I1724:J1725)</f>
        <v>183.04789212647242</v>
      </c>
      <c r="J1726">
        <f ca="1">(I1724+J1724)*(J1724+J1725)/SUM(I1724:J1725)</f>
        <v>1991.9521078735277</v>
      </c>
      <c r="L1726">
        <f ca="1">(L1724+L1725)*(L1724+M1724)/SUM(L1724:M1725)</f>
        <v>88.658555486670807</v>
      </c>
      <c r="M1726">
        <f ca="1">(L1724+M1724)*(M1724+M1725)/SUM(L1724:M1725)</f>
        <v>2086.3414445133294</v>
      </c>
      <c r="O1726">
        <f ca="1">(O1724+O1725)*(O1724+P1724)/SUM(O1724:P1725)</f>
        <v>39.441258524488532</v>
      </c>
      <c r="P1726">
        <f ca="1">(O1724+P1724)*(P1724+P1725)/SUM(O1724:P1725)</f>
        <v>2135.5587414755114</v>
      </c>
      <c r="R1726">
        <f ca="1">(R1724+R1725)*(R1724+S1724)/SUM(R1724:S1725)</f>
        <v>17.529448233106013</v>
      </c>
      <c r="S1726">
        <f ca="1">(R1724+S1724)*(S1724+S1725)/SUM(R1724:S1725)</f>
        <v>2157.470551766894</v>
      </c>
    </row>
    <row r="1727" spans="1:100">
      <c r="C1727">
        <f ca="1">(C1724+C1725)*(C1725+D1725)/SUM(C1724:D1725)</f>
        <v>424.2529448233106</v>
      </c>
      <c r="D1727">
        <f ca="1">(C1725+D1725)*(D1724+D1725)/SUM(C1724:D1725)</f>
        <v>3852.7470551766892</v>
      </c>
      <c r="F1727">
        <f ca="1">(F1724+F1725)*(F1725+G1725)/SUM(F1724:G1725)</f>
        <v>1406.6636701797893</v>
      </c>
      <c r="G1727">
        <f ca="1">(F1725+G1725)*(G1724+G1725)/SUM(F1724:G1725)</f>
        <v>2870.3363298202107</v>
      </c>
      <c r="I1727">
        <f ca="1">(I1724+I1725)*(I1725+J1725)/SUM(I1724:J1725)</f>
        <v>359.95210787352761</v>
      </c>
      <c r="J1727">
        <f ca="1">(I1725+J1725)*(J1724+J1725)/SUM(I1724:J1725)</f>
        <v>3917.0478921264726</v>
      </c>
      <c r="L1727">
        <f ca="1">(L1724+L1725)*(L1725+M1725)/SUM(L1724:M1725)</f>
        <v>174.34144451332921</v>
      </c>
      <c r="M1727">
        <f ca="1">(L1725+M1725)*(M1724+M1725)/SUM(L1724:M1725)</f>
        <v>4102.6585554866706</v>
      </c>
      <c r="O1727">
        <f ca="1">(O1724+O1725)*(O1725+P1725)/SUM(O1724:P1725)</f>
        <v>77.558741475511468</v>
      </c>
      <c r="P1727">
        <f ca="1">(O1725+P1725)*(P1724+P1725)/SUM(O1724:P1725)</f>
        <v>4199.4412585244881</v>
      </c>
      <c r="R1727">
        <f ca="1">(R1724+R1725)*(R1725+S1725)/SUM(R1724:S1725)</f>
        <v>34.470551766893983</v>
      </c>
      <c r="S1727">
        <f ca="1">(R1725+S1725)*(S1724+S1725)/SUM(R1724:S1725)</f>
        <v>4242.5294482331065</v>
      </c>
    </row>
    <row r="1729" spans="1:100">
      <c r="A1729" s="18" t="s">
        <v>151</v>
      </c>
      <c r="B1729" s="18" t="s">
        <v>0</v>
      </c>
      <c r="C1729" s="18">
        <v>50</v>
      </c>
      <c r="D1729" s="18">
        <v>10</v>
      </c>
      <c r="E1729" s="18">
        <v>5</v>
      </c>
      <c r="F1729" s="18">
        <v>2</v>
      </c>
      <c r="G1729" s="18">
        <v>1</v>
      </c>
    </row>
    <row r="1730" spans="1:100">
      <c r="A1730" s="18" t="s">
        <v>118</v>
      </c>
      <c r="B1730" s="10">
        <f ca="1">_xlfn.CHISQ.TEST(C1724:D1725,C1726:D1727)</f>
        <v>0.94752302815161249</v>
      </c>
      <c r="C1730" s="10">
        <f ca="1">_xlfn.CHISQ.TEST(F1724:G1725,F1726:G1727)</f>
        <v>6.9653011618995033E-11</v>
      </c>
      <c r="D1730" s="10">
        <f ca="1">_xlfn.CHISQ.TEST(I1724:J1725,I1726:J1727)</f>
        <v>3.0709330695824347E-4</v>
      </c>
      <c r="E1730" s="10">
        <f ca="1">_xlfn.CHISQ.TEST(L1724:M1725,L1726:M1727)</f>
        <v>2.5464063251852947E-3</v>
      </c>
      <c r="F1730" s="10">
        <f ca="1">_xlfn.CHISQ.TEST(O1724:P1725,O1726:P1727)</f>
        <v>0.49701544256834063</v>
      </c>
      <c r="G1730" s="10">
        <f ca="1">_xlfn.CHISQ.TEST(R1724:S1725,R1726:S1727)</f>
        <v>0.65235697567737505</v>
      </c>
    </row>
    <row r="1731" spans="1:100">
      <c r="A1731" s="18" t="s">
        <v>156</v>
      </c>
      <c r="B1731">
        <f ca="1">(C1724*D1725)/(D1724*C1725)</f>
        <v>0.99421368547418965</v>
      </c>
      <c r="C1731">
        <f ca="1">(F1724*G1725)/(G1724*F1725)</f>
        <v>0.68728148091363894</v>
      </c>
      <c r="D1731">
        <f ca="1">(I1724*J1725)/(J1724*I1725)</f>
        <v>0.69615936826992109</v>
      </c>
      <c r="E1731">
        <f ca="1">(L1724*M1725)/(M1724*L1725)</f>
        <v>0.64812875926955538</v>
      </c>
      <c r="F1731">
        <f ca="1">(O1724*P1725)/(P1724*O1725)</f>
        <v>0.87185081294478206</v>
      </c>
      <c r="G1731">
        <f ca="1">(R1724*S1725)/(S1724*R1725)</f>
        <v>0.87303792908239408</v>
      </c>
    </row>
    <row r="1734" spans="1:100">
      <c r="A1734">
        <v>4</v>
      </c>
      <c r="B1734">
        <v>5</v>
      </c>
      <c r="C1734">
        <v>4</v>
      </c>
      <c r="AB1734" s="12"/>
      <c r="AC1734" s="12"/>
      <c r="AD1734" s="12"/>
      <c r="AE1734" s="12"/>
      <c r="AF1734" s="12"/>
      <c r="AG1734" s="12"/>
      <c r="AH1734" s="12"/>
      <c r="AI1734" s="12"/>
      <c r="AJ1734" s="12"/>
      <c r="AK1734" s="12"/>
      <c r="AL1734" s="12"/>
      <c r="AM1734" s="12"/>
      <c r="AN1734" s="12"/>
      <c r="AO1734" s="12"/>
      <c r="AP1734" s="12"/>
      <c r="AQ1734" s="12"/>
      <c r="AR1734" s="12"/>
      <c r="AS1734" s="12"/>
      <c r="AT1734" s="12"/>
      <c r="AU1734" s="12"/>
      <c r="AV1734" s="12"/>
      <c r="AW1734" s="12"/>
      <c r="AX1734" s="12"/>
      <c r="AY1734" s="12"/>
    </row>
    <row r="1735" spans="1:100" ht="18.75">
      <c r="A1735" s="19" t="str">
        <f ca="1">INDIRECT("R5C"&amp;A1734,FALSE)</f>
        <v>ancestors</v>
      </c>
      <c r="B1735" s="19" t="str">
        <f ca="1">INDIRECT("R5C"&amp;B1734,FALSE)</f>
        <v>emperor_names</v>
      </c>
      <c r="C1735" s="19" t="str">
        <f ca="1">INDIRECT("R3C"&amp;C1734,FALSE)</f>
        <v>reward</v>
      </c>
      <c r="D1735" s="20"/>
    </row>
    <row r="1736" spans="1:100" ht="18.75">
      <c r="A1736" s="19">
        <f ca="1">INDIRECT("R6C"&amp;A1734,FALSE)</f>
        <v>6</v>
      </c>
      <c r="B1736" s="19">
        <f ca="1">INDIRECT("R6C"&amp;B1734,FALSE)</f>
        <v>227</v>
      </c>
      <c r="C1736" s="19">
        <f ca="1">INDIRECT("R4C"&amp;C1734,FALSE)</f>
        <v>10</v>
      </c>
    </row>
    <row r="1737" spans="1:100">
      <c r="A1737" s="18"/>
    </row>
    <row r="1738" spans="1:100">
      <c r="A1738" s="18" t="s">
        <v>115</v>
      </c>
    </row>
    <row r="1739" spans="1:100" ht="15.75">
      <c r="C1739" t="s">
        <v>36</v>
      </c>
      <c r="D1739" t="s">
        <v>37</v>
      </c>
      <c r="E1739" s="2" t="s">
        <v>43</v>
      </c>
      <c r="F1739" s="2" t="s">
        <v>38</v>
      </c>
      <c r="G1739" s="2" t="s">
        <v>39</v>
      </c>
      <c r="H1739" s="2" t="s">
        <v>40</v>
      </c>
      <c r="I1739" s="2" t="s">
        <v>41</v>
      </c>
      <c r="J1739" s="2" t="s">
        <v>42</v>
      </c>
      <c r="K1739" s="3" t="s">
        <v>44</v>
      </c>
      <c r="L1739" s="3" t="s">
        <v>45</v>
      </c>
      <c r="M1739" s="3" t="s">
        <v>46</v>
      </c>
      <c r="N1739" s="3" t="s">
        <v>47</v>
      </c>
      <c r="O1739" s="3" t="s">
        <v>48</v>
      </c>
      <c r="P1739" s="3" t="s">
        <v>49</v>
      </c>
      <c r="Q1739" s="3" t="s">
        <v>108</v>
      </c>
      <c r="R1739" s="3" t="s">
        <v>109</v>
      </c>
      <c r="S1739" s="3" t="s">
        <v>110</v>
      </c>
      <c r="T1739" s="3" t="s">
        <v>111</v>
      </c>
      <c r="U1739" s="3" t="s">
        <v>112</v>
      </c>
      <c r="V1739" s="3" t="s">
        <v>113</v>
      </c>
      <c r="W1739" s="3" t="s">
        <v>81</v>
      </c>
      <c r="X1739" s="3" t="s">
        <v>82</v>
      </c>
      <c r="Y1739" s="3" t="s">
        <v>83</v>
      </c>
      <c r="Z1739" s="3" t="s">
        <v>84</v>
      </c>
      <c r="AA1739" s="3" t="s">
        <v>85</v>
      </c>
      <c r="AB1739" s="3" t="s">
        <v>86</v>
      </c>
      <c r="AC1739" s="13" t="s">
        <v>96</v>
      </c>
      <c r="AD1739" s="13" t="s">
        <v>97</v>
      </c>
      <c r="AE1739" s="13" t="s">
        <v>98</v>
      </c>
      <c r="AF1739" s="13" t="s">
        <v>99</v>
      </c>
      <c r="AG1739" s="13" t="s">
        <v>100</v>
      </c>
      <c r="AH1739" s="13" t="s">
        <v>101</v>
      </c>
      <c r="AI1739" s="13" t="s">
        <v>102</v>
      </c>
      <c r="AJ1739" s="13" t="s">
        <v>103</v>
      </c>
      <c r="AK1739" s="13" t="s">
        <v>104</v>
      </c>
      <c r="AL1739" s="13" t="s">
        <v>105</v>
      </c>
      <c r="AM1739" s="13" t="s">
        <v>106</v>
      </c>
      <c r="AN1739" s="13" t="s">
        <v>107</v>
      </c>
      <c r="AO1739" s="13" t="s">
        <v>96</v>
      </c>
      <c r="AP1739" s="13" t="s">
        <v>97</v>
      </c>
      <c r="AQ1739" s="13" t="s">
        <v>98</v>
      </c>
      <c r="AR1739" s="13" t="s">
        <v>99</v>
      </c>
      <c r="AS1739" s="13" t="s">
        <v>100</v>
      </c>
      <c r="AT1739" s="13" t="s">
        <v>101</v>
      </c>
      <c r="AU1739" s="13" t="s">
        <v>102</v>
      </c>
      <c r="AV1739" s="13" t="s">
        <v>103</v>
      </c>
      <c r="AW1739" s="13" t="s">
        <v>104</v>
      </c>
      <c r="AX1739" s="13" t="s">
        <v>105</v>
      </c>
      <c r="AY1739" s="13" t="s">
        <v>106</v>
      </c>
      <c r="AZ1739" s="13" t="s">
        <v>107</v>
      </c>
      <c r="BA1739" t="s">
        <v>1</v>
      </c>
      <c r="BB1739" t="s">
        <v>2</v>
      </c>
      <c r="BC1739" t="s">
        <v>3</v>
      </c>
      <c r="BD1739" t="s">
        <v>4</v>
      </c>
      <c r="BE1739" t="s">
        <v>5</v>
      </c>
      <c r="BF1739" t="s">
        <v>6</v>
      </c>
      <c r="BG1739" t="s">
        <v>7</v>
      </c>
      <c r="BH1739" t="s">
        <v>8</v>
      </c>
      <c r="BI1739" t="s">
        <v>9</v>
      </c>
      <c r="BJ1739" t="s">
        <v>10</v>
      </c>
      <c r="BK1739" t="s">
        <v>11</v>
      </c>
      <c r="BL1739" t="s">
        <v>12</v>
      </c>
      <c r="BM1739" t="s">
        <v>13</v>
      </c>
      <c r="BN1739" t="s">
        <v>14</v>
      </c>
      <c r="BO1739" t="s">
        <v>15</v>
      </c>
      <c r="BP1739" t="s">
        <v>16</v>
      </c>
      <c r="BQ1739" t="s">
        <v>17</v>
      </c>
      <c r="BR1739" t="s">
        <v>18</v>
      </c>
      <c r="BS1739" t="s">
        <v>19</v>
      </c>
      <c r="BT1739" t="s">
        <v>20</v>
      </c>
      <c r="BU1739" t="s">
        <v>21</v>
      </c>
      <c r="BV1739" t="s">
        <v>22</v>
      </c>
      <c r="BW1739" t="s">
        <v>23</v>
      </c>
      <c r="BX1739" t="s">
        <v>24</v>
      </c>
      <c r="BY1739" t="s">
        <v>1</v>
      </c>
      <c r="BZ1739" t="s">
        <v>2</v>
      </c>
      <c r="CA1739" t="s">
        <v>3</v>
      </c>
      <c r="CB1739" t="s">
        <v>4</v>
      </c>
      <c r="CC1739" t="s">
        <v>5</v>
      </c>
      <c r="CD1739" t="s">
        <v>6</v>
      </c>
      <c r="CE1739" t="s">
        <v>7</v>
      </c>
      <c r="CF1739" t="s">
        <v>8</v>
      </c>
      <c r="CG1739" t="s">
        <v>9</v>
      </c>
      <c r="CH1739" t="s">
        <v>10</v>
      </c>
      <c r="CI1739" t="s">
        <v>11</v>
      </c>
      <c r="CJ1739" t="s">
        <v>12</v>
      </c>
      <c r="CK1739" t="s">
        <v>13</v>
      </c>
      <c r="CL1739" t="s">
        <v>14</v>
      </c>
      <c r="CM1739" t="s">
        <v>15</v>
      </c>
      <c r="CN1739" t="s">
        <v>16</v>
      </c>
      <c r="CO1739" t="s">
        <v>17</v>
      </c>
      <c r="CP1739" t="s">
        <v>18</v>
      </c>
      <c r="CQ1739" t="s">
        <v>19</v>
      </c>
      <c r="CR1739" t="s">
        <v>20</v>
      </c>
      <c r="CS1739" t="s">
        <v>21</v>
      </c>
      <c r="CT1739" t="s">
        <v>22</v>
      </c>
      <c r="CU1739" t="s">
        <v>23</v>
      </c>
      <c r="CV1739" t="s">
        <v>24</v>
      </c>
    </row>
    <row r="1740" spans="1:100">
      <c r="A1740" s="18" t="str">
        <f ca="1">INDIRECT("CORPUS_TOTALS!R"&amp;$A1736&amp;"C"&amp;COLUMN(),FALSE)</f>
        <v>Ancestors</v>
      </c>
      <c r="B1740" s="7" t="str">
        <f ca="1">INDIRECT("CORPUS_TOTALS!R"&amp;($A1736+$C1736)&amp;"C"&amp;(COLUMN()-1),FALSE)</f>
        <v>Reward</v>
      </c>
      <c r="C1740" s="7">
        <f ca="1">INDIRECT("CORPUS_TOTALS!R"&amp;($A1736+$C1736)&amp;"C"&amp;(COLUMN()-1),FALSE)</f>
        <v>8807</v>
      </c>
      <c r="D1740" s="7">
        <f t="shared" ref="D1740:BO1740" ca="1" si="1413">INDIRECT("CORPUS_TOTALS!R"&amp;($A1736+$C1736)&amp;"C"&amp;(COLUMN()-1),FALSE)</f>
        <v>2175</v>
      </c>
      <c r="E1740" s="7">
        <f t="shared" ca="1" si="1413"/>
        <v>93</v>
      </c>
      <c r="F1740" s="7">
        <f t="shared" ca="1" si="1413"/>
        <v>296</v>
      </c>
      <c r="G1740" s="7">
        <f t="shared" ca="1" si="1413"/>
        <v>48</v>
      </c>
      <c r="H1740" s="7">
        <f t="shared" ca="1" si="1413"/>
        <v>24</v>
      </c>
      <c r="I1740" s="7">
        <f t="shared" ca="1" si="1413"/>
        <v>8</v>
      </c>
      <c r="J1740" s="7">
        <f t="shared" ca="1" si="1413"/>
        <v>2</v>
      </c>
      <c r="K1740" s="7">
        <f t="shared" ca="1" si="1413"/>
        <v>-0.19194697637260993</v>
      </c>
      <c r="L1740" s="7">
        <f t="shared" ca="1" si="1413"/>
        <v>9.3384129536526944E-2</v>
      </c>
      <c r="M1740" s="7">
        <f t="shared" ca="1" si="1413"/>
        <v>-0.40749946945715254</v>
      </c>
      <c r="N1740" s="7">
        <f t="shared" ca="1" si="1413"/>
        <v>-0.40749946945715254</v>
      </c>
      <c r="O1740" s="7">
        <f t="shared" ca="1" si="1413"/>
        <v>-0.8463933031861397</v>
      </c>
      <c r="P1740" s="7">
        <f t="shared" ca="1" si="1413"/>
        <v>0</v>
      </c>
      <c r="Q1740" s="7">
        <f t="shared" ca="1" si="1413"/>
        <v>1</v>
      </c>
      <c r="R1740" s="7">
        <f t="shared" ca="1" si="1413"/>
        <v>1</v>
      </c>
      <c r="S1740" s="7">
        <f t="shared" ca="1" si="1413"/>
        <v>1</v>
      </c>
      <c r="T1740" s="7">
        <f t="shared" ca="1" si="1413"/>
        <v>1</v>
      </c>
      <c r="U1740" s="7">
        <f t="shared" ca="1" si="1413"/>
        <v>1</v>
      </c>
      <c r="V1740" s="7">
        <f t="shared" ca="1" si="1413"/>
        <v>1</v>
      </c>
      <c r="W1740" s="7">
        <f t="shared" ca="1" si="1413"/>
        <v>0.65831341164677304</v>
      </c>
      <c r="X1740" s="7">
        <f t="shared" ca="1" si="1413"/>
        <v>0.5590793146001285</v>
      </c>
      <c r="Y1740" s="7">
        <f t="shared" ca="1" si="1413"/>
        <v>0.84674297881828764</v>
      </c>
      <c r="Z1740" s="7">
        <f t="shared" ca="1" si="1413"/>
        <v>0.94162745668708914</v>
      </c>
      <c r="AA1740" s="7">
        <f t="shared" ca="1" si="1413"/>
        <v>0.87708827812429857</v>
      </c>
      <c r="AB1740" s="7">
        <f t="shared" ca="1" si="1413"/>
        <v>0.55095772592976666</v>
      </c>
      <c r="AC1740" s="7">
        <f t="shared" ca="1" si="1413"/>
        <v>1.9248488313795367E-3</v>
      </c>
      <c r="AD1740" s="7">
        <f t="shared" ca="1" si="1413"/>
        <v>2.9053681905022795E-3</v>
      </c>
      <c r="AE1740" s="7">
        <f t="shared" ca="1" si="1413"/>
        <v>2.4121821420470912E-3</v>
      </c>
      <c r="AF1740" s="7">
        <f t="shared" ca="1" si="1413"/>
        <v>3.031496018872449E-3</v>
      </c>
      <c r="AG1740" s="7">
        <f t="shared" ca="1" si="1413"/>
        <v>1.5832512172923572E-3</v>
      </c>
      <c r="AH1740" s="7">
        <f t="shared" ca="1" si="1413"/>
        <v>2.8305418861559188E-3</v>
      </c>
      <c r="AI1740" s="7">
        <f t="shared" ca="1" si="1413"/>
        <v>1.3249288616600089E-3</v>
      </c>
      <c r="AJ1740" s="7">
        <f t="shared" ca="1" si="1413"/>
        <v>3.0888642417882671E-3</v>
      </c>
      <c r="AK1740" s="7">
        <f t="shared" ca="1" si="1413"/>
        <v>5.6583513847534533E-4</v>
      </c>
      <c r="AL1740" s="7">
        <f t="shared" ca="1" si="1413"/>
        <v>3.1123257810648846E-3</v>
      </c>
      <c r="AM1740" s="7">
        <f t="shared" ca="1" si="1413"/>
        <v>-3.542914351300821E-4</v>
      </c>
      <c r="AN1740" s="7">
        <f t="shared" ca="1" si="1413"/>
        <v>2.1933718949001969E-3</v>
      </c>
      <c r="AO1740" s="7">
        <f t="shared" ca="1" si="1413"/>
        <v>2.6814310946861351E-2</v>
      </c>
      <c r="AP1740" s="7">
        <f t="shared" ca="1" si="1413"/>
        <v>4.2151206294517955E-2</v>
      </c>
      <c r="AQ1740" s="7">
        <f t="shared" ca="1" si="1413"/>
        <v>9.1953465442117105E-2</v>
      </c>
      <c r="AR1740" s="7">
        <f t="shared" ca="1" si="1413"/>
        <v>0.11770170697167601</v>
      </c>
      <c r="AS1740" s="7">
        <f t="shared" ca="1" si="1413"/>
        <v>1.4313107495483594E-2</v>
      </c>
      <c r="AT1740" s="7">
        <f t="shared" ca="1" si="1413"/>
        <v>2.6146662619458933E-2</v>
      </c>
      <c r="AU1740" s="7">
        <f t="shared" ca="1" si="1413"/>
        <v>6.2758632434721604E-3</v>
      </c>
      <c r="AV1740" s="7">
        <f t="shared" ca="1" si="1413"/>
        <v>1.4873562043884162E-2</v>
      </c>
      <c r="AW1740" s="7">
        <f t="shared" ca="1" si="1413"/>
        <v>1.134017273433291E-3</v>
      </c>
      <c r="AX1740" s="7">
        <f t="shared" ca="1" si="1413"/>
        <v>6.2223045656471685E-3</v>
      </c>
      <c r="AY1740" s="7">
        <f t="shared" ca="1" si="1413"/>
        <v>-3.542914351300821E-4</v>
      </c>
      <c r="AZ1740" s="7">
        <f t="shared" ca="1" si="1413"/>
        <v>2.1933718949001969E-3</v>
      </c>
      <c r="BA1740" s="7">
        <f t="shared" ca="1" si="1413"/>
        <v>267443</v>
      </c>
      <c r="BB1740" s="7">
        <f t="shared" ca="1" si="1413"/>
        <v>6451223</v>
      </c>
      <c r="BC1740" s="7">
        <f t="shared" ca="1" si="1413"/>
        <v>75</v>
      </c>
      <c r="BD1740" s="7">
        <f t="shared" ca="1" si="1413"/>
        <v>2100</v>
      </c>
      <c r="BE1740" s="7">
        <f t="shared" ca="1" si="1413"/>
        <v>643559</v>
      </c>
      <c r="BF1740" s="7">
        <f t="shared" ca="1" si="1413"/>
        <v>6075107</v>
      </c>
      <c r="BG1740" s="7">
        <f t="shared" ca="1" si="1413"/>
        <v>228</v>
      </c>
      <c r="BH1740" s="7">
        <f t="shared" ca="1" si="1413"/>
        <v>1947</v>
      </c>
      <c r="BI1740" s="7">
        <f t="shared" ca="1" si="1413"/>
        <v>155478</v>
      </c>
      <c r="BJ1740" s="7">
        <f t="shared" ca="1" si="1413"/>
        <v>6563188</v>
      </c>
      <c r="BK1740" s="7">
        <f t="shared" ca="1" si="1413"/>
        <v>44</v>
      </c>
      <c r="BL1740" s="7">
        <f t="shared" ca="1" si="1413"/>
        <v>2131</v>
      </c>
      <c r="BM1740" s="7">
        <f t="shared" ca="1" si="1413"/>
        <v>80928</v>
      </c>
      <c r="BN1740" s="7">
        <f t="shared" ca="1" si="1413"/>
        <v>6637738</v>
      </c>
      <c r="BO1740" s="7">
        <f t="shared" ca="1" si="1413"/>
        <v>23</v>
      </c>
      <c r="BP1740" s="7">
        <f t="shared" ref="BP1740:CV1740" ca="1" si="1414">INDIRECT("CORPUS_TOTALS!R"&amp;($A1736+$C1736)&amp;"C"&amp;(COLUMN()-1),FALSE)</f>
        <v>2152</v>
      </c>
      <c r="BQ1740" s="7">
        <f t="shared" ca="1" si="1414"/>
        <v>33056</v>
      </c>
      <c r="BR1740" s="7">
        <f t="shared" ca="1" si="1414"/>
        <v>6685610</v>
      </c>
      <c r="BS1740" s="7">
        <f t="shared" ca="1" si="1414"/>
        <v>8</v>
      </c>
      <c r="BT1740" s="7">
        <f t="shared" ca="1" si="1414"/>
        <v>2167</v>
      </c>
      <c r="BU1740" s="7">
        <f t="shared" ca="1" si="1414"/>
        <v>16541</v>
      </c>
      <c r="BV1740" s="7">
        <f t="shared" ca="1" si="1414"/>
        <v>6702125</v>
      </c>
      <c r="BW1740" s="7">
        <f t="shared" ca="1" si="1414"/>
        <v>2</v>
      </c>
      <c r="BX1740" s="7">
        <f t="shared" ca="1" si="1414"/>
        <v>2173</v>
      </c>
      <c r="BY1740" s="7">
        <f t="shared" ca="1" si="1414"/>
        <v>267431.4257676978</v>
      </c>
      <c r="BZ1740" s="7">
        <f t="shared" ca="1" si="1414"/>
        <v>6451234.5742323026</v>
      </c>
      <c r="CA1740" s="7">
        <f t="shared" ca="1" si="1414"/>
        <v>86.574232302177663</v>
      </c>
      <c r="CB1740" s="7">
        <f t="shared" ca="1" si="1414"/>
        <v>2089.1018432825804</v>
      </c>
      <c r="CC1740" s="7">
        <f t="shared" ca="1" si="1414"/>
        <v>643578.65751354629</v>
      </c>
      <c r="CD1740" s="7">
        <f t="shared" ca="1" si="1414"/>
        <v>6075087.3424864532</v>
      </c>
      <c r="CE1740" s="7">
        <f t="shared" ca="1" si="1414"/>
        <v>208.34248645370423</v>
      </c>
      <c r="CF1740" s="7">
        <f t="shared" ca="1" si="1414"/>
        <v>1967.2941697057124</v>
      </c>
      <c r="CG1740" s="7">
        <f t="shared" ca="1" si="1414"/>
        <v>155471.66993714031</v>
      </c>
      <c r="CH1740" s="7">
        <f t="shared" ca="1" si="1414"/>
        <v>6563194.3300628597</v>
      </c>
      <c r="CI1740" s="7">
        <f t="shared" ca="1" si="1414"/>
        <v>50.33006285969271</v>
      </c>
      <c r="CJ1740" s="7">
        <f t="shared" ca="1" si="1414"/>
        <v>2125.3577458680043</v>
      </c>
      <c r="CK1740" s="7">
        <f t="shared" ca="1" si="1414"/>
        <v>80924.802620088769</v>
      </c>
      <c r="CL1740" s="7">
        <f t="shared" ca="1" si="1414"/>
        <v>6637741.1973799113</v>
      </c>
      <c r="CM1740" s="7">
        <f t="shared" ca="1" si="1414"/>
        <v>26.197379911234322</v>
      </c>
      <c r="CN1740" s="7">
        <f t="shared" ca="1" si="1414"/>
        <v>2149.4982411687083</v>
      </c>
      <c r="CO1740" s="7">
        <f t="shared" ca="1" si="1414"/>
        <v>33053.299821257489</v>
      </c>
      <c r="CP1740" s="7">
        <f t="shared" ca="1" si="1414"/>
        <v>6685612.7001787424</v>
      </c>
      <c r="CQ1740" s="7">
        <f t="shared" ca="1" si="1414"/>
        <v>10.70017874251154</v>
      </c>
      <c r="CR1740" s="7">
        <f t="shared" ca="1" si="1414"/>
        <v>2165.0004591685315</v>
      </c>
      <c r="CS1740" s="7">
        <f t="shared" ca="1" si="1414"/>
        <v>16537.646350806393</v>
      </c>
      <c r="CT1740" s="7">
        <f t="shared" ca="1" si="1414"/>
        <v>6702128.3536491934</v>
      </c>
      <c r="CU1740" s="7">
        <f t="shared" ca="1" si="1414"/>
        <v>5.353649193605384</v>
      </c>
      <c r="CV1740" s="7">
        <f t="shared" ca="1" si="1414"/>
        <v>2170.3487195225957</v>
      </c>
    </row>
    <row r="1741" spans="1:100">
      <c r="A1741" s="18" t="s">
        <v>117</v>
      </c>
      <c r="B1741" s="7" t="str">
        <f ca="1">INDIRECT("CORPUS_TOTALS!R"&amp;($B1736+$C1736)&amp;"C"&amp;(COLUMN()-1),FALSE)</f>
        <v>Reward</v>
      </c>
      <c r="C1741" s="7">
        <f ca="1">INDIRECT("CORPUS_TOTALS!R"&amp;($B1736+$C1736)&amp;"C"&amp;(COLUMN()-1),FALSE)</f>
        <v>8807</v>
      </c>
      <c r="D1741" s="7">
        <f t="shared" ref="D1741:BO1741" ca="1" si="1415">INDIRECT("CORPUS_TOTALS!R"&amp;($B1736+$C1736)&amp;"C"&amp;(COLUMN()-1),FALSE)</f>
        <v>4277</v>
      </c>
      <c r="E1741" s="7">
        <f t="shared" ca="1" si="1415"/>
        <v>185</v>
      </c>
      <c r="F1741" s="7">
        <f t="shared" ca="1" si="1415"/>
        <v>724</v>
      </c>
      <c r="G1741" s="7">
        <f t="shared" ca="1" si="1415"/>
        <v>134</v>
      </c>
      <c r="H1741" s="7">
        <f t="shared" ca="1" si="1415"/>
        <v>51</v>
      </c>
      <c r="I1741" s="7">
        <f t="shared" ca="1" si="1415"/>
        <v>14</v>
      </c>
      <c r="J1741" s="7">
        <f t="shared" ca="1" si="1415"/>
        <v>1</v>
      </c>
      <c r="K1741" s="7">
        <f t="shared" ca="1" si="1415"/>
        <v>-0.23055182871968516</v>
      </c>
      <c r="L1741" s="7">
        <f t="shared" ca="1" si="1415"/>
        <v>0.863408924347983</v>
      </c>
      <c r="M1741" s="7">
        <f t="shared" ca="1" si="1415"/>
        <v>0.60249532826492924</v>
      </c>
      <c r="N1741" s="7">
        <f t="shared" ca="1" si="1415"/>
        <v>-0.31139158573063419</v>
      </c>
      <c r="O1741" s="7">
        <f t="shared" ca="1" si="1415"/>
        <v>-1.5853738615118986</v>
      </c>
      <c r="P1741" s="7">
        <f t="shared" ca="1" si="1415"/>
        <v>0</v>
      </c>
      <c r="Q1741" s="7">
        <f t="shared" ca="1" si="1415"/>
        <v>1</v>
      </c>
      <c r="R1741" s="7">
        <f t="shared" ca="1" si="1415"/>
        <v>1.4353120040946266</v>
      </c>
      <c r="S1741" s="7">
        <f t="shared" ca="1" si="1415"/>
        <v>1</v>
      </c>
      <c r="T1741" s="7">
        <f t="shared" ca="1" si="1415"/>
        <v>1</v>
      </c>
      <c r="U1741" s="7">
        <f t="shared" ca="1" si="1415"/>
        <v>1</v>
      </c>
      <c r="V1741" s="7">
        <f t="shared" ca="1" si="1415"/>
        <v>0.14206199214664861</v>
      </c>
      <c r="W1741" s="7">
        <f t="shared" ca="1" si="1415"/>
        <v>0.95746043880561271</v>
      </c>
      <c r="X1741" s="7">
        <f t="shared" ca="1" si="1415"/>
        <v>6.3825463093298952E-14</v>
      </c>
      <c r="Y1741" s="7">
        <f t="shared" ca="1" si="1415"/>
        <v>0.5013940813843456</v>
      </c>
      <c r="Z1741" s="7">
        <f t="shared" ca="1" si="1415"/>
        <v>0.77643870517721914</v>
      </c>
      <c r="AA1741" s="7">
        <f t="shared" ca="1" si="1415"/>
        <v>0.50071275309945507</v>
      </c>
      <c r="AB1741" s="7">
        <f t="shared" ca="1" si="1415"/>
        <v>3.4496781101629959E-2</v>
      </c>
      <c r="AC1741" s="7">
        <f t="shared" ca="1" si="1415"/>
        <v>2.091494768717856E-3</v>
      </c>
      <c r="AD1741" s="7">
        <f t="shared" ca="1" si="1415"/>
        <v>2.7947524354567507E-3</v>
      </c>
      <c r="AE1741" s="7">
        <f t="shared" ca="1" si="1415"/>
        <v>3.1393553582298424E-3</v>
      </c>
      <c r="AF1741" s="7">
        <f t="shared" ca="1" si="1415"/>
        <v>3.6317458809565035E-3</v>
      </c>
      <c r="AG1741" s="7">
        <f t="shared" ca="1" si="1415"/>
        <v>2.603388583815171E-3</v>
      </c>
      <c r="AH1741" s="7">
        <f t="shared" ca="1" si="1415"/>
        <v>3.6626857673655627E-3</v>
      </c>
      <c r="AI1741" s="7">
        <f t="shared" ca="1" si="1415"/>
        <v>1.7310966026801277E-3</v>
      </c>
      <c r="AJ1741" s="7">
        <f t="shared" ca="1" si="1415"/>
        <v>3.0386017840395357E-3</v>
      </c>
      <c r="AK1741" s="7">
        <f t="shared" ca="1" si="1415"/>
        <v>7.800275109280364E-4</v>
      </c>
      <c r="AL1741" s="7">
        <f t="shared" ca="1" si="1415"/>
        <v>2.4932949113305562E-3</v>
      </c>
      <c r="AM1741" s="7">
        <f t="shared" ca="1" si="1415"/>
        <v>-2.244028183389236E-4</v>
      </c>
      <c r="AN1741" s="7">
        <f t="shared" ca="1" si="1415"/>
        <v>6.9202030723300824E-4</v>
      </c>
      <c r="AO1741" s="7">
        <f t="shared" ca="1" si="1415"/>
        <v>3.2372658895497321E-2</v>
      </c>
      <c r="AP1741" s="7">
        <f t="shared" ca="1" si="1415"/>
        <v>4.3848991794238477E-2</v>
      </c>
      <c r="AQ1741" s="7">
        <f t="shared" ca="1" si="1415"/>
        <v>0.12172786878689358</v>
      </c>
      <c r="AR1741" s="7">
        <f t="shared" ca="1" si="1415"/>
        <v>0.14200839494937018</v>
      </c>
      <c r="AS1741" s="7">
        <f t="shared" ca="1" si="1415"/>
        <v>2.1826913122733726E-2</v>
      </c>
      <c r="AT1741" s="7">
        <f t="shared" ca="1" si="1415"/>
        <v>3.148148061119193E-2</v>
      </c>
      <c r="AU1741" s="7">
        <f t="shared" ca="1" si="1415"/>
        <v>7.2634741696374827E-3</v>
      </c>
      <c r="AV1741" s="7">
        <f t="shared" ca="1" si="1415"/>
        <v>1.3311695341702241E-2</v>
      </c>
      <c r="AW1741" s="7">
        <f t="shared" ca="1" si="1415"/>
        <v>1.5614599154096004E-3</v>
      </c>
      <c r="AX1741" s="7">
        <f t="shared" ca="1" si="1415"/>
        <v>4.9851849291075844E-3</v>
      </c>
      <c r="AY1741" s="7">
        <f t="shared" ca="1" si="1415"/>
        <v>-2.244028183389236E-4</v>
      </c>
      <c r="AZ1741" s="7">
        <f t="shared" ca="1" si="1415"/>
        <v>6.9202030723300824E-4</v>
      </c>
      <c r="BA1741" s="7">
        <f t="shared" ca="1" si="1415"/>
        <v>267355</v>
      </c>
      <c r="BB1741" s="7">
        <f t="shared" ca="1" si="1415"/>
        <v>6449209</v>
      </c>
      <c r="BC1741" s="7">
        <f t="shared" ca="1" si="1415"/>
        <v>163</v>
      </c>
      <c r="BD1741" s="7">
        <f t="shared" ca="1" si="1415"/>
        <v>4114</v>
      </c>
      <c r="BE1741" s="7">
        <f t="shared" ca="1" si="1415"/>
        <v>643223</v>
      </c>
      <c r="BF1741" s="7">
        <f t="shared" ca="1" si="1415"/>
        <v>6073341</v>
      </c>
      <c r="BG1741" s="7">
        <f t="shared" ca="1" si="1415"/>
        <v>564</v>
      </c>
      <c r="BH1741" s="7">
        <f t="shared" ca="1" si="1415"/>
        <v>3713</v>
      </c>
      <c r="BI1741" s="7">
        <f t="shared" ca="1" si="1415"/>
        <v>155408</v>
      </c>
      <c r="BJ1741" s="7">
        <f t="shared" ca="1" si="1415"/>
        <v>6561156</v>
      </c>
      <c r="BK1741" s="7">
        <f t="shared" ca="1" si="1415"/>
        <v>114</v>
      </c>
      <c r="BL1741" s="7">
        <f t="shared" ca="1" si="1415"/>
        <v>4163</v>
      </c>
      <c r="BM1741" s="7">
        <f t="shared" ca="1" si="1415"/>
        <v>80907</v>
      </c>
      <c r="BN1741" s="7">
        <f t="shared" ca="1" si="1415"/>
        <v>6635657</v>
      </c>
      <c r="BO1741" s="7">
        <f t="shared" ca="1" si="1415"/>
        <v>44</v>
      </c>
      <c r="BP1741" s="7">
        <f t="shared" ref="BP1741:CV1741" ca="1" si="1416">INDIRECT("CORPUS_TOTALS!R"&amp;($B1736+$C1736)&amp;"C"&amp;(COLUMN()-1),FALSE)</f>
        <v>4233</v>
      </c>
      <c r="BQ1741" s="7">
        <f t="shared" ca="1" si="1416"/>
        <v>33050</v>
      </c>
      <c r="BR1741" s="7">
        <f t="shared" ca="1" si="1416"/>
        <v>6683514</v>
      </c>
      <c r="BS1741" s="7">
        <f t="shared" ca="1" si="1416"/>
        <v>14</v>
      </c>
      <c r="BT1741" s="7">
        <f t="shared" ca="1" si="1416"/>
        <v>4263</v>
      </c>
      <c r="BU1741" s="7">
        <f t="shared" ca="1" si="1416"/>
        <v>16542</v>
      </c>
      <c r="BV1741" s="7">
        <f t="shared" ca="1" si="1416"/>
        <v>6700022</v>
      </c>
      <c r="BW1741" s="7">
        <f t="shared" ca="1" si="1416"/>
        <v>1</v>
      </c>
      <c r="BX1741" s="7">
        <f t="shared" ca="1" si="1416"/>
        <v>4276</v>
      </c>
      <c r="BY1741" s="7">
        <f t="shared" ca="1" si="1416"/>
        <v>267347.7572452614</v>
      </c>
      <c r="BZ1741" s="7">
        <f t="shared" ca="1" si="1416"/>
        <v>6449216.2427547388</v>
      </c>
      <c r="CA1741" s="7">
        <f t="shared" ca="1" si="1416"/>
        <v>170.24275473858108</v>
      </c>
      <c r="CB1741" s="7">
        <f t="shared" ca="1" si="1416"/>
        <v>4109.3723622673733</v>
      </c>
      <c r="CC1741" s="7">
        <f t="shared" ca="1" si="1416"/>
        <v>643377.30767146556</v>
      </c>
      <c r="CD1741" s="7">
        <f t="shared" ca="1" si="1416"/>
        <v>6073186.6923285341</v>
      </c>
      <c r="CE1741" s="7">
        <f t="shared" ca="1" si="1416"/>
        <v>409.69232853447954</v>
      </c>
      <c r="CF1741" s="7">
        <f t="shared" ca="1" si="1416"/>
        <v>3869.77031083155</v>
      </c>
      <c r="CG1741" s="7">
        <f t="shared" ca="1" si="1416"/>
        <v>155423.029113172</v>
      </c>
      <c r="CH1741" s="7">
        <f t="shared" ca="1" si="1416"/>
        <v>6561140.9708868284</v>
      </c>
      <c r="CI1741" s="7">
        <f t="shared" ca="1" si="1416"/>
        <v>98.970886828002619</v>
      </c>
      <c r="CJ1741" s="7">
        <f t="shared" ca="1" si="1416"/>
        <v>4180.6896149578861</v>
      </c>
      <c r="CK1741" s="7">
        <f t="shared" ca="1" si="1416"/>
        <v>80899.484508560752</v>
      </c>
      <c r="CL1741" s="7">
        <f t="shared" ca="1" si="1416"/>
        <v>6635664.515491439</v>
      </c>
      <c r="CM1741" s="7">
        <f t="shared" ca="1" si="1416"/>
        <v>51.515491439241011</v>
      </c>
      <c r="CN1741" s="7">
        <f t="shared" ca="1" si="1416"/>
        <v>4228.175229179682</v>
      </c>
      <c r="CO1741" s="7">
        <f t="shared" ca="1" si="1416"/>
        <v>33042.95877495093</v>
      </c>
      <c r="CP1741" s="7">
        <f t="shared" ca="1" si="1416"/>
        <v>6683521.0412250487</v>
      </c>
      <c r="CQ1741" s="7">
        <f t="shared" ca="1" si="1416"/>
        <v>21.041225049067521</v>
      </c>
      <c r="CR1741" s="7">
        <f t="shared" ca="1" si="1416"/>
        <v>4258.6689010928803</v>
      </c>
      <c r="CS1741" s="7">
        <f t="shared" ca="1" si="1416"/>
        <v>16532.472387309863</v>
      </c>
      <c r="CT1741" s="7">
        <f t="shared" ca="1" si="1416"/>
        <v>6700031.5276126899</v>
      </c>
      <c r="CU1741" s="7">
        <f t="shared" ca="1" si="1416"/>
        <v>10.527612690138035</v>
      </c>
      <c r="CV1741" s="7">
        <f t="shared" ca="1" si="1416"/>
        <v>4269.1892083511748</v>
      </c>
    </row>
    <row r="1743" spans="1:100">
      <c r="A1743" s="18" t="s">
        <v>114</v>
      </c>
      <c r="B1743" t="s">
        <v>119</v>
      </c>
      <c r="C1743" t="s">
        <v>120</v>
      </c>
      <c r="D1743" t="s">
        <v>121</v>
      </c>
      <c r="E1743" t="s">
        <v>122</v>
      </c>
      <c r="F1743" t="s">
        <v>123</v>
      </c>
      <c r="G1743" t="s">
        <v>124</v>
      </c>
      <c r="H1743" t="s">
        <v>125</v>
      </c>
      <c r="I1743" t="s">
        <v>126</v>
      </c>
      <c r="J1743" t="s">
        <v>127</v>
      </c>
      <c r="K1743" t="s">
        <v>128</v>
      </c>
      <c r="L1743" t="s">
        <v>129</v>
      </c>
      <c r="M1743" t="s">
        <v>130</v>
      </c>
      <c r="N1743" t="s">
        <v>131</v>
      </c>
      <c r="O1743" t="s">
        <v>132</v>
      </c>
      <c r="P1743" t="s">
        <v>133</v>
      </c>
      <c r="Q1743" t="s">
        <v>134</v>
      </c>
      <c r="R1743" t="s">
        <v>135</v>
      </c>
      <c r="S1743" t="s">
        <v>136</v>
      </c>
      <c r="T1743" t="s">
        <v>138</v>
      </c>
      <c r="U1743" t="s">
        <v>139</v>
      </c>
      <c r="V1743" t="s">
        <v>140</v>
      </c>
      <c r="W1743" t="s">
        <v>141</v>
      </c>
      <c r="X1743" t="s">
        <v>142</v>
      </c>
      <c r="Y1743" t="s">
        <v>143</v>
      </c>
      <c r="Z1743" t="s">
        <v>144</v>
      </c>
      <c r="AA1743" t="s">
        <v>145</v>
      </c>
      <c r="AB1743" t="s">
        <v>146</v>
      </c>
      <c r="AC1743" t="s">
        <v>147</v>
      </c>
      <c r="AD1743" t="s">
        <v>148</v>
      </c>
      <c r="AE1743" t="s">
        <v>149</v>
      </c>
      <c r="AF1743" t="s">
        <v>137</v>
      </c>
    </row>
    <row r="1744" spans="1:100">
      <c r="A1744" s="18" t="s">
        <v>150</v>
      </c>
      <c r="B1744" s="10" t="e">
        <f ca="1">1-NORMSDIST(H1744)</f>
        <v>#REF!</v>
      </c>
      <c r="C1744" s="10">
        <f t="shared" ref="C1744" ca="1" si="1417">1-NORMSDIST(I1744)</f>
        <v>0.99924225265123157</v>
      </c>
      <c r="D1744" s="10">
        <f t="shared" ref="D1744" ca="1" si="1418">1-NORMSDIST(J1744)</f>
        <v>0.98192799815953657</v>
      </c>
      <c r="E1744" s="10">
        <f t="shared" ref="E1744" ca="1" si="1419">1-NORMSDIST(K1744)</f>
        <v>0.62306551663775278</v>
      </c>
      <c r="F1744" s="10">
        <f t="shared" ref="F1744" ca="1" si="1420">1-NORMSDIST(L1744)</f>
        <v>0.39613536915278913</v>
      </c>
      <c r="G1744" s="10">
        <f t="shared" ref="G1744" ca="1" si="1421">1-NORMSDIST(M1744)</f>
        <v>0.11358982322351885</v>
      </c>
      <c r="H1744" t="e">
        <f ca="1">(E1740/T1744-E1741/Z1744)/(SQRT(N1744*(1-N1744)*(1/T1744+1/Z1744)))</f>
        <v>#REF!</v>
      </c>
      <c r="I1744">
        <f t="shared" ref="I1744" ca="1" si="1422">(F1740/U1744-F1741/AA1744)/(SQRT(O1744*(1-O1744)*(1/U1744+1/AA1744)))</f>
        <v>-3.1717000081498581</v>
      </c>
      <c r="J1744">
        <f t="shared" ref="J1744" ca="1" si="1423">(G1740/V1744-G1741/AB1744)/(SQRT(P1744*(1-P1744)*(1/V1744+1/AB1744)))</f>
        <v>-2.0953037010779001</v>
      </c>
      <c r="K1744">
        <f t="shared" ref="K1744" ca="1" si="1424">(H1740/W1744-H1741/AC1744)/(SQRT(Q1744*(1-Q1744)*(1/W1744+1/AC1744)))</f>
        <v>-0.31354193416658838</v>
      </c>
      <c r="L1744">
        <f t="shared" ref="L1744" ca="1" si="1425">(I1740/X1744-I1741/AD1744)/(SQRT(R1744*(1-R1744)*(1/X1744+1/AD1744)))</f>
        <v>0.2633630877438724</v>
      </c>
      <c r="M1744">
        <f t="shared" ref="M1744" ca="1" si="1426">(J1740/Y1744-J1741/AE1744)/(SQRT(S1744*(1-S1744)*(1/Y1744+1/AE1744)))</f>
        <v>1.2076559031779612</v>
      </c>
      <c r="N1744" t="e">
        <f ca="1">(E1740+E1741)/(T1744+Z1744)</f>
        <v>#REF!</v>
      </c>
      <c r="O1744">
        <f t="shared" ref="O1744" ca="1" si="1427">(F1740+F1741)/(U1744+AA1744)</f>
        <v>1.5809051456912586E-3</v>
      </c>
      <c r="P1744">
        <f t="shared" ref="P1744" ca="1" si="1428">(G1740+G1741)/(V1744+AB1744)</f>
        <v>1.4104153750774953E-3</v>
      </c>
      <c r="Q1744">
        <f t="shared" ref="Q1744" ca="1" si="1429">(H1740+H1741)/(W1744+AC1744)</f>
        <v>1.1624302541847489E-3</v>
      </c>
      <c r="R1744">
        <f t="shared" ref="R1744" ca="1" si="1430">(I1740+I1741)/(X1744+AD1744)</f>
        <v>8.524488530688159E-4</v>
      </c>
      <c r="S1744">
        <f t="shared" ref="S1744" ca="1" si="1431">(J1740+J1741)/(Y1744+AE1744)</f>
        <v>2.3248605083694979E-4</v>
      </c>
      <c r="T1744" t="e">
        <f ca="1">_xlfn.FLOOR.MATH(($F$1-1)*$D1740)</f>
        <v>#REF!</v>
      </c>
      <c r="U1744">
        <f ca="1">2*50*$D1740</f>
        <v>217500</v>
      </c>
      <c r="V1744">
        <f ca="1">2*10*$D1740</f>
        <v>43500</v>
      </c>
      <c r="W1744">
        <f ca="1">2*5*$D1740</f>
        <v>21750</v>
      </c>
      <c r="X1744">
        <f ca="1">2*2*$D1740</f>
        <v>8700</v>
      </c>
      <c r="Y1744">
        <f ca="1">2*1*$D1740</f>
        <v>4350</v>
      </c>
      <c r="Z1744" t="e">
        <f ca="1">_xlfn.FLOOR.MATH(($F$1-1)*$D1741)</f>
        <v>#REF!</v>
      </c>
      <c r="AA1744">
        <f ca="1">2*50*$D1741</f>
        <v>427700</v>
      </c>
      <c r="AB1744">
        <f ca="1">2*10*$D1741</f>
        <v>85540</v>
      </c>
      <c r="AC1744">
        <f ca="1">2*5*$D1741</f>
        <v>42770</v>
      </c>
      <c r="AD1744">
        <f ca="1">2*2*$D1741</f>
        <v>17108</v>
      </c>
      <c r="AE1744">
        <f ca="1">2*1*$D1741</f>
        <v>8554</v>
      </c>
    </row>
    <row r="1746" spans="1:51">
      <c r="A1746" s="18" t="s">
        <v>151</v>
      </c>
      <c r="B1746" t="s">
        <v>152</v>
      </c>
      <c r="C1746" t="s">
        <v>153</v>
      </c>
      <c r="D1746" t="s">
        <v>154</v>
      </c>
      <c r="E1746">
        <v>50</v>
      </c>
      <c r="F1746" t="s">
        <v>153</v>
      </c>
      <c r="G1746" t="s">
        <v>154</v>
      </c>
      <c r="H1746">
        <v>10</v>
      </c>
      <c r="I1746" t="s">
        <v>153</v>
      </c>
      <c r="J1746" t="s">
        <v>154</v>
      </c>
      <c r="K1746">
        <v>5</v>
      </c>
      <c r="L1746" t="s">
        <v>153</v>
      </c>
      <c r="M1746" t="s">
        <v>154</v>
      </c>
      <c r="N1746">
        <v>2</v>
      </c>
      <c r="O1746" t="s">
        <v>153</v>
      </c>
      <c r="P1746" t="s">
        <v>154</v>
      </c>
      <c r="Q1746">
        <v>1</v>
      </c>
      <c r="R1746" t="s">
        <v>153</v>
      </c>
      <c r="S1746" t="s">
        <v>154</v>
      </c>
    </row>
    <row r="1747" spans="1:51">
      <c r="A1747" s="18" t="s">
        <v>159</v>
      </c>
      <c r="B1747" t="s">
        <v>116</v>
      </c>
      <c r="C1747">
        <f ca="1">BC1740</f>
        <v>75</v>
      </c>
      <c r="D1747">
        <f ca="1">BD1740</f>
        <v>2100</v>
      </c>
      <c r="E1747" t="s">
        <v>116</v>
      </c>
      <c r="F1747">
        <f ca="1">BG1740</f>
        <v>228</v>
      </c>
      <c r="G1747">
        <f ca="1">BH1740</f>
        <v>1947</v>
      </c>
      <c r="H1747" t="s">
        <v>116</v>
      </c>
      <c r="I1747">
        <f ca="1">BK1740</f>
        <v>44</v>
      </c>
      <c r="J1747">
        <f ca="1">BL1740</f>
        <v>2131</v>
      </c>
      <c r="K1747" t="s">
        <v>116</v>
      </c>
      <c r="L1747">
        <f ca="1">BO1740</f>
        <v>23</v>
      </c>
      <c r="M1747">
        <f ca="1">BP1740</f>
        <v>2152</v>
      </c>
      <c r="N1747" t="s">
        <v>116</v>
      </c>
      <c r="O1747">
        <f ca="1">BS1740</f>
        <v>8</v>
      </c>
      <c r="P1747">
        <f ca="1">BT1740</f>
        <v>2167</v>
      </c>
      <c r="Q1747" t="s">
        <v>116</v>
      </c>
      <c r="R1747">
        <f ca="1">BW1740</f>
        <v>2</v>
      </c>
      <c r="S1747">
        <f ca="1">BX1740</f>
        <v>2173</v>
      </c>
    </row>
    <row r="1748" spans="1:51">
      <c r="A1748" s="18"/>
      <c r="B1748" t="s">
        <v>117</v>
      </c>
      <c r="C1748">
        <f ca="1">BC1741</f>
        <v>163</v>
      </c>
      <c r="D1748">
        <f ca="1">BD1741</f>
        <v>4114</v>
      </c>
      <c r="E1748" t="s">
        <v>117</v>
      </c>
      <c r="F1748">
        <f ca="1">BG1741</f>
        <v>564</v>
      </c>
      <c r="G1748">
        <f ca="1">BH1741</f>
        <v>3713</v>
      </c>
      <c r="H1748" t="s">
        <v>117</v>
      </c>
      <c r="I1748">
        <f ca="1">BK1741</f>
        <v>114</v>
      </c>
      <c r="J1748">
        <f ca="1">BL1741</f>
        <v>4163</v>
      </c>
      <c r="K1748" t="s">
        <v>117</v>
      </c>
      <c r="L1748">
        <f ca="1">BO1741</f>
        <v>44</v>
      </c>
      <c r="M1748">
        <f ca="1">BP1741</f>
        <v>4233</v>
      </c>
      <c r="N1748" t="s">
        <v>117</v>
      </c>
      <c r="O1748">
        <f ca="1">BS1741</f>
        <v>14</v>
      </c>
      <c r="P1748">
        <f ca="1">BT1741</f>
        <v>4263</v>
      </c>
      <c r="Q1748" t="s">
        <v>117</v>
      </c>
      <c r="R1748">
        <f ca="1">BW1741</f>
        <v>1</v>
      </c>
      <c r="S1748">
        <f ca="1">BX1741</f>
        <v>4276</v>
      </c>
    </row>
    <row r="1749" spans="1:51">
      <c r="A1749" s="18" t="s">
        <v>155</v>
      </c>
      <c r="C1749">
        <f ca="1">(C1747+C1748)*(C1747+D1747)/SUM(C1747:D1748)</f>
        <v>80.230936143831372</v>
      </c>
      <c r="D1749">
        <f ca="1">(C1747+D1747)*(D1747+D1748)/SUM(C1747:D1748)</f>
        <v>2094.7690638561685</v>
      </c>
      <c r="F1749">
        <f ca="1">(F1747+F1748)*(F1747+G1747)/SUM(F1747:G1748)</f>
        <v>266.98698078115314</v>
      </c>
      <c r="G1749">
        <f ca="1">(F1747+G1747)*(G1747+G1748)/SUM(F1747:G1748)</f>
        <v>1908.0130192188469</v>
      </c>
      <c r="I1749">
        <f ca="1">(I1747+I1748)*(I1747+J1747)/SUM(I1747:J1748)</f>
        <v>53.262554246745196</v>
      </c>
      <c r="J1749">
        <f ca="1">(I1747+J1747)*(J1747+J1748)/SUM(I1747:J1748)</f>
        <v>2121.7374457532546</v>
      </c>
      <c r="L1749">
        <f ca="1">(L1747+L1748)*(L1747+M1747)/SUM(L1747:M1748)</f>
        <v>22.586019838809673</v>
      </c>
      <c r="M1749">
        <f ca="1">(L1747+M1747)*(M1747+M1748)/SUM(L1747:M1748)</f>
        <v>2152.4139801611905</v>
      </c>
      <c r="O1749">
        <f ca="1">(O1747+O1748)*(O1747+P1747)/SUM(O1747:P1748)</f>
        <v>7.4163050216986983</v>
      </c>
      <c r="P1749">
        <f ca="1">(O1747+P1747)*(P1747+P1748)/SUM(O1747:P1748)</f>
        <v>2167.5836949783011</v>
      </c>
      <c r="R1749">
        <f ca="1">(R1747+R1748)*(R1747+S1747)/SUM(R1747:S1748)</f>
        <v>1.0113143211407316</v>
      </c>
      <c r="S1749">
        <f ca="1">(R1747+S1747)*(S1747+S1748)/SUM(R1747:S1748)</f>
        <v>2173.9886856788594</v>
      </c>
    </row>
    <row r="1750" spans="1:51">
      <c r="C1750">
        <f ca="1">(C1747+C1748)*(C1748+D1748)/SUM(C1747:D1748)</f>
        <v>157.76906385616863</v>
      </c>
      <c r="D1750">
        <f ca="1">(C1748+D1748)*(D1747+D1748)/SUM(C1747:D1748)</f>
        <v>4119.2309361438311</v>
      </c>
      <c r="F1750">
        <f ca="1">(F1747+F1748)*(F1748+G1748)/SUM(F1747:G1748)</f>
        <v>525.01301921884692</v>
      </c>
      <c r="G1750">
        <f ca="1">(F1748+G1748)*(G1747+G1748)/SUM(F1747:G1748)</f>
        <v>3751.9869807811533</v>
      </c>
      <c r="I1750">
        <f ca="1">(I1747+I1748)*(I1748+J1748)/SUM(I1747:J1748)</f>
        <v>104.7374457532548</v>
      </c>
      <c r="J1750">
        <f ca="1">(I1748+J1748)*(J1747+J1748)/SUM(I1747:J1748)</f>
        <v>4172.2625542467449</v>
      </c>
      <c r="L1750">
        <f ca="1">(L1747+L1748)*(L1748+M1748)/SUM(L1747:M1748)</f>
        <v>44.413980161190331</v>
      </c>
      <c r="M1750">
        <f ca="1">(L1748+M1748)*(M1747+M1748)/SUM(L1747:M1748)</f>
        <v>4232.58601983881</v>
      </c>
      <c r="O1750">
        <f ca="1">(O1747+O1748)*(O1748+P1748)/SUM(O1747:P1748)</f>
        <v>14.583694978301303</v>
      </c>
      <c r="P1750">
        <f ca="1">(O1748+P1748)*(P1747+P1748)/SUM(O1747:P1748)</f>
        <v>4262.4163050216985</v>
      </c>
      <c r="R1750">
        <f ca="1">(R1747+R1748)*(R1748+S1748)/SUM(R1747:S1748)</f>
        <v>1.9886856788592684</v>
      </c>
      <c r="S1750">
        <f ca="1">(R1748+S1748)*(S1747+S1748)/SUM(R1747:S1748)</f>
        <v>4275.0113143211411</v>
      </c>
    </row>
    <row r="1752" spans="1:51">
      <c r="A1752" s="18" t="s">
        <v>151</v>
      </c>
      <c r="B1752" s="18" t="s">
        <v>0</v>
      </c>
      <c r="C1752" s="18">
        <v>50</v>
      </c>
      <c r="D1752" s="18">
        <v>10</v>
      </c>
      <c r="E1752" s="18">
        <v>5</v>
      </c>
      <c r="F1752" s="18">
        <v>2</v>
      </c>
      <c r="G1752" s="18">
        <v>1</v>
      </c>
    </row>
    <row r="1753" spans="1:51">
      <c r="A1753" s="18" t="s">
        <v>118</v>
      </c>
      <c r="B1753" s="10">
        <f ca="1">_xlfn.CHISQ.TEST(C1747:D1748,C1749:D1750)</f>
        <v>0.46485089069700491</v>
      </c>
      <c r="C1753" s="10">
        <f ca="1">_xlfn.CHISQ.TEST(F1747:G1748,F1749:G1750)</f>
        <v>1.7546460721594905E-3</v>
      </c>
      <c r="D1753" s="10">
        <f ca="1">_xlfn.CHISQ.TEST(I1747:J1748,I1749:J1750)</f>
        <v>0.11450373459251426</v>
      </c>
      <c r="E1753" s="10">
        <f ca="1">_xlfn.CHISQ.TEST(L1747:M1748,L1749:M1750)</f>
        <v>0.9143539291860332</v>
      </c>
      <c r="F1753" s="10">
        <f ca="1">_xlfn.CHISQ.TEST(O1747:P1748,O1749:P1750)</f>
        <v>0.79201049538641632</v>
      </c>
      <c r="G1753" s="10">
        <f ca="1">_xlfn.CHISQ.TEST(R1747:S1748,R1749:S1750)</f>
        <v>0.22712560892554112</v>
      </c>
    </row>
    <row r="1754" spans="1:51">
      <c r="A1754" s="18" t="s">
        <v>156</v>
      </c>
      <c r="B1754">
        <f ca="1">(C1747*D1748)/(D1747*C1748)</f>
        <v>0.90140227870289225</v>
      </c>
      <c r="C1754">
        <f ca="1">(F1747*G1748)/(G1747*F1748)</f>
        <v>0.77092963533641501</v>
      </c>
      <c r="D1754">
        <f ca="1">(I1747*J1748)/(J1747*I1748)</f>
        <v>0.75399902854273182</v>
      </c>
      <c r="E1754">
        <f ca="1">(L1747*M1748)/(M1747*L1748)</f>
        <v>1.0282084319026699</v>
      </c>
      <c r="F1754">
        <f ca="1">(O1747*P1748)/(P1747*O1748)</f>
        <v>1.1241347485002307</v>
      </c>
      <c r="G1754">
        <f ca="1">(R1747*S1748)/(S1747*R1748)</f>
        <v>3.9355729406350668</v>
      </c>
    </row>
    <row r="1755" spans="1:51">
      <c r="AB1755" s="12"/>
      <c r="AC1755" s="12"/>
      <c r="AD1755" s="12"/>
      <c r="AE1755" s="12"/>
      <c r="AF1755" s="12"/>
      <c r="AG1755" s="12"/>
      <c r="AH1755" s="12"/>
      <c r="AI1755" s="12"/>
      <c r="AJ1755" s="12"/>
      <c r="AK1755" s="12"/>
      <c r="AL1755" s="12"/>
      <c r="AM1755" s="12"/>
      <c r="AN1755" s="12"/>
      <c r="AO1755" s="12"/>
      <c r="AP1755" s="12"/>
      <c r="AQ1755" s="12"/>
      <c r="AR1755" s="12"/>
      <c r="AS1755" s="12"/>
      <c r="AT1755" s="12"/>
      <c r="AU1755" s="12"/>
      <c r="AV1755" s="12"/>
      <c r="AW1755" s="12"/>
      <c r="AX1755" s="12"/>
      <c r="AY1755" s="12"/>
    </row>
    <row r="1756" spans="1:51">
      <c r="AB1756" s="12"/>
      <c r="AC1756" s="12"/>
      <c r="AD1756" s="12"/>
      <c r="AE1756" s="12"/>
      <c r="AF1756" s="12"/>
      <c r="AG1756" s="12"/>
      <c r="AH1756" s="12"/>
      <c r="AI1756" s="12"/>
      <c r="AJ1756" s="12"/>
      <c r="AK1756" s="12"/>
      <c r="AL1756" s="12"/>
      <c r="AM1756" s="12"/>
      <c r="AN1756" s="12"/>
      <c r="AO1756" s="12"/>
      <c r="AP1756" s="12"/>
      <c r="AQ1756" s="12"/>
      <c r="AR1756" s="12"/>
      <c r="AS1756" s="12"/>
      <c r="AT1756" s="12"/>
      <c r="AU1756" s="12"/>
      <c r="AV1756" s="12"/>
      <c r="AW1756" s="12"/>
      <c r="AX1756" s="12"/>
      <c r="AY1756" s="12"/>
    </row>
    <row r="1757" spans="1:51">
      <c r="A1757">
        <v>4</v>
      </c>
      <c r="B1757">
        <v>5</v>
      </c>
      <c r="C1757">
        <v>5</v>
      </c>
      <c r="AB1757" s="12"/>
      <c r="AC1757" s="12"/>
      <c r="AD1757" s="12"/>
      <c r="AE1757" s="12"/>
      <c r="AF1757" s="12"/>
      <c r="AG1757" s="12"/>
      <c r="AH1757" s="12"/>
      <c r="AI1757" s="12"/>
      <c r="AJ1757" s="12"/>
      <c r="AK1757" s="12"/>
      <c r="AL1757" s="12"/>
      <c r="AM1757" s="12"/>
      <c r="AN1757" s="12"/>
      <c r="AO1757" s="12"/>
      <c r="AP1757" s="12"/>
      <c r="AQ1757" s="12"/>
      <c r="AR1757" s="12"/>
      <c r="AS1757" s="12"/>
      <c r="AT1757" s="12"/>
      <c r="AU1757" s="12"/>
      <c r="AV1757" s="12"/>
      <c r="AW1757" s="12"/>
      <c r="AX1757" s="12"/>
      <c r="AY1757" s="12"/>
    </row>
    <row r="1758" spans="1:51" ht="18.75">
      <c r="A1758" s="19" t="str">
        <f ca="1">INDIRECT("R5C"&amp;A1757,FALSE)</f>
        <v>ancestors</v>
      </c>
      <c r="B1758" s="19" t="str">
        <f ca="1">INDIRECT("R5C"&amp;B1757,FALSE)</f>
        <v>emperor_names</v>
      </c>
      <c r="C1758" s="19" t="str">
        <f ca="1">INDIRECT("R3C"&amp;C1757,FALSE)</f>
        <v>ubc_morality</v>
      </c>
      <c r="D1758" s="20"/>
    </row>
    <row r="1759" spans="1:51" ht="18.75">
      <c r="A1759" s="19">
        <f ca="1">INDIRECT("R6C"&amp;A1757,FALSE)</f>
        <v>6</v>
      </c>
      <c r="B1759" s="19">
        <f ca="1">INDIRECT("R6C"&amp;B1757,FALSE)</f>
        <v>227</v>
      </c>
      <c r="C1759" s="19">
        <f ca="1">INDIRECT("R4C"&amp;C1757,FALSE)</f>
        <v>3</v>
      </c>
    </row>
    <row r="1760" spans="1:51">
      <c r="A1760" s="18"/>
    </row>
    <row r="1761" spans="1:100">
      <c r="A1761" s="18" t="s">
        <v>115</v>
      </c>
    </row>
    <row r="1762" spans="1:100" ht="15.75">
      <c r="C1762" t="s">
        <v>36</v>
      </c>
      <c r="D1762" t="s">
        <v>37</v>
      </c>
      <c r="E1762" s="2" t="s">
        <v>43</v>
      </c>
      <c r="F1762" s="2" t="s">
        <v>38</v>
      </c>
      <c r="G1762" s="2" t="s">
        <v>39</v>
      </c>
      <c r="H1762" s="2" t="s">
        <v>40</v>
      </c>
      <c r="I1762" s="2" t="s">
        <v>41</v>
      </c>
      <c r="J1762" s="2" t="s">
        <v>42</v>
      </c>
      <c r="K1762" s="3" t="s">
        <v>44</v>
      </c>
      <c r="L1762" s="3" t="s">
        <v>45</v>
      </c>
      <c r="M1762" s="3" t="s">
        <v>46</v>
      </c>
      <c r="N1762" s="3" t="s">
        <v>47</v>
      </c>
      <c r="O1762" s="3" t="s">
        <v>48</v>
      </c>
      <c r="P1762" s="3" t="s">
        <v>49</v>
      </c>
      <c r="Q1762" s="3" t="s">
        <v>108</v>
      </c>
      <c r="R1762" s="3" t="s">
        <v>109</v>
      </c>
      <c r="S1762" s="3" t="s">
        <v>110</v>
      </c>
      <c r="T1762" s="3" t="s">
        <v>111</v>
      </c>
      <c r="U1762" s="3" t="s">
        <v>112</v>
      </c>
      <c r="V1762" s="3" t="s">
        <v>113</v>
      </c>
      <c r="W1762" s="3" t="s">
        <v>81</v>
      </c>
      <c r="X1762" s="3" t="s">
        <v>82</v>
      </c>
      <c r="Y1762" s="3" t="s">
        <v>83</v>
      </c>
      <c r="Z1762" s="3" t="s">
        <v>84</v>
      </c>
      <c r="AA1762" s="3" t="s">
        <v>85</v>
      </c>
      <c r="AB1762" s="3" t="s">
        <v>86</v>
      </c>
      <c r="AC1762" s="13" t="s">
        <v>96</v>
      </c>
      <c r="AD1762" s="13" t="s">
        <v>97</v>
      </c>
      <c r="AE1762" s="13" t="s">
        <v>98</v>
      </c>
      <c r="AF1762" s="13" t="s">
        <v>99</v>
      </c>
      <c r="AG1762" s="13" t="s">
        <v>100</v>
      </c>
      <c r="AH1762" s="13" t="s">
        <v>101</v>
      </c>
      <c r="AI1762" s="13" t="s">
        <v>102</v>
      </c>
      <c r="AJ1762" s="13" t="s">
        <v>103</v>
      </c>
      <c r="AK1762" s="13" t="s">
        <v>104</v>
      </c>
      <c r="AL1762" s="13" t="s">
        <v>105</v>
      </c>
      <c r="AM1762" s="13" t="s">
        <v>106</v>
      </c>
      <c r="AN1762" s="13" t="s">
        <v>107</v>
      </c>
      <c r="AO1762" s="13" t="s">
        <v>96</v>
      </c>
      <c r="AP1762" s="13" t="s">
        <v>97</v>
      </c>
      <c r="AQ1762" s="13" t="s">
        <v>98</v>
      </c>
      <c r="AR1762" s="13" t="s">
        <v>99</v>
      </c>
      <c r="AS1762" s="13" t="s">
        <v>100</v>
      </c>
      <c r="AT1762" s="13" t="s">
        <v>101</v>
      </c>
      <c r="AU1762" s="13" t="s">
        <v>102</v>
      </c>
      <c r="AV1762" s="13" t="s">
        <v>103</v>
      </c>
      <c r="AW1762" s="13" t="s">
        <v>104</v>
      </c>
      <c r="AX1762" s="13" t="s">
        <v>105</v>
      </c>
      <c r="AY1762" s="13" t="s">
        <v>106</v>
      </c>
      <c r="AZ1762" s="13" t="s">
        <v>107</v>
      </c>
      <c r="BA1762" t="s">
        <v>1</v>
      </c>
      <c r="BB1762" t="s">
        <v>2</v>
      </c>
      <c r="BC1762" t="s">
        <v>3</v>
      </c>
      <c r="BD1762" t="s">
        <v>4</v>
      </c>
      <c r="BE1762" t="s">
        <v>5</v>
      </c>
      <c r="BF1762" t="s">
        <v>6</v>
      </c>
      <c r="BG1762" t="s">
        <v>7</v>
      </c>
      <c r="BH1762" t="s">
        <v>8</v>
      </c>
      <c r="BI1762" t="s">
        <v>9</v>
      </c>
      <c r="BJ1762" t="s">
        <v>10</v>
      </c>
      <c r="BK1762" t="s">
        <v>11</v>
      </c>
      <c r="BL1762" t="s">
        <v>12</v>
      </c>
      <c r="BM1762" t="s">
        <v>13</v>
      </c>
      <c r="BN1762" t="s">
        <v>14</v>
      </c>
      <c r="BO1762" t="s">
        <v>15</v>
      </c>
      <c r="BP1762" t="s">
        <v>16</v>
      </c>
      <c r="BQ1762" t="s">
        <v>17</v>
      </c>
      <c r="BR1762" t="s">
        <v>18</v>
      </c>
      <c r="BS1762" t="s">
        <v>19</v>
      </c>
      <c r="BT1762" t="s">
        <v>20</v>
      </c>
      <c r="BU1762" t="s">
        <v>21</v>
      </c>
      <c r="BV1762" t="s">
        <v>22</v>
      </c>
      <c r="BW1762" t="s">
        <v>23</v>
      </c>
      <c r="BX1762" t="s">
        <v>24</v>
      </c>
      <c r="BY1762" t="s">
        <v>1</v>
      </c>
      <c r="BZ1762" t="s">
        <v>2</v>
      </c>
      <c r="CA1762" t="s">
        <v>3</v>
      </c>
      <c r="CB1762" t="s">
        <v>4</v>
      </c>
      <c r="CC1762" t="s">
        <v>5</v>
      </c>
      <c r="CD1762" t="s">
        <v>6</v>
      </c>
      <c r="CE1762" t="s">
        <v>7</v>
      </c>
      <c r="CF1762" t="s">
        <v>8</v>
      </c>
      <c r="CG1762" t="s">
        <v>9</v>
      </c>
      <c r="CH1762" t="s">
        <v>10</v>
      </c>
      <c r="CI1762" t="s">
        <v>11</v>
      </c>
      <c r="CJ1762" t="s">
        <v>12</v>
      </c>
      <c r="CK1762" t="s">
        <v>13</v>
      </c>
      <c r="CL1762" t="s">
        <v>14</v>
      </c>
      <c r="CM1762" t="s">
        <v>15</v>
      </c>
      <c r="CN1762" t="s">
        <v>16</v>
      </c>
      <c r="CO1762" t="s">
        <v>17</v>
      </c>
      <c r="CP1762" t="s">
        <v>18</v>
      </c>
      <c r="CQ1762" t="s">
        <v>19</v>
      </c>
      <c r="CR1762" t="s">
        <v>20</v>
      </c>
      <c r="CS1762" t="s">
        <v>21</v>
      </c>
      <c r="CT1762" t="s">
        <v>22</v>
      </c>
      <c r="CU1762" t="s">
        <v>23</v>
      </c>
      <c r="CV1762" t="s">
        <v>24</v>
      </c>
    </row>
    <row r="1763" spans="1:100">
      <c r="A1763" s="18" t="str">
        <f ca="1">INDIRECT("CORPUS_TOTALS!R"&amp;$A1759&amp;"C"&amp;COLUMN(),FALSE)</f>
        <v>Ancestors</v>
      </c>
      <c r="B1763" s="7" t="str">
        <f ca="1">INDIRECT("CORPUS_TOTALS!R"&amp;($A1759+$C1759)&amp;"C"&amp;(COLUMN()-1),FALSE)</f>
        <v>Morality</v>
      </c>
      <c r="C1763" s="7">
        <f ca="1">INDIRECT("CORPUS_TOTALS!R"&amp;($A1759+$C1759)&amp;"C"&amp;(COLUMN()-1),FALSE)</f>
        <v>146234</v>
      </c>
      <c r="D1763" s="7">
        <f t="shared" ref="D1763:BO1763" ca="1" si="1432">INDIRECT("CORPUS_TOTALS!R"&amp;($A1759+$C1759)&amp;"C"&amp;(COLUMN()-1),FALSE)</f>
        <v>2175</v>
      </c>
      <c r="E1763" s="7">
        <f t="shared" ca="1" si="1432"/>
        <v>1902</v>
      </c>
      <c r="F1763" s="7">
        <f t="shared" ca="1" si="1432"/>
        <v>5631</v>
      </c>
      <c r="G1763" s="7">
        <f t="shared" ca="1" si="1432"/>
        <v>1204</v>
      </c>
      <c r="H1763" s="7">
        <f t="shared" ca="1" si="1432"/>
        <v>600</v>
      </c>
      <c r="I1763" s="7">
        <f t="shared" ca="1" si="1432"/>
        <v>150</v>
      </c>
      <c r="J1763" s="7">
        <f t="shared" ca="1" si="1432"/>
        <v>51</v>
      </c>
      <c r="K1763" s="7">
        <f t="shared" ca="1" si="1432"/>
        <v>1.245056789988225</v>
      </c>
      <c r="L1763" s="7">
        <f t="shared" ca="1" si="1432"/>
        <v>1.7051329000279507</v>
      </c>
      <c r="M1763" s="7">
        <f t="shared" ca="1" si="1432"/>
        <v>2.3581547181832256</v>
      </c>
      <c r="N1763" s="7">
        <f t="shared" ca="1" si="1432"/>
        <v>2.3255668691123121</v>
      </c>
      <c r="O1763" s="7">
        <f t="shared" ca="1" si="1432"/>
        <v>-2.2545171597379969</v>
      </c>
      <c r="P1763" s="7">
        <f t="shared" ca="1" si="1432"/>
        <v>-6.0946758441281901</v>
      </c>
      <c r="Q1763" s="7">
        <f t="shared" ca="1" si="1432"/>
        <v>1.2418163390847485</v>
      </c>
      <c r="R1763" s="7">
        <f t="shared" ca="1" si="1432"/>
        <v>1.4033134163595942</v>
      </c>
      <c r="S1763" s="7">
        <f t="shared" ca="1" si="1432"/>
        <v>1.3354993090774456</v>
      </c>
      <c r="T1763" s="7">
        <f t="shared" ca="1" si="1432"/>
        <v>1.3174013292641635</v>
      </c>
      <c r="U1763" s="7">
        <f t="shared" ca="1" si="1432"/>
        <v>1</v>
      </c>
      <c r="V1763" s="7">
        <f t="shared" ca="1" si="1432"/>
        <v>0.56465308921420765</v>
      </c>
      <c r="W1763" s="7">
        <f t="shared" ca="1" si="1432"/>
        <v>1.3615905316806394E-5</v>
      </c>
      <c r="X1763" s="7">
        <f t="shared" ca="1" si="1432"/>
        <v>1.4671994497600914E-8</v>
      </c>
      <c r="Y1763" s="7">
        <f t="shared" ca="1" si="1432"/>
        <v>2.7441221569710585E-9</v>
      </c>
      <c r="Z1763" s="7">
        <f t="shared" ca="1" si="1432"/>
        <v>2.7359114499944644E-6</v>
      </c>
      <c r="AA1763" s="7">
        <f t="shared" ca="1" si="1432"/>
        <v>0.25472728013009371</v>
      </c>
      <c r="AB1763" s="7">
        <f t="shared" ca="1" si="1432"/>
        <v>6.232924143135287E-4</v>
      </c>
      <c r="AC1763" s="7">
        <f t="shared" ca="1" si="1432"/>
        <v>4.7228573838547581E-2</v>
      </c>
      <c r="AD1763" s="7">
        <f t="shared" ca="1" si="1432"/>
        <v>5.1557154931551503E-2</v>
      </c>
      <c r="AE1763" s="7">
        <f t="shared" ca="1" si="1432"/>
        <v>5.0462345193862501E-2</v>
      </c>
      <c r="AF1763" s="7">
        <f t="shared" ca="1" si="1432"/>
        <v>5.3096275495792669E-2</v>
      </c>
      <c r="AG1763" s="7">
        <f t="shared" ca="1" si="1432"/>
        <v>5.2317228317469884E-2</v>
      </c>
      <c r="AH1763" s="7">
        <f t="shared" ca="1" si="1432"/>
        <v>5.8395415360691032E-2</v>
      </c>
      <c r="AI1763" s="7">
        <f t="shared" ca="1" si="1432"/>
        <v>5.0881214215896892E-2</v>
      </c>
      <c r="AJ1763" s="7">
        <f t="shared" ca="1" si="1432"/>
        <v>5.9463613370310003E-2</v>
      </c>
      <c r="AK1763" s="7">
        <f t="shared" ca="1" si="1432"/>
        <v>2.9060347269351455E-2</v>
      </c>
      <c r="AL1763" s="7">
        <f t="shared" ca="1" si="1432"/>
        <v>3.9905169972027851E-2</v>
      </c>
      <c r="AM1763" s="7">
        <f t="shared" ca="1" si="1432"/>
        <v>1.7088679918277491E-2</v>
      </c>
      <c r="AN1763" s="7">
        <f t="shared" ca="1" si="1432"/>
        <v>2.9807871805860441E-2</v>
      </c>
      <c r="AO1763" s="7">
        <f t="shared" ca="1" si="1432"/>
        <v>0.41822360675450942</v>
      </c>
      <c r="AP1763" s="7">
        <f t="shared" ca="1" si="1432"/>
        <v>0.45993731278572048</v>
      </c>
      <c r="AQ1763" s="7">
        <f t="shared" ca="1" si="1432"/>
        <v>0.79173170508822133</v>
      </c>
      <c r="AR1763" s="7">
        <f t="shared" ca="1" si="1432"/>
        <v>0.8248200190497097</v>
      </c>
      <c r="AS1763" s="7">
        <f t="shared" ca="1" si="1432"/>
        <v>0.35073210073626415</v>
      </c>
      <c r="AT1763" s="7">
        <f t="shared" ca="1" si="1432"/>
        <v>0.39133686478097718</v>
      </c>
      <c r="AU1763" s="7">
        <f t="shared" ca="1" si="1432"/>
        <v>0.20415422255396215</v>
      </c>
      <c r="AV1763" s="7">
        <f t="shared" ca="1" si="1432"/>
        <v>0.23906416825063553</v>
      </c>
      <c r="AW1763" s="7">
        <f t="shared" ca="1" si="1432"/>
        <v>5.7036028043383771E-2</v>
      </c>
      <c r="AX1763" s="7">
        <f t="shared" ca="1" si="1432"/>
        <v>7.8136385749719664E-2</v>
      </c>
      <c r="AY1763" s="7">
        <f t="shared" ca="1" si="1432"/>
        <v>1.7088679918277491E-2</v>
      </c>
      <c r="AZ1763" s="7">
        <f t="shared" ca="1" si="1432"/>
        <v>2.9807871805860441E-2</v>
      </c>
      <c r="BA1763" s="7">
        <f t="shared" ca="1" si="1432"/>
        <v>2544729</v>
      </c>
      <c r="BB1763" s="7">
        <f t="shared" ca="1" si="1432"/>
        <v>4036510</v>
      </c>
      <c r="BC1763" s="7">
        <f t="shared" ca="1" si="1432"/>
        <v>955</v>
      </c>
      <c r="BD1763" s="7">
        <f t="shared" ca="1" si="1432"/>
        <v>1220</v>
      </c>
      <c r="BE1763" s="7">
        <f t="shared" ca="1" si="1432"/>
        <v>4936526</v>
      </c>
      <c r="BF1763" s="7">
        <f t="shared" ca="1" si="1432"/>
        <v>1644713</v>
      </c>
      <c r="BG1763" s="7">
        <f t="shared" ca="1" si="1432"/>
        <v>1758</v>
      </c>
      <c r="BH1763" s="7">
        <f t="shared" ca="1" si="1432"/>
        <v>417</v>
      </c>
      <c r="BI1763" s="7">
        <f t="shared" ca="1" si="1432"/>
        <v>2016731</v>
      </c>
      <c r="BJ1763" s="7">
        <f t="shared" ca="1" si="1432"/>
        <v>4564508</v>
      </c>
      <c r="BK1763" s="7">
        <f t="shared" ca="1" si="1432"/>
        <v>807</v>
      </c>
      <c r="BL1763" s="7">
        <f t="shared" ca="1" si="1432"/>
        <v>1368</v>
      </c>
      <c r="BM1763" s="7">
        <f t="shared" ca="1" si="1432"/>
        <v>1170232</v>
      </c>
      <c r="BN1763" s="7">
        <f t="shared" ca="1" si="1432"/>
        <v>5411007</v>
      </c>
      <c r="BO1763" s="7">
        <f t="shared" ca="1" si="1432"/>
        <v>482</v>
      </c>
      <c r="BP1763" s="7">
        <f t="shared" ref="BP1763:CV1763" ca="1" si="1433">INDIRECT("CORPUS_TOTALS!R"&amp;($A1759+$C1759)&amp;"C"&amp;(COLUMN()-1),FALSE)</f>
        <v>1693</v>
      </c>
      <c r="BQ1763" s="7">
        <f t="shared" ca="1" si="1433"/>
        <v>521826</v>
      </c>
      <c r="BR1763" s="7">
        <f t="shared" ca="1" si="1433"/>
        <v>6059413</v>
      </c>
      <c r="BS1763" s="7">
        <f t="shared" ca="1" si="1433"/>
        <v>147</v>
      </c>
      <c r="BT1763" s="7">
        <f t="shared" ca="1" si="1433"/>
        <v>2028</v>
      </c>
      <c r="BU1763" s="7">
        <f t="shared" ca="1" si="1433"/>
        <v>270907</v>
      </c>
      <c r="BV1763" s="7">
        <f t="shared" ca="1" si="1433"/>
        <v>6310332</v>
      </c>
      <c r="BW1763" s="7">
        <f t="shared" ca="1" si="1433"/>
        <v>51</v>
      </c>
      <c r="BX1763" s="7">
        <f t="shared" ca="1" si="1433"/>
        <v>2124</v>
      </c>
      <c r="BY1763" s="7">
        <f t="shared" ca="1" si="1433"/>
        <v>2544842.967869862</v>
      </c>
      <c r="BZ1763" s="7">
        <f t="shared" ca="1" si="1433"/>
        <v>4036396.032130138</v>
      </c>
      <c r="CA1763" s="7">
        <f t="shared" ca="1" si="1433"/>
        <v>841.03213013794971</v>
      </c>
      <c r="CB1763" s="7">
        <f t="shared" ca="1" si="1433"/>
        <v>1334.4087260772631</v>
      </c>
      <c r="CC1763" s="7">
        <f t="shared" ca="1" si="1433"/>
        <v>4936652.5109731816</v>
      </c>
      <c r="CD1763" s="7">
        <f t="shared" ca="1" si="1433"/>
        <v>1644586.489026818</v>
      </c>
      <c r="CE1763" s="7">
        <f t="shared" ca="1" si="1433"/>
        <v>1631.4890268180004</v>
      </c>
      <c r="CF1763" s="7">
        <f t="shared" ca="1" si="1433"/>
        <v>543.69059534230564</v>
      </c>
      <c r="CG1763" s="7">
        <f t="shared" ca="1" si="1433"/>
        <v>2016871.4544736212</v>
      </c>
      <c r="CH1763" s="7">
        <f t="shared" ca="1" si="1433"/>
        <v>4564367.5455263788</v>
      </c>
      <c r="CI1763" s="7">
        <f t="shared" ca="1" si="1433"/>
        <v>666.54552637886661</v>
      </c>
      <c r="CJ1763" s="7">
        <f t="shared" ca="1" si="1433"/>
        <v>1508.9529950211502</v>
      </c>
      <c r="CK1763" s="7">
        <f t="shared" ca="1" si="1433"/>
        <v>1170327.2245442865</v>
      </c>
      <c r="CL1763" s="7">
        <f t="shared" ca="1" si="1433"/>
        <v>5410911.7754557133</v>
      </c>
      <c r="CM1763" s="7">
        <f t="shared" ca="1" si="1433"/>
        <v>386.7754557134034</v>
      </c>
      <c r="CN1763" s="7">
        <f t="shared" ca="1" si="1433"/>
        <v>1788.8155254656456</v>
      </c>
      <c r="CO1763" s="7">
        <f t="shared" ca="1" si="1433"/>
        <v>521800.55280542892</v>
      </c>
      <c r="CP1763" s="7">
        <f t="shared" ca="1" si="1433"/>
        <v>6059438.4471945707</v>
      </c>
      <c r="CQ1763" s="7">
        <f t="shared" ca="1" si="1433"/>
        <v>172.44719457108425</v>
      </c>
      <c r="CR1763" s="7">
        <f t="shared" ca="1" si="1433"/>
        <v>2003.2146188582424</v>
      </c>
      <c r="CS1763" s="7">
        <f t="shared" ca="1" si="1433"/>
        <v>270868.482061435</v>
      </c>
      <c r="CT1763" s="7">
        <f t="shared" ca="1" si="1433"/>
        <v>6310370.5179385655</v>
      </c>
      <c r="CU1763" s="7">
        <f t="shared" ca="1" si="1433"/>
        <v>89.517938565005934</v>
      </c>
      <c r="CV1763" s="7">
        <f t="shared" ca="1" si="1433"/>
        <v>2086.1712817297775</v>
      </c>
    </row>
    <row r="1764" spans="1:100">
      <c r="A1764" s="18" t="s">
        <v>117</v>
      </c>
      <c r="B1764" s="7" t="str">
        <f ca="1">INDIRECT("CORPUS_TOTALS!R"&amp;($B1759+$C1759)&amp;"C"&amp;(COLUMN()-1),FALSE)</f>
        <v>Morality</v>
      </c>
      <c r="C1764" s="7">
        <f ca="1">INDIRECT("CORPUS_TOTALS!R"&amp;($B1759+$C1759)&amp;"C"&amp;(COLUMN()-1),FALSE)</f>
        <v>146234</v>
      </c>
      <c r="D1764" s="7">
        <f t="shared" ref="D1764:BO1764" ca="1" si="1434">INDIRECT("CORPUS_TOTALS!R"&amp;($B1759+$C1759)&amp;"C"&amp;(COLUMN()-1),FALSE)</f>
        <v>4277</v>
      </c>
      <c r="E1764" s="7">
        <f t="shared" ca="1" si="1434"/>
        <v>3630</v>
      </c>
      <c r="F1764" s="7">
        <f t="shared" ca="1" si="1434"/>
        <v>11287</v>
      </c>
      <c r="G1764" s="7">
        <f t="shared" ca="1" si="1434"/>
        <v>2751</v>
      </c>
      <c r="H1764" s="7">
        <f t="shared" ca="1" si="1434"/>
        <v>1575</v>
      </c>
      <c r="I1764" s="7">
        <f t="shared" ca="1" si="1434"/>
        <v>889</v>
      </c>
      <c r="J1764" s="7">
        <f t="shared" ca="1" si="1434"/>
        <v>746</v>
      </c>
      <c r="K1764" s="7">
        <f t="shared" ca="1" si="1434"/>
        <v>1.3376859056285768</v>
      </c>
      <c r="L1764" s="7">
        <f t="shared" ca="1" si="1434"/>
        <v>2.6531852448529203</v>
      </c>
      <c r="M1764" s="7">
        <f t="shared" ca="1" si="1434"/>
        <v>5.3793816216047574</v>
      </c>
      <c r="N1764" s="7">
        <f t="shared" ca="1" si="1434"/>
        <v>7.2752664444833561</v>
      </c>
      <c r="O1764" s="7">
        <f t="shared" ca="1" si="1434"/>
        <v>12.266807450737209</v>
      </c>
      <c r="P1764" s="7">
        <f t="shared" ca="1" si="1434"/>
        <v>20.50756630720408</v>
      </c>
      <c r="Q1764" s="7">
        <f t="shared" ca="1" si="1434"/>
        <v>1.4000684528503733</v>
      </c>
      <c r="R1764" s="7">
        <f t="shared" ca="1" si="1434"/>
        <v>1.9868207969419291</v>
      </c>
      <c r="S1764" s="7">
        <f t="shared" ca="1" si="1434"/>
        <v>1.7573349709779202</v>
      </c>
      <c r="T1764" s="7">
        <f t="shared" ca="1" si="1434"/>
        <v>1.9783464166652447</v>
      </c>
      <c r="U1764" s="7">
        <f t="shared" ca="1" si="1434"/>
        <v>2.9442007025080037</v>
      </c>
      <c r="V1764" s="7">
        <f t="shared" ca="1" si="1434"/>
        <v>4.8952973415931647</v>
      </c>
      <c r="W1764" s="7">
        <f t="shared" ca="1" si="1434"/>
        <v>2.7511241831293859E-26</v>
      </c>
      <c r="X1764" s="7">
        <f t="shared" ca="1" si="1434"/>
        <v>8.9602683791195014E-56</v>
      </c>
      <c r="Y1764" s="7">
        <f t="shared" ca="1" si="1434"/>
        <v>3.3726346813516439E-74</v>
      </c>
      <c r="Z1764" s="7">
        <f t="shared" ca="1" si="1434"/>
        <v>9.3342465338958723E-94</v>
      </c>
      <c r="AA1764" s="7">
        <f t="shared" ca="1" si="1434"/>
        <v>3.1232830289849461E-191</v>
      </c>
      <c r="AB1764" s="7">
        <f t="shared" ca="1" si="1434"/>
        <v>0</v>
      </c>
      <c r="AC1764" s="7">
        <f t="shared" ca="1" si="1434"/>
        <v>4.6416393638673843E-2</v>
      </c>
      <c r="AD1764" s="7">
        <f t="shared" ca="1" si="1434"/>
        <v>4.9459700151346812E-2</v>
      </c>
      <c r="AE1764" s="7">
        <f t="shared" ca="1" si="1434"/>
        <v>5.1832306414704515E-2</v>
      </c>
      <c r="AF1764" s="7">
        <f t="shared" ca="1" si="1434"/>
        <v>5.3727665528246149E-2</v>
      </c>
      <c r="AG1764" s="7">
        <f t="shared" ca="1" si="1434"/>
        <v>6.1995771410244462E-2</v>
      </c>
      <c r="AH1764" s="7">
        <f t="shared" ca="1" si="1434"/>
        <v>6.6645799784518234E-2</v>
      </c>
      <c r="AI1764" s="7">
        <f t="shared" ca="1" si="1434"/>
        <v>7.014889480150388E-2</v>
      </c>
      <c r="AJ1764" s="7">
        <f t="shared" ca="1" si="1434"/>
        <v>7.7150614200132778E-2</v>
      </c>
      <c r="AK1764" s="7">
        <f t="shared" ca="1" si="1434"/>
        <v>9.7460893069925905E-2</v>
      </c>
      <c r="AL1764" s="7">
        <f t="shared" ca="1" si="1434"/>
        <v>0.1103950807434947</v>
      </c>
      <c r="AM1764" s="7">
        <f t="shared" ca="1" si="1434"/>
        <v>0.1630485739843994</v>
      </c>
      <c r="AN1764" s="7">
        <f t="shared" ca="1" si="1434"/>
        <v>0.18579407273058776</v>
      </c>
      <c r="AO1764" s="7">
        <f t="shared" ca="1" si="1434"/>
        <v>0.45383077052609744</v>
      </c>
      <c r="AP1764" s="7">
        <f t="shared" ca="1" si="1434"/>
        <v>0.48374229470654229</v>
      </c>
      <c r="AQ1764" s="7">
        <f t="shared" ca="1" si="1434"/>
        <v>0.84593271041930762</v>
      </c>
      <c r="AR1764" s="7">
        <f t="shared" ca="1" si="1434"/>
        <v>0.86695015139972431</v>
      </c>
      <c r="AS1764" s="7">
        <f t="shared" ca="1" si="1434"/>
        <v>0.42212302397375484</v>
      </c>
      <c r="AT1764" s="7">
        <f t="shared" ca="1" si="1434"/>
        <v>0.45185406276928936</v>
      </c>
      <c r="AU1764" s="7">
        <f t="shared" ca="1" si="1434"/>
        <v>0.28578146329597154</v>
      </c>
      <c r="AV1764" s="7">
        <f t="shared" ca="1" si="1434"/>
        <v>0.3132365399773509</v>
      </c>
      <c r="AW1764" s="7">
        <f t="shared" ca="1" si="1434"/>
        <v>0.18997780245233079</v>
      </c>
      <c r="AX1764" s="7">
        <f t="shared" ca="1" si="1434"/>
        <v>0.21404370795215835</v>
      </c>
      <c r="AY1764" s="7">
        <f t="shared" ca="1" si="1434"/>
        <v>0.16190968456366925</v>
      </c>
      <c r="AZ1764" s="7">
        <f t="shared" ca="1" si="1434"/>
        <v>0.18459487470684746</v>
      </c>
      <c r="BA1764" s="7">
        <f t="shared" ca="1" si="1434"/>
        <v>2543679</v>
      </c>
      <c r="BB1764" s="7">
        <f t="shared" ca="1" si="1434"/>
        <v>4035458</v>
      </c>
      <c r="BC1764" s="7">
        <f t="shared" ca="1" si="1434"/>
        <v>2005</v>
      </c>
      <c r="BD1764" s="7">
        <f t="shared" ca="1" si="1434"/>
        <v>2272</v>
      </c>
      <c r="BE1764" s="7">
        <f t="shared" ca="1" si="1434"/>
        <v>4934621</v>
      </c>
      <c r="BF1764" s="7">
        <f t="shared" ca="1" si="1434"/>
        <v>1644516</v>
      </c>
      <c r="BG1764" s="7">
        <f t="shared" ca="1" si="1434"/>
        <v>3663</v>
      </c>
      <c r="BH1764" s="7">
        <f t="shared" ca="1" si="1434"/>
        <v>614</v>
      </c>
      <c r="BI1764" s="7">
        <f t="shared" ca="1" si="1434"/>
        <v>2015669</v>
      </c>
      <c r="BJ1764" s="7">
        <f t="shared" ca="1" si="1434"/>
        <v>4563468</v>
      </c>
      <c r="BK1764" s="7">
        <f t="shared" ca="1" si="1434"/>
        <v>1869</v>
      </c>
      <c r="BL1764" s="7">
        <f t="shared" ca="1" si="1434"/>
        <v>2408</v>
      </c>
      <c r="BM1764" s="7">
        <f t="shared" ca="1" si="1434"/>
        <v>1169433</v>
      </c>
      <c r="BN1764" s="7">
        <f t="shared" ca="1" si="1434"/>
        <v>5409704</v>
      </c>
      <c r="BO1764" s="7">
        <f t="shared" ca="1" si="1434"/>
        <v>1281</v>
      </c>
      <c r="BP1764" s="7">
        <f t="shared" ref="BP1764:CV1764" ca="1" si="1435">INDIRECT("CORPUS_TOTALS!R"&amp;($B1759+$C1759)&amp;"C"&amp;(COLUMN()-1),FALSE)</f>
        <v>2996</v>
      </c>
      <c r="BQ1764" s="7">
        <f t="shared" ca="1" si="1435"/>
        <v>521109</v>
      </c>
      <c r="BR1764" s="7">
        <f t="shared" ca="1" si="1435"/>
        <v>6058028</v>
      </c>
      <c r="BS1764" s="7">
        <f t="shared" ca="1" si="1435"/>
        <v>864</v>
      </c>
      <c r="BT1764" s="7">
        <f t="shared" ca="1" si="1435"/>
        <v>3413</v>
      </c>
      <c r="BU1764" s="7">
        <f t="shared" ca="1" si="1435"/>
        <v>270217</v>
      </c>
      <c r="BV1764" s="7">
        <f t="shared" ca="1" si="1435"/>
        <v>6308920</v>
      </c>
      <c r="BW1764" s="7">
        <f t="shared" ca="1" si="1435"/>
        <v>741</v>
      </c>
      <c r="BX1764" s="7">
        <f t="shared" ca="1" si="1435"/>
        <v>3536</v>
      </c>
      <c r="BY1764" s="7">
        <f t="shared" ca="1" si="1435"/>
        <v>2544030.1634847815</v>
      </c>
      <c r="BZ1764" s="7">
        <f t="shared" ca="1" si="1435"/>
        <v>4035106.8365152185</v>
      </c>
      <c r="CA1764" s="7">
        <f t="shared" ca="1" si="1435"/>
        <v>1653.8365152183958</v>
      </c>
      <c r="CB1764" s="7">
        <f t="shared" ca="1" si="1435"/>
        <v>2624.8687647027264</v>
      </c>
      <c r="CC1764" s="7">
        <f t="shared" ca="1" si="1435"/>
        <v>4935075.7799688736</v>
      </c>
      <c r="CD1764" s="7">
        <f t="shared" ca="1" si="1435"/>
        <v>1644061.2200311266</v>
      </c>
      <c r="CE1764" s="7">
        <f t="shared" ca="1" si="1435"/>
        <v>3208.220031126707</v>
      </c>
      <c r="CF1764" s="7">
        <f t="shared" ca="1" si="1435"/>
        <v>1069.4747669793167</v>
      </c>
      <c r="CG1764" s="7">
        <f t="shared" ca="1" si="1435"/>
        <v>2016227.2803603115</v>
      </c>
      <c r="CH1764" s="7">
        <f t="shared" ca="1" si="1435"/>
        <v>4562909.7196396887</v>
      </c>
      <c r="CI1764" s="7">
        <f t="shared" ca="1" si="1435"/>
        <v>1310.7196396884656</v>
      </c>
      <c r="CJ1764" s="7">
        <f t="shared" ca="1" si="1435"/>
        <v>2968.2086954565621</v>
      </c>
      <c r="CK1764" s="7">
        <f t="shared" ca="1" si="1435"/>
        <v>1169953.4305176616</v>
      </c>
      <c r="CL1764" s="7">
        <f t="shared" ca="1" si="1435"/>
        <v>5409183.5694823386</v>
      </c>
      <c r="CM1764" s="7">
        <f t="shared" ca="1" si="1435"/>
        <v>760.56948233849494</v>
      </c>
      <c r="CN1764" s="7">
        <f t="shared" ca="1" si="1435"/>
        <v>3518.7164973156814</v>
      </c>
      <c r="CO1764" s="7">
        <f t="shared" ca="1" si="1435"/>
        <v>521633.89349371009</v>
      </c>
      <c r="CP1764" s="7">
        <f t="shared" ca="1" si="1435"/>
        <v>6057503.1065062899</v>
      </c>
      <c r="CQ1764" s="7">
        <f t="shared" ca="1" si="1435"/>
        <v>339.1065062898976</v>
      </c>
      <c r="CR1764" s="7">
        <f t="shared" ca="1" si="1435"/>
        <v>3940.453460233462</v>
      </c>
      <c r="CS1764" s="7">
        <f t="shared" ca="1" si="1435"/>
        <v>270781.96863299195</v>
      </c>
      <c r="CT1764" s="7">
        <f t="shared" ca="1" si="1435"/>
        <v>6308355.0313670076</v>
      </c>
      <c r="CU1764" s="7">
        <f t="shared" ca="1" si="1435"/>
        <v>176.03136700805996</v>
      </c>
      <c r="CV1764" s="7">
        <f t="shared" ca="1" si="1435"/>
        <v>4103.6346122599361</v>
      </c>
    </row>
    <row r="1766" spans="1:100">
      <c r="A1766" s="18" t="s">
        <v>114</v>
      </c>
      <c r="B1766" t="s">
        <v>119</v>
      </c>
      <c r="C1766" t="s">
        <v>120</v>
      </c>
      <c r="D1766" t="s">
        <v>121</v>
      </c>
      <c r="E1766" t="s">
        <v>122</v>
      </c>
      <c r="F1766" t="s">
        <v>123</v>
      </c>
      <c r="G1766" t="s">
        <v>124</v>
      </c>
      <c r="H1766" t="s">
        <v>125</v>
      </c>
      <c r="I1766" t="s">
        <v>126</v>
      </c>
      <c r="J1766" t="s">
        <v>127</v>
      </c>
      <c r="K1766" t="s">
        <v>128</v>
      </c>
      <c r="L1766" t="s">
        <v>129</v>
      </c>
      <c r="M1766" t="s">
        <v>130</v>
      </c>
      <c r="N1766" t="s">
        <v>131</v>
      </c>
      <c r="O1766" t="s">
        <v>132</v>
      </c>
      <c r="P1766" t="s">
        <v>133</v>
      </c>
      <c r="Q1766" t="s">
        <v>134</v>
      </c>
      <c r="R1766" t="s">
        <v>135</v>
      </c>
      <c r="S1766" t="s">
        <v>136</v>
      </c>
      <c r="T1766" t="s">
        <v>138</v>
      </c>
      <c r="U1766" t="s">
        <v>139</v>
      </c>
      <c r="V1766" t="s">
        <v>140</v>
      </c>
      <c r="W1766" t="s">
        <v>141</v>
      </c>
      <c r="X1766" t="s">
        <v>142</v>
      </c>
      <c r="Y1766" t="s">
        <v>143</v>
      </c>
      <c r="Z1766" t="s">
        <v>144</v>
      </c>
      <c r="AA1766" t="s">
        <v>145</v>
      </c>
      <c r="AB1766" t="s">
        <v>146</v>
      </c>
      <c r="AC1766" t="s">
        <v>147</v>
      </c>
      <c r="AD1766" t="s">
        <v>148</v>
      </c>
      <c r="AE1766" t="s">
        <v>149</v>
      </c>
      <c r="AF1766" t="s">
        <v>137</v>
      </c>
    </row>
    <row r="1767" spans="1:100">
      <c r="A1767" s="18" t="s">
        <v>150</v>
      </c>
      <c r="B1767" s="10" t="e">
        <f ca="1">1-NORMSDIST(H1767)</f>
        <v>#REF!</v>
      </c>
      <c r="C1767" s="10">
        <f t="shared" ref="C1767" ca="1" si="1436">1-NORMSDIST(I1767)</f>
        <v>0.8827672855248021</v>
      </c>
      <c r="D1767" s="10">
        <f t="shared" ref="D1767" ca="1" si="1437">1-NORMSDIST(J1767)</f>
        <v>0.99999496826164502</v>
      </c>
      <c r="E1767" s="10">
        <f t="shared" ref="E1767" ca="1" si="1438">1-NORMSDIST(K1767)</f>
        <v>0.99999999960385777</v>
      </c>
      <c r="F1767" s="10">
        <f t="shared" ref="F1767" ca="1" si="1439">1-NORMSDIST(L1767)</f>
        <v>1</v>
      </c>
      <c r="G1767" s="10">
        <f t="shared" ref="G1767" ca="1" si="1440">1-NORMSDIST(M1767)</f>
        <v>1</v>
      </c>
      <c r="H1767" t="e">
        <f ca="1">(E1763/T1767-E1764/Z1767)/(SQRT(N1767*(1-N1767)*(1/T1767+1/Z1767)))</f>
        <v>#REF!</v>
      </c>
      <c r="I1767">
        <f t="shared" ref="I1767" ca="1" si="1441">(F1763/U1767-F1764/AA1767)/(SQRT(O1767*(1-O1767)*(1/U1767+1/AA1767)))</f>
        <v>-1.1889345350920826</v>
      </c>
      <c r="J1767">
        <f t="shared" ref="J1767" ca="1" si="1442">(G1763/V1767-G1764/AB1767)/(SQRT(P1767*(1-P1767)*(1/V1767+1/AB1767)))</f>
        <v>-4.4158050152027792</v>
      </c>
      <c r="K1767">
        <f t="shared" ref="K1767" ca="1" si="1443">(H1763/W1767-H1764/AC1767)/(SQRT(Q1767*(1-Q1767)*(1/W1767+1/AC1767)))</f>
        <v>-6.1464656817614527</v>
      </c>
      <c r="L1767">
        <f t="shared" ref="L1767" ca="1" si="1444">(I1763/X1767-I1764/AD1767)/(SQRT(R1767*(1-R1767)*(1/X1767+1/AD1767)))</f>
        <v>-13.41488104619984</v>
      </c>
      <c r="M1767">
        <f t="shared" ref="M1767" ca="1" si="1445">(J1763/Y1767-J1764/AE1767)/(SQRT(S1767*(1-S1767)*(1/Y1767+1/AE1767)))</f>
        <v>-16.838888558071368</v>
      </c>
      <c r="N1767" t="e">
        <f ca="1">(E1763+E1764)/(T1767+Z1767)</f>
        <v>#REF!</v>
      </c>
      <c r="O1767">
        <f t="shared" ref="O1767" ca="1" si="1446">(F1763+F1764)/(U1767+AA1767)</f>
        <v>2.6221326720396777E-2</v>
      </c>
      <c r="P1767">
        <f t="shared" ref="P1767" ca="1" si="1447">(G1763+G1764)/(V1767+AB1767)</f>
        <v>3.064941103533788E-2</v>
      </c>
      <c r="Q1767">
        <f t="shared" ref="Q1767" ca="1" si="1448">(H1763+H1764)/(W1767+AC1767)</f>
        <v>3.3710477371357718E-2</v>
      </c>
      <c r="R1767">
        <f t="shared" ref="R1767" ca="1" si="1449">(I1763+I1764)/(X1767+AD1767)</f>
        <v>4.0258834469931802E-2</v>
      </c>
      <c r="S1767">
        <f t="shared" ref="S1767" ca="1" si="1450">(J1763+J1764)/(Y1767+AE1767)</f>
        <v>6.1763794172349659E-2</v>
      </c>
      <c r="T1767" t="e">
        <f ca="1">_xlfn.FLOOR.MATH(($F$1-1)*$D1763)</f>
        <v>#REF!</v>
      </c>
      <c r="U1767">
        <f ca="1">2*50*$D1763</f>
        <v>217500</v>
      </c>
      <c r="V1767">
        <f ca="1">2*10*$D1763</f>
        <v>43500</v>
      </c>
      <c r="W1767">
        <f ca="1">2*5*$D1763</f>
        <v>21750</v>
      </c>
      <c r="X1767">
        <f ca="1">2*2*$D1763</f>
        <v>8700</v>
      </c>
      <c r="Y1767">
        <f ca="1">2*1*$D1763</f>
        <v>4350</v>
      </c>
      <c r="Z1767" t="e">
        <f ca="1">_xlfn.FLOOR.MATH(($F$1-1)*$D1764)</f>
        <v>#REF!</v>
      </c>
      <c r="AA1767">
        <f ca="1">2*50*$D1764</f>
        <v>427700</v>
      </c>
      <c r="AB1767">
        <f ca="1">2*10*$D1764</f>
        <v>85540</v>
      </c>
      <c r="AC1767">
        <f ca="1">2*5*$D1764</f>
        <v>42770</v>
      </c>
      <c r="AD1767">
        <f ca="1">2*2*$D1764</f>
        <v>17108</v>
      </c>
      <c r="AE1767">
        <f ca="1">2*1*$D1764</f>
        <v>8554</v>
      </c>
    </row>
    <row r="1769" spans="1:100">
      <c r="A1769" s="18" t="s">
        <v>151</v>
      </c>
      <c r="B1769" t="s">
        <v>152</v>
      </c>
      <c r="C1769" t="s">
        <v>153</v>
      </c>
      <c r="D1769" t="s">
        <v>154</v>
      </c>
      <c r="E1769">
        <v>50</v>
      </c>
      <c r="F1769" t="s">
        <v>153</v>
      </c>
      <c r="G1769" t="s">
        <v>154</v>
      </c>
      <c r="H1769">
        <v>10</v>
      </c>
      <c r="I1769" t="s">
        <v>153</v>
      </c>
      <c r="J1769" t="s">
        <v>154</v>
      </c>
      <c r="K1769">
        <v>5</v>
      </c>
      <c r="L1769" t="s">
        <v>153</v>
      </c>
      <c r="M1769" t="s">
        <v>154</v>
      </c>
      <c r="N1769">
        <v>2</v>
      </c>
      <c r="O1769" t="s">
        <v>153</v>
      </c>
      <c r="P1769" t="s">
        <v>154</v>
      </c>
      <c r="Q1769">
        <v>1</v>
      </c>
      <c r="R1769" t="s">
        <v>153</v>
      </c>
      <c r="S1769" t="s">
        <v>154</v>
      </c>
    </row>
    <row r="1770" spans="1:100">
      <c r="A1770" s="18" t="s">
        <v>159</v>
      </c>
      <c r="B1770" t="s">
        <v>116</v>
      </c>
      <c r="C1770">
        <f ca="1">BC1763</f>
        <v>955</v>
      </c>
      <c r="D1770">
        <f ca="1">BD1763</f>
        <v>1220</v>
      </c>
      <c r="E1770" t="s">
        <v>116</v>
      </c>
      <c r="F1770">
        <f ca="1">BG1763</f>
        <v>1758</v>
      </c>
      <c r="G1770">
        <f ca="1">BH1763</f>
        <v>417</v>
      </c>
      <c r="H1770" t="s">
        <v>116</v>
      </c>
      <c r="I1770">
        <f ca="1">BK1763</f>
        <v>807</v>
      </c>
      <c r="J1770">
        <f ca="1">BL1763</f>
        <v>1368</v>
      </c>
      <c r="K1770" t="s">
        <v>116</v>
      </c>
      <c r="L1770">
        <f ca="1">BO1763</f>
        <v>482</v>
      </c>
      <c r="M1770">
        <f ca="1">BP1763</f>
        <v>1693</v>
      </c>
      <c r="N1770" t="s">
        <v>116</v>
      </c>
      <c r="O1770">
        <f ca="1">BS1763</f>
        <v>147</v>
      </c>
      <c r="P1770">
        <f ca="1">BT1763</f>
        <v>2028</v>
      </c>
      <c r="Q1770" t="s">
        <v>116</v>
      </c>
      <c r="R1770">
        <f ca="1">BW1763</f>
        <v>51</v>
      </c>
      <c r="S1770">
        <f ca="1">BX1763</f>
        <v>2124</v>
      </c>
    </row>
    <row r="1771" spans="1:100">
      <c r="A1771" s="18"/>
      <c r="B1771" t="s">
        <v>117</v>
      </c>
      <c r="C1771">
        <f ca="1">BC1764</f>
        <v>2005</v>
      </c>
      <c r="D1771">
        <f ca="1">BD1764</f>
        <v>2272</v>
      </c>
      <c r="E1771" t="s">
        <v>117</v>
      </c>
      <c r="F1771">
        <f ca="1">BG1764</f>
        <v>3663</v>
      </c>
      <c r="G1771">
        <f ca="1">BH1764</f>
        <v>614</v>
      </c>
      <c r="H1771" t="s">
        <v>117</v>
      </c>
      <c r="I1771">
        <f ca="1">BK1764</f>
        <v>1869</v>
      </c>
      <c r="J1771">
        <f ca="1">BL1764</f>
        <v>2408</v>
      </c>
      <c r="K1771" t="s">
        <v>117</v>
      </c>
      <c r="L1771">
        <f ca="1">BO1764</f>
        <v>1281</v>
      </c>
      <c r="M1771">
        <f ca="1">BP1764</f>
        <v>2996</v>
      </c>
      <c r="N1771" t="s">
        <v>117</v>
      </c>
      <c r="O1771">
        <f ca="1">BS1764</f>
        <v>864</v>
      </c>
      <c r="P1771">
        <f ca="1">BT1764</f>
        <v>3413</v>
      </c>
      <c r="Q1771" t="s">
        <v>117</v>
      </c>
      <c r="R1771">
        <f ca="1">BW1764</f>
        <v>741</v>
      </c>
      <c r="S1771">
        <f ca="1">BX1764</f>
        <v>3536</v>
      </c>
    </row>
    <row r="1772" spans="1:100">
      <c r="A1772" s="18" t="s">
        <v>155</v>
      </c>
      <c r="C1772">
        <f ca="1">(C1770+C1771)*(C1770+D1770)/SUM(C1770:D1771)</f>
        <v>997.83013019218845</v>
      </c>
      <c r="D1772">
        <f ca="1">(C1770+D1770)*(D1770+D1771)/SUM(C1770:D1771)</f>
        <v>1177.1698698078114</v>
      </c>
      <c r="F1772">
        <f ca="1">(F1770+F1771)*(F1770+G1770)/SUM(F1770:G1771)</f>
        <v>1827.4449783013019</v>
      </c>
      <c r="G1772">
        <f ca="1">(F1770+G1770)*(G1770+G1771)/SUM(F1770:G1771)</f>
        <v>347.55502169869806</v>
      </c>
      <c r="I1772">
        <f ca="1">(I1770+I1771)*(I1770+J1770)/SUM(I1770:J1771)</f>
        <v>902.09237445753251</v>
      </c>
      <c r="J1772">
        <f ca="1">(I1770+J1770)*(J1770+J1771)/SUM(I1770:J1771)</f>
        <v>1272.9076255424675</v>
      </c>
      <c r="L1772">
        <f ca="1">(L1770+L1771)*(L1770+M1770)/SUM(L1770:M1771)</f>
        <v>594.31571605703652</v>
      </c>
      <c r="M1772">
        <f ca="1">(L1770+M1770)*(M1770+M1771)/SUM(L1770:M1771)</f>
        <v>1580.6842839429635</v>
      </c>
      <c r="O1772">
        <f ca="1">(O1770+O1771)*(O1770+P1770)/SUM(O1770:P1771)</f>
        <v>340.81292622442652</v>
      </c>
      <c r="P1772">
        <f ca="1">(O1770+P1770)*(P1770+P1771)/SUM(O1770:P1771)</f>
        <v>1834.1870737755735</v>
      </c>
      <c r="R1772">
        <f ca="1">(R1770+R1771)*(R1770+S1770)/SUM(R1770:S1771)</f>
        <v>266.98698078115314</v>
      </c>
      <c r="S1772">
        <f ca="1">(R1770+S1770)*(S1770+S1771)/SUM(R1770:S1771)</f>
        <v>1908.0130192188469</v>
      </c>
    </row>
    <row r="1773" spans="1:100">
      <c r="C1773">
        <f ca="1">(C1770+C1771)*(C1771+D1771)/SUM(C1770:D1771)</f>
        <v>1962.1698698078114</v>
      </c>
      <c r="D1773">
        <f ca="1">(C1771+D1771)*(D1770+D1771)/SUM(C1770:D1771)</f>
        <v>2314.8301301921883</v>
      </c>
      <c r="F1773">
        <f ca="1">(F1770+F1771)*(F1771+G1771)/SUM(F1770:G1771)</f>
        <v>3593.5550216986981</v>
      </c>
      <c r="G1773">
        <f ca="1">(F1771+G1771)*(G1770+G1771)/SUM(F1770:G1771)</f>
        <v>683.44497830130194</v>
      </c>
      <c r="I1773">
        <f ca="1">(I1770+I1771)*(I1771+J1771)/SUM(I1770:J1771)</f>
        <v>1773.9076255424675</v>
      </c>
      <c r="J1773">
        <f ca="1">(I1771+J1771)*(J1770+J1771)/SUM(I1770:J1771)</f>
        <v>2503.0923744575325</v>
      </c>
      <c r="L1773">
        <f ca="1">(L1770+L1771)*(L1771+M1771)/SUM(L1770:M1771)</f>
        <v>1168.6842839429635</v>
      </c>
      <c r="M1773">
        <f ca="1">(L1771+M1771)*(M1770+M1771)/SUM(L1770:M1771)</f>
        <v>3108.3157160570368</v>
      </c>
      <c r="O1773">
        <f ca="1">(O1770+O1771)*(O1771+P1771)/SUM(O1770:P1771)</f>
        <v>670.18707377557348</v>
      </c>
      <c r="P1773">
        <f ca="1">(O1771+P1771)*(P1770+P1771)/SUM(O1770:P1771)</f>
        <v>3606.8129262244265</v>
      </c>
      <c r="R1773">
        <f ca="1">(R1770+R1771)*(R1771+S1771)/SUM(R1770:S1771)</f>
        <v>525.01301921884692</v>
      </c>
      <c r="S1773">
        <f ca="1">(R1771+S1771)*(S1770+S1771)/SUM(R1770:S1771)</f>
        <v>3751.9869807811533</v>
      </c>
    </row>
    <row r="1775" spans="1:100">
      <c r="A1775" s="18" t="s">
        <v>151</v>
      </c>
      <c r="B1775" s="18" t="s">
        <v>0</v>
      </c>
      <c r="C1775" s="18">
        <v>50</v>
      </c>
      <c r="D1775" s="18">
        <v>10</v>
      </c>
      <c r="E1775" s="18">
        <v>5</v>
      </c>
      <c r="F1775" s="18">
        <v>2</v>
      </c>
      <c r="G1775" s="18">
        <v>1</v>
      </c>
    </row>
    <row r="1776" spans="1:100">
      <c r="A1776" s="18" t="s">
        <v>118</v>
      </c>
      <c r="B1776" s="10">
        <f ca="1">_xlfn.CHISQ.TEST(C1770:D1771,C1772:D1773)</f>
        <v>2.35958342801974E-2</v>
      </c>
      <c r="C1776" s="10">
        <f ca="1">_xlfn.CHISQ.TEST(F1770:G1771,F1772:G1773)</f>
        <v>5.9972767465743041E-7</v>
      </c>
      <c r="D1776" s="10">
        <f ca="1">_xlfn.CHISQ.TEST(I1770:J1771,I1772:J1773)</f>
        <v>3.7131782621793096E-7</v>
      </c>
      <c r="E1776" s="10">
        <f ca="1">_xlfn.CHISQ.TEST(L1770:M1771,L1772:M1773)</f>
        <v>3.1865116181619989E-11</v>
      </c>
      <c r="F1776" s="10">
        <f ca="1">_xlfn.CHISQ.TEST(O1770:P1771,O1772:P1773)</f>
        <v>8.6990392428313182E-45</v>
      </c>
      <c r="G1776" s="10">
        <f ca="1">_xlfn.CHISQ.TEST(R1770:S1771,R1772:S1773)</f>
        <v>2.6051297397172623E-67</v>
      </c>
    </row>
    <row r="1777" spans="1:100">
      <c r="A1777" s="18" t="s">
        <v>156</v>
      </c>
      <c r="B1777">
        <f ca="1">(C1770*D1771)/(D1770*C1771)</f>
        <v>0.88702833081231347</v>
      </c>
      <c r="C1777">
        <f ca="1">(F1770*G1771)/(G1770*F1771)</f>
        <v>0.70666611673805924</v>
      </c>
      <c r="D1777">
        <f ca="1">(I1770*J1771)/(J1770*I1771)</f>
        <v>0.76003679611012553</v>
      </c>
      <c r="E1777">
        <f ca="1">(L1770*M1771)/(M1770*L1771)</f>
        <v>0.66585974391499558</v>
      </c>
      <c r="F1777">
        <f ca="1">(O1770*P1771)/(P1770*O1771)</f>
        <v>0.28633334703046243</v>
      </c>
      <c r="G1777">
        <f ca="1">(R1770*S1771)/(S1770*R1771)</f>
        <v>0.11458023590048567</v>
      </c>
    </row>
    <row r="1780" spans="1:100">
      <c r="A1780">
        <v>4</v>
      </c>
      <c r="B1780">
        <v>5</v>
      </c>
      <c r="C1780">
        <v>6</v>
      </c>
      <c r="AB1780" s="12"/>
      <c r="AC1780" s="12"/>
      <c r="AD1780" s="12"/>
      <c r="AE1780" s="12"/>
      <c r="AF1780" s="12"/>
      <c r="AG1780" s="12"/>
      <c r="AH1780" s="12"/>
      <c r="AI1780" s="12"/>
      <c r="AJ1780" s="12"/>
      <c r="AK1780" s="12"/>
      <c r="AL1780" s="12"/>
      <c r="AM1780" s="12"/>
      <c r="AN1780" s="12"/>
      <c r="AO1780" s="12"/>
      <c r="AP1780" s="12"/>
      <c r="AQ1780" s="12"/>
      <c r="AR1780" s="12"/>
      <c r="AS1780" s="12"/>
      <c r="AT1780" s="12"/>
      <c r="AU1780" s="12"/>
      <c r="AV1780" s="12"/>
      <c r="AW1780" s="12"/>
      <c r="AX1780" s="12"/>
      <c r="AY1780" s="12"/>
    </row>
    <row r="1781" spans="1:100" ht="18.75">
      <c r="A1781" s="19" t="str">
        <f ca="1">INDIRECT("R5C"&amp;A1780,FALSE)</f>
        <v>ancestors</v>
      </c>
      <c r="B1781" s="19" t="str">
        <f ca="1">INDIRECT("R5C"&amp;B1780,FALSE)</f>
        <v>emperor_names</v>
      </c>
      <c r="C1781" s="19" t="str">
        <f ca="1">INDIRECT("R3C"&amp;C1780,FALSE)</f>
        <v>ubc_cognition</v>
      </c>
      <c r="D1781" s="20"/>
    </row>
    <row r="1782" spans="1:100" ht="18.75">
      <c r="A1782" s="19">
        <f ca="1">INDIRECT("R6C"&amp;A1780,FALSE)</f>
        <v>6</v>
      </c>
      <c r="B1782" s="19">
        <f ca="1">INDIRECT("R6C"&amp;B1780,FALSE)</f>
        <v>227</v>
      </c>
      <c r="C1782" s="19">
        <f ca="1">INDIRECT("R4C"&amp;C1780,FALSE)</f>
        <v>1</v>
      </c>
    </row>
    <row r="1783" spans="1:100">
      <c r="A1783" s="18"/>
    </row>
    <row r="1784" spans="1:100">
      <c r="A1784" s="18" t="s">
        <v>115</v>
      </c>
    </row>
    <row r="1785" spans="1:100" ht="15.75">
      <c r="C1785" t="s">
        <v>36</v>
      </c>
      <c r="D1785" t="s">
        <v>37</v>
      </c>
      <c r="E1785" s="2" t="s">
        <v>43</v>
      </c>
      <c r="F1785" s="2" t="s">
        <v>38</v>
      </c>
      <c r="G1785" s="2" t="s">
        <v>39</v>
      </c>
      <c r="H1785" s="2" t="s">
        <v>40</v>
      </c>
      <c r="I1785" s="2" t="s">
        <v>41</v>
      </c>
      <c r="J1785" s="2" t="s">
        <v>42</v>
      </c>
      <c r="K1785" s="3" t="s">
        <v>44</v>
      </c>
      <c r="L1785" s="3" t="s">
        <v>45</v>
      </c>
      <c r="M1785" s="3" t="s">
        <v>46</v>
      </c>
      <c r="N1785" s="3" t="s">
        <v>47</v>
      </c>
      <c r="O1785" s="3" t="s">
        <v>48</v>
      </c>
      <c r="P1785" s="3" t="s">
        <v>49</v>
      </c>
      <c r="Q1785" s="3" t="s">
        <v>108</v>
      </c>
      <c r="R1785" s="3" t="s">
        <v>109</v>
      </c>
      <c r="S1785" s="3" t="s">
        <v>110</v>
      </c>
      <c r="T1785" s="3" t="s">
        <v>111</v>
      </c>
      <c r="U1785" s="3" t="s">
        <v>112</v>
      </c>
      <c r="V1785" s="3" t="s">
        <v>113</v>
      </c>
      <c r="W1785" s="3" t="s">
        <v>81</v>
      </c>
      <c r="X1785" s="3" t="s">
        <v>82</v>
      </c>
      <c r="Y1785" s="3" t="s">
        <v>83</v>
      </c>
      <c r="Z1785" s="3" t="s">
        <v>84</v>
      </c>
      <c r="AA1785" s="3" t="s">
        <v>85</v>
      </c>
      <c r="AB1785" s="3" t="s">
        <v>86</v>
      </c>
      <c r="AC1785" s="13" t="s">
        <v>96</v>
      </c>
      <c r="AD1785" s="13" t="s">
        <v>97</v>
      </c>
      <c r="AE1785" s="13" t="s">
        <v>98</v>
      </c>
      <c r="AF1785" s="13" t="s">
        <v>99</v>
      </c>
      <c r="AG1785" s="13" t="s">
        <v>100</v>
      </c>
      <c r="AH1785" s="13" t="s">
        <v>101</v>
      </c>
      <c r="AI1785" s="13" t="s">
        <v>102</v>
      </c>
      <c r="AJ1785" s="13" t="s">
        <v>103</v>
      </c>
      <c r="AK1785" s="13" t="s">
        <v>104</v>
      </c>
      <c r="AL1785" s="13" t="s">
        <v>105</v>
      </c>
      <c r="AM1785" s="13" t="s">
        <v>106</v>
      </c>
      <c r="AN1785" s="13" t="s">
        <v>107</v>
      </c>
      <c r="AO1785" s="13" t="s">
        <v>96</v>
      </c>
      <c r="AP1785" s="13" t="s">
        <v>97</v>
      </c>
      <c r="AQ1785" s="13" t="s">
        <v>98</v>
      </c>
      <c r="AR1785" s="13" t="s">
        <v>99</v>
      </c>
      <c r="AS1785" s="13" t="s">
        <v>100</v>
      </c>
      <c r="AT1785" s="13" t="s">
        <v>101</v>
      </c>
      <c r="AU1785" s="13" t="s">
        <v>102</v>
      </c>
      <c r="AV1785" s="13" t="s">
        <v>103</v>
      </c>
      <c r="AW1785" s="13" t="s">
        <v>104</v>
      </c>
      <c r="AX1785" s="13" t="s">
        <v>105</v>
      </c>
      <c r="AY1785" s="13" t="s">
        <v>106</v>
      </c>
      <c r="AZ1785" s="13" t="s">
        <v>107</v>
      </c>
      <c r="BA1785" t="s">
        <v>1</v>
      </c>
      <c r="BB1785" t="s">
        <v>2</v>
      </c>
      <c r="BC1785" t="s">
        <v>3</v>
      </c>
      <c r="BD1785" t="s">
        <v>4</v>
      </c>
      <c r="BE1785" t="s">
        <v>5</v>
      </c>
      <c r="BF1785" t="s">
        <v>6</v>
      </c>
      <c r="BG1785" t="s">
        <v>7</v>
      </c>
      <c r="BH1785" t="s">
        <v>8</v>
      </c>
      <c r="BI1785" t="s">
        <v>9</v>
      </c>
      <c r="BJ1785" t="s">
        <v>10</v>
      </c>
      <c r="BK1785" t="s">
        <v>11</v>
      </c>
      <c r="BL1785" t="s">
        <v>12</v>
      </c>
      <c r="BM1785" t="s">
        <v>13</v>
      </c>
      <c r="BN1785" t="s">
        <v>14</v>
      </c>
      <c r="BO1785" t="s">
        <v>15</v>
      </c>
      <c r="BP1785" t="s">
        <v>16</v>
      </c>
      <c r="BQ1785" t="s">
        <v>17</v>
      </c>
      <c r="BR1785" t="s">
        <v>18</v>
      </c>
      <c r="BS1785" t="s">
        <v>19</v>
      </c>
      <c r="BT1785" t="s">
        <v>20</v>
      </c>
      <c r="BU1785" t="s">
        <v>21</v>
      </c>
      <c r="BV1785" t="s">
        <v>22</v>
      </c>
      <c r="BW1785" t="s">
        <v>23</v>
      </c>
      <c r="BX1785" t="s">
        <v>24</v>
      </c>
      <c r="BY1785" t="s">
        <v>1</v>
      </c>
      <c r="BZ1785" t="s">
        <v>2</v>
      </c>
      <c r="CA1785" t="s">
        <v>3</v>
      </c>
      <c r="CB1785" t="s">
        <v>4</v>
      </c>
      <c r="CC1785" t="s">
        <v>5</v>
      </c>
      <c r="CD1785" t="s">
        <v>6</v>
      </c>
      <c r="CE1785" t="s">
        <v>7</v>
      </c>
      <c r="CF1785" t="s">
        <v>8</v>
      </c>
      <c r="CG1785" t="s">
        <v>9</v>
      </c>
      <c r="CH1785" t="s">
        <v>10</v>
      </c>
      <c r="CI1785" t="s">
        <v>11</v>
      </c>
      <c r="CJ1785" t="s">
        <v>12</v>
      </c>
      <c r="CK1785" t="s">
        <v>13</v>
      </c>
      <c r="CL1785" t="s">
        <v>14</v>
      </c>
      <c r="CM1785" t="s">
        <v>15</v>
      </c>
      <c r="CN1785" t="s">
        <v>16</v>
      </c>
      <c r="CO1785" t="s">
        <v>17</v>
      </c>
      <c r="CP1785" t="s">
        <v>18</v>
      </c>
      <c r="CQ1785" t="s">
        <v>19</v>
      </c>
      <c r="CR1785" t="s">
        <v>20</v>
      </c>
      <c r="CS1785" t="s">
        <v>21</v>
      </c>
      <c r="CT1785" t="s">
        <v>22</v>
      </c>
      <c r="CU1785" t="s">
        <v>23</v>
      </c>
      <c r="CV1785" t="s">
        <v>24</v>
      </c>
    </row>
    <row r="1786" spans="1:100">
      <c r="A1786" s="18" t="str">
        <f ca="1">INDIRECT("CORPUS_TOTALS!R"&amp;$A1782&amp;"C"&amp;COLUMN(),FALSE)</f>
        <v>Ancestors</v>
      </c>
      <c r="B1786" s="7" t="str">
        <f ca="1">INDIRECT("CORPUS_TOTALS!R"&amp;($A1782+$C1782)&amp;"C"&amp;(COLUMN()-1),FALSE)</f>
        <v>Cognition</v>
      </c>
      <c r="C1786" s="7">
        <f ca="1">INDIRECT("CORPUS_TOTALS!R"&amp;($A1782+$C1782)&amp;"C"&amp;(COLUMN()-1),FALSE)</f>
        <v>67073</v>
      </c>
      <c r="D1786" s="7">
        <f t="shared" ref="D1786:BO1786" ca="1" si="1451">INDIRECT("CORPUS_TOTALS!R"&amp;($A1782+$C1782)&amp;"C"&amp;(COLUMN()-1),FALSE)</f>
        <v>2175</v>
      </c>
      <c r="E1786" s="7">
        <f t="shared" ca="1" si="1451"/>
        <v>848</v>
      </c>
      <c r="F1786" s="7">
        <f t="shared" ca="1" si="1451"/>
        <v>2280</v>
      </c>
      <c r="G1786" s="7">
        <f t="shared" ca="1" si="1451"/>
        <v>531</v>
      </c>
      <c r="H1786" s="7">
        <f t="shared" ca="1" si="1451"/>
        <v>302</v>
      </c>
      <c r="I1786" s="7">
        <f t="shared" ca="1" si="1451"/>
        <v>171</v>
      </c>
      <c r="J1786" s="7">
        <f t="shared" ca="1" si="1451"/>
        <v>120</v>
      </c>
      <c r="K1786" s="7">
        <f t="shared" ca="1" si="1451"/>
        <v>0.65621474778747835</v>
      </c>
      <c r="L1786" s="7">
        <f t="shared" ca="1" si="1451"/>
        <v>0.33237524750201591</v>
      </c>
      <c r="M1786" s="7">
        <f t="shared" ca="1" si="1451"/>
        <v>1.3372430153859971</v>
      </c>
      <c r="N1786" s="7">
        <f t="shared" ca="1" si="1451"/>
        <v>2.1931315124122546</v>
      </c>
      <c r="O1786" s="7">
        <f t="shared" ca="1" si="1451"/>
        <v>4.557822362895906</v>
      </c>
      <c r="P1786" s="7">
        <f t="shared" ca="1" si="1451"/>
        <v>6.996649576058231</v>
      </c>
      <c r="Q1786" s="7">
        <f t="shared" ca="1" si="1451"/>
        <v>1.2741949476426691</v>
      </c>
      <c r="R1786" s="7">
        <f t="shared" ca="1" si="1451"/>
        <v>1.3101148947141819</v>
      </c>
      <c r="S1786" s="7">
        <f t="shared" ca="1" si="1451"/>
        <v>1.2814757768934415</v>
      </c>
      <c r="T1786" s="7">
        <f t="shared" ca="1" si="1451"/>
        <v>1.4703948425637643</v>
      </c>
      <c r="U1786" s="7">
        <f t="shared" ca="1" si="1451"/>
        <v>2.0714971867383829</v>
      </c>
      <c r="V1786" s="7">
        <f t="shared" ca="1" si="1451"/>
        <v>2.8404371782210762</v>
      </c>
      <c r="W1786" s="7">
        <f t="shared" ca="1" si="1451"/>
        <v>1.1378854924124056E-5</v>
      </c>
      <c r="X1786" s="7">
        <f t="shared" ca="1" si="1451"/>
        <v>1.7297740274060197E-8</v>
      </c>
      <c r="Y1786" s="7">
        <f t="shared" ca="1" si="1451"/>
        <v>9.3038923676996515E-5</v>
      </c>
      <c r="Z1786" s="7">
        <f t="shared" ca="1" si="1451"/>
        <v>8.8111953328363482E-8</v>
      </c>
      <c r="AA1786" s="7">
        <f t="shared" ca="1" si="1451"/>
        <v>4.602594911323694E-18</v>
      </c>
      <c r="AB1786" s="7">
        <f t="shared" ca="1" si="1451"/>
        <v>6.0322567079448752E-28</v>
      </c>
      <c r="AC1786" s="7">
        <f t="shared" ca="1" si="1451"/>
        <v>2.0555842682046757E-2</v>
      </c>
      <c r="AD1786" s="7">
        <f t="shared" ca="1" si="1451"/>
        <v>2.348742650672507E-2</v>
      </c>
      <c r="AE1786" s="7">
        <f t="shared" ca="1" si="1451"/>
        <v>2.0114000436174562E-2</v>
      </c>
      <c r="AF1786" s="7">
        <f t="shared" ca="1" si="1451"/>
        <v>2.1817034046584062E-2</v>
      </c>
      <c r="AG1786" s="7">
        <f t="shared" ca="1" si="1451"/>
        <v>2.2362740039634229E-2</v>
      </c>
      <c r="AH1786" s="7">
        <f t="shared" ca="1" si="1451"/>
        <v>2.6464846167262326E-2</v>
      </c>
      <c r="AI1786" s="7">
        <f t="shared" ca="1" si="1451"/>
        <v>2.4681848513278697E-2</v>
      </c>
      <c r="AJ1786" s="7">
        <f t="shared" ca="1" si="1451"/>
        <v>3.0858381371778772E-2</v>
      </c>
      <c r="AK1786" s="7">
        <f t="shared" ca="1" si="1451"/>
        <v>3.3535285811590043E-2</v>
      </c>
      <c r="AL1786" s="7">
        <f t="shared" ca="1" si="1451"/>
        <v>4.5085403843582367E-2</v>
      </c>
      <c r="AM1786" s="7">
        <f t="shared" ca="1" si="1451"/>
        <v>4.5576999833451232E-2</v>
      </c>
      <c r="AN1786" s="7">
        <f t="shared" ca="1" si="1451"/>
        <v>6.4767827752755663E-2</v>
      </c>
      <c r="AO1786" s="7">
        <f t="shared" ca="1" si="1451"/>
        <v>0.2579784948812649</v>
      </c>
      <c r="AP1786" s="7">
        <f t="shared" ca="1" si="1451"/>
        <v>0.29558472350953968</v>
      </c>
      <c r="AQ1786" s="7">
        <f t="shared" ca="1" si="1451"/>
        <v>0.55948876307635242</v>
      </c>
      <c r="AR1786" s="7">
        <f t="shared" ca="1" si="1451"/>
        <v>0.60097100703859019</v>
      </c>
      <c r="AS1786" s="7">
        <f t="shared" ca="1" si="1451"/>
        <v>0.18140844159720126</v>
      </c>
      <c r="AT1786" s="7">
        <f t="shared" ca="1" si="1451"/>
        <v>0.21491339748325849</v>
      </c>
      <c r="AU1786" s="7">
        <f t="shared" ca="1" si="1451"/>
        <v>0.11159357017486583</v>
      </c>
      <c r="AV1786" s="7">
        <f t="shared" ca="1" si="1451"/>
        <v>0.13944091258375482</v>
      </c>
      <c r="AW1786" s="7">
        <f t="shared" ca="1" si="1451"/>
        <v>6.4734323573513539E-2</v>
      </c>
      <c r="AX1786" s="7">
        <f t="shared" ca="1" si="1451"/>
        <v>8.6989814357520942E-2</v>
      </c>
      <c r="AY1786" s="7">
        <f t="shared" ca="1" si="1451"/>
        <v>4.3890021145175304E-2</v>
      </c>
      <c r="AZ1786" s="7">
        <f t="shared" ca="1" si="1451"/>
        <v>6.277664552149137E-2</v>
      </c>
      <c r="BA1786" s="7">
        <f t="shared" ca="1" si="1451"/>
        <v>1539012</v>
      </c>
      <c r="BB1786" s="7">
        <f t="shared" ca="1" si="1451"/>
        <v>5121388</v>
      </c>
      <c r="BC1786" s="7">
        <f t="shared" ca="1" si="1451"/>
        <v>602</v>
      </c>
      <c r="BD1786" s="7">
        <f t="shared" ca="1" si="1451"/>
        <v>1573</v>
      </c>
      <c r="BE1786" s="7">
        <f t="shared" ca="1" si="1451"/>
        <v>3419180</v>
      </c>
      <c r="BF1786" s="7">
        <f t="shared" ca="1" si="1451"/>
        <v>3241220</v>
      </c>
      <c r="BG1786" s="7">
        <f t="shared" ca="1" si="1451"/>
        <v>1262</v>
      </c>
      <c r="BH1786" s="7">
        <f t="shared" ca="1" si="1451"/>
        <v>913</v>
      </c>
      <c r="BI1786" s="7">
        <f t="shared" ca="1" si="1451"/>
        <v>1077587</v>
      </c>
      <c r="BJ1786" s="7">
        <f t="shared" ca="1" si="1451"/>
        <v>5582813</v>
      </c>
      <c r="BK1786" s="7">
        <f t="shared" ca="1" si="1451"/>
        <v>431</v>
      </c>
      <c r="BL1786" s="7">
        <f t="shared" ca="1" si="1451"/>
        <v>1744</v>
      </c>
      <c r="BM1786" s="7">
        <f t="shared" ca="1" si="1451"/>
        <v>593182</v>
      </c>
      <c r="BN1786" s="7">
        <f t="shared" ca="1" si="1451"/>
        <v>6067218</v>
      </c>
      <c r="BO1786" s="7">
        <f t="shared" ca="1" si="1451"/>
        <v>273</v>
      </c>
      <c r="BP1786" s="7">
        <f t="shared" ref="BP1786:CV1786" ca="1" si="1452">INDIRECT("CORPUS_TOTALS!R"&amp;($A1782+$C1782)&amp;"C"&amp;(COLUMN()-1),FALSE)</f>
        <v>1902</v>
      </c>
      <c r="BQ1786" s="7">
        <f t="shared" ca="1" si="1452"/>
        <v>254557</v>
      </c>
      <c r="BR1786" s="7">
        <f t="shared" ca="1" si="1452"/>
        <v>6405843</v>
      </c>
      <c r="BS1786" s="7">
        <f t="shared" ca="1" si="1452"/>
        <v>165</v>
      </c>
      <c r="BT1786" s="7">
        <f t="shared" ca="1" si="1452"/>
        <v>2010</v>
      </c>
      <c r="BU1786" s="7">
        <f t="shared" ca="1" si="1452"/>
        <v>130051</v>
      </c>
      <c r="BV1786" s="7">
        <f t="shared" ca="1" si="1452"/>
        <v>6530349</v>
      </c>
      <c r="BW1786" s="7">
        <f t="shared" ca="1" si="1452"/>
        <v>116</v>
      </c>
      <c r="BX1786" s="7">
        <f t="shared" ca="1" si="1452"/>
        <v>2059</v>
      </c>
      <c r="BY1786" s="7">
        <f t="shared" ca="1" si="1452"/>
        <v>1539111.3924571206</v>
      </c>
      <c r="BZ1786" s="7">
        <f t="shared" ca="1" si="1452"/>
        <v>5121288.6075428799</v>
      </c>
      <c r="CA1786" s="7">
        <f t="shared" ca="1" si="1452"/>
        <v>502.60754287944224</v>
      </c>
      <c r="CB1786" s="7">
        <f t="shared" ca="1" si="1452"/>
        <v>1672.9385885232118</v>
      </c>
      <c r="CC1786" s="7">
        <f t="shared" ca="1" si="1452"/>
        <v>3419325.3954814766</v>
      </c>
      <c r="CD1786" s="7">
        <f t="shared" ca="1" si="1452"/>
        <v>3241074.6045185234</v>
      </c>
      <c r="CE1786" s="7">
        <f t="shared" ca="1" si="1452"/>
        <v>1116.6045185232435</v>
      </c>
      <c r="CF1786" s="7">
        <f t="shared" ca="1" si="1452"/>
        <v>1058.7411078914179</v>
      </c>
      <c r="CG1786" s="7">
        <f t="shared" ca="1" si="1452"/>
        <v>1077666.080636991</v>
      </c>
      <c r="CH1786" s="7">
        <f t="shared" ca="1" si="1452"/>
        <v>5582733.9193630088</v>
      </c>
      <c r="CI1786" s="7">
        <f t="shared" ca="1" si="1452"/>
        <v>351.91936300904678</v>
      </c>
      <c r="CJ1786" s="7">
        <f t="shared" ca="1" si="1452"/>
        <v>1823.675976668068</v>
      </c>
      <c r="CK1786" s="7">
        <f t="shared" ca="1" si="1452"/>
        <v>593261.26640225435</v>
      </c>
      <c r="CL1786" s="7">
        <f t="shared" ca="1" si="1452"/>
        <v>6067138.7335977452</v>
      </c>
      <c r="CM1786" s="7">
        <f t="shared" ca="1" si="1452"/>
        <v>193.73359774561638</v>
      </c>
      <c r="CN1786" s="7">
        <f t="shared" ca="1" si="1452"/>
        <v>1981.9133985946789</v>
      </c>
      <c r="CO1786" s="7">
        <f t="shared" ca="1" si="1452"/>
        <v>254638.84591167831</v>
      </c>
      <c r="CP1786" s="7">
        <f t="shared" ca="1" si="1452"/>
        <v>6405761.1540883221</v>
      </c>
      <c r="CQ1786" s="7">
        <f t="shared" ca="1" si="1452"/>
        <v>83.154088321707448</v>
      </c>
      <c r="CR1786" s="7">
        <f t="shared" ca="1" si="1452"/>
        <v>2092.5290185274157</v>
      </c>
      <c r="CS1786" s="7">
        <f t="shared" ca="1" si="1452"/>
        <v>130124.50693613205</v>
      </c>
      <c r="CT1786" s="7">
        <f t="shared" ca="1" si="1452"/>
        <v>6530275.493063868</v>
      </c>
      <c r="CU1786" s="7">
        <f t="shared" ca="1" si="1452"/>
        <v>42.493063867948955</v>
      </c>
      <c r="CV1786" s="7">
        <f t="shared" ca="1" si="1452"/>
        <v>2133.2033211218545</v>
      </c>
    </row>
    <row r="1787" spans="1:100">
      <c r="A1787" s="18" t="s">
        <v>117</v>
      </c>
      <c r="B1787" s="7" t="str">
        <f ca="1">INDIRECT("CORPUS_TOTALS!R"&amp;($B1782+$C1782)&amp;"C"&amp;(COLUMN()-1),FALSE)</f>
        <v>Cognition</v>
      </c>
      <c r="C1787" s="7">
        <f ca="1">INDIRECT("CORPUS_TOTALS!R"&amp;($B1782+$C1782)&amp;"C"&amp;(COLUMN()-1),FALSE)</f>
        <v>67073</v>
      </c>
      <c r="D1787" s="7">
        <f t="shared" ref="D1787:BO1787" ca="1" si="1453">INDIRECT("CORPUS_TOTALS!R"&amp;($B1782+$C1782)&amp;"C"&amp;(COLUMN()-1),FALSE)</f>
        <v>4277</v>
      </c>
      <c r="E1787" s="7">
        <f t="shared" ca="1" si="1453"/>
        <v>901</v>
      </c>
      <c r="F1787" s="7">
        <f t="shared" ca="1" si="1453"/>
        <v>3405</v>
      </c>
      <c r="G1787" s="7">
        <f t="shared" ca="1" si="1453"/>
        <v>628</v>
      </c>
      <c r="H1787" s="7">
        <f t="shared" ca="1" si="1453"/>
        <v>291</v>
      </c>
      <c r="I1787" s="7">
        <f t="shared" ca="1" si="1453"/>
        <v>99</v>
      </c>
      <c r="J1787" s="7">
        <f t="shared" ca="1" si="1453"/>
        <v>11</v>
      </c>
      <c r="K1787" s="7">
        <f t="shared" ca="1" si="1453"/>
        <v>-4.8172751841297821</v>
      </c>
      <c r="L1787" s="7">
        <f t="shared" ca="1" si="1453"/>
        <v>-2.0789348140913253</v>
      </c>
      <c r="M1787" s="7">
        <f t="shared" ca="1" si="1453"/>
        <v>-2.8336835438215164</v>
      </c>
      <c r="N1787" s="7">
        <f t="shared" ca="1" si="1453"/>
        <v>-3.5465090900126088</v>
      </c>
      <c r="O1787" s="7">
        <f t="shared" ca="1" si="1453"/>
        <v>-5.0821275054478114</v>
      </c>
      <c r="P1787" s="7">
        <f t="shared" ca="1" si="1453"/>
        <v>-22.389007232114359</v>
      </c>
      <c r="Q1787" s="7">
        <f t="shared" ca="1" si="1453"/>
        <v>0.65137600267701556</v>
      </c>
      <c r="R1787" s="7">
        <f t="shared" ca="1" si="1453"/>
        <v>0.91686942903970781</v>
      </c>
      <c r="S1787" s="7">
        <f t="shared" ca="1" si="1453"/>
        <v>0.74428078679066267</v>
      </c>
      <c r="T1787" s="7">
        <f t="shared" ca="1" si="1453"/>
        <v>0.67925932291514801</v>
      </c>
      <c r="U1787" s="7">
        <f t="shared" ca="1" si="1453"/>
        <v>0.58039107400765955</v>
      </c>
      <c r="V1787" s="7">
        <f t="shared" ca="1" si="1453"/>
        <v>0.13519164566173358</v>
      </c>
      <c r="W1787" s="7">
        <f t="shared" ca="1" si="1453"/>
        <v>1.721795793809818E-23</v>
      </c>
      <c r="X1787" s="7">
        <f t="shared" ca="1" si="1453"/>
        <v>4.7429412874997391E-2</v>
      </c>
      <c r="Y1787" s="7">
        <f t="shared" ca="1" si="1453"/>
        <v>5.7658452922644241E-9</v>
      </c>
      <c r="Z1787" s="7">
        <f t="shared" ca="1" si="1453"/>
        <v>2.8793534552023372E-8</v>
      </c>
      <c r="AA1787" s="7">
        <f t="shared" ca="1" si="1453"/>
        <v>2.3284760586177123E-6</v>
      </c>
      <c r="AB1787" s="7">
        <f t="shared" ca="1" si="1453"/>
        <v>7.3923767969089431E-14</v>
      </c>
      <c r="AC1787" s="7">
        <f t="shared" ca="1" si="1453"/>
        <v>1.1126360003446205E-2</v>
      </c>
      <c r="AD1787" s="7">
        <f t="shared" ca="1" si="1453"/>
        <v>1.2670984488236609E-2</v>
      </c>
      <c r="AE1787" s="7">
        <f t="shared" ca="1" si="1453"/>
        <v>1.5391833150848423E-2</v>
      </c>
      <c r="AF1787" s="7">
        <f t="shared" ca="1" si="1453"/>
        <v>1.6452917842838741E-2</v>
      </c>
      <c r="AG1787" s="7">
        <f t="shared" ca="1" si="1453"/>
        <v>1.3543242337008061E-2</v>
      </c>
      <c r="AH1787" s="7">
        <f t="shared" ca="1" si="1453"/>
        <v>1.5823135965540455E-2</v>
      </c>
      <c r="AI1787" s="7">
        <f t="shared" ca="1" si="1453"/>
        <v>1.2054859514702679E-2</v>
      </c>
      <c r="AJ1787" s="7">
        <f t="shared" ca="1" si="1453"/>
        <v>1.5160478338933048E-2</v>
      </c>
      <c r="AK1787" s="7">
        <f t="shared" ca="1" si="1453"/>
        <v>9.3069238665296223E-3</v>
      </c>
      <c r="AL1787" s="7">
        <f t="shared" ca="1" si="1453"/>
        <v>1.3840141833727568E-2</v>
      </c>
      <c r="AM1787" s="7">
        <f t="shared" ca="1" si="1453"/>
        <v>1.0539584304601532E-3</v>
      </c>
      <c r="AN1787" s="7">
        <f t="shared" ca="1" si="1453"/>
        <v>4.0898339473747778E-3</v>
      </c>
      <c r="AO1787" s="7">
        <f t="shared" ca="1" si="1453"/>
        <v>0.15257805808204025</v>
      </c>
      <c r="AP1787" s="7">
        <f t="shared" ca="1" si="1453"/>
        <v>0.17475418414381902</v>
      </c>
      <c r="AQ1787" s="7">
        <f t="shared" ca="1" si="1453"/>
        <v>0.47671686468898566</v>
      </c>
      <c r="AR1787" s="7">
        <f t="shared" ca="1" si="1453"/>
        <v>0.50668271445527435</v>
      </c>
      <c r="AS1787" s="7">
        <f t="shared" ca="1" si="1453"/>
        <v>0.11562481808101405</v>
      </c>
      <c r="AT1787" s="7">
        <f t="shared" ca="1" si="1453"/>
        <v>0.13548577345510943</v>
      </c>
      <c r="AU1787" s="7">
        <f t="shared" ca="1" si="1453"/>
        <v>5.4955196578459285E-2</v>
      </c>
      <c r="AV1787" s="7">
        <f t="shared" ca="1" si="1453"/>
        <v>6.9431055467367234E-2</v>
      </c>
      <c r="AW1787" s="7">
        <f t="shared" ca="1" si="1453"/>
        <v>1.8006253588096814E-2</v>
      </c>
      <c r="AX1787" s="7">
        <f t="shared" ca="1" si="1453"/>
        <v>2.6885025345735308E-2</v>
      </c>
      <c r="AY1787" s="7">
        <f t="shared" ca="1" si="1453"/>
        <v>1.0539584304601532E-3</v>
      </c>
      <c r="AZ1787" s="7">
        <f t="shared" ca="1" si="1453"/>
        <v>4.0898339473747778E-3</v>
      </c>
      <c r="BA1787" s="7">
        <f t="shared" ca="1" si="1453"/>
        <v>1538914</v>
      </c>
      <c r="BB1787" s="7">
        <f t="shared" ca="1" si="1453"/>
        <v>5119384</v>
      </c>
      <c r="BC1787" s="7">
        <f t="shared" ca="1" si="1453"/>
        <v>700</v>
      </c>
      <c r="BD1787" s="7">
        <f t="shared" ca="1" si="1453"/>
        <v>3577</v>
      </c>
      <c r="BE1787" s="7">
        <f t="shared" ca="1" si="1453"/>
        <v>3418339</v>
      </c>
      <c r="BF1787" s="7">
        <f t="shared" ca="1" si="1453"/>
        <v>3239959</v>
      </c>
      <c r="BG1787" s="7">
        <f t="shared" ca="1" si="1453"/>
        <v>2103</v>
      </c>
      <c r="BH1787" s="7">
        <f t="shared" ca="1" si="1453"/>
        <v>2174</v>
      </c>
      <c r="BI1787" s="7">
        <f t="shared" ca="1" si="1453"/>
        <v>1077481</v>
      </c>
      <c r="BJ1787" s="7">
        <f t="shared" ca="1" si="1453"/>
        <v>5580817</v>
      </c>
      <c r="BK1787" s="7">
        <f t="shared" ca="1" si="1453"/>
        <v>537</v>
      </c>
      <c r="BL1787" s="7">
        <f t="shared" ca="1" si="1453"/>
        <v>3740</v>
      </c>
      <c r="BM1787" s="7">
        <f t="shared" ca="1" si="1453"/>
        <v>593189</v>
      </c>
      <c r="BN1787" s="7">
        <f t="shared" ca="1" si="1453"/>
        <v>6065109</v>
      </c>
      <c r="BO1787" s="7">
        <f t="shared" ca="1" si="1453"/>
        <v>266</v>
      </c>
      <c r="BP1787" s="7">
        <f t="shared" ref="BP1787:CV1787" ca="1" si="1454">INDIRECT("CORPUS_TOTALS!R"&amp;($B1782+$C1782)&amp;"C"&amp;(COLUMN()-1),FALSE)</f>
        <v>4011</v>
      </c>
      <c r="BQ1787" s="7">
        <f t="shared" ca="1" si="1454"/>
        <v>254626</v>
      </c>
      <c r="BR1787" s="7">
        <f t="shared" ca="1" si="1454"/>
        <v>6403672</v>
      </c>
      <c r="BS1787" s="7">
        <f t="shared" ca="1" si="1454"/>
        <v>96</v>
      </c>
      <c r="BT1787" s="7">
        <f t="shared" ca="1" si="1454"/>
        <v>4181</v>
      </c>
      <c r="BU1787" s="7">
        <f t="shared" ca="1" si="1454"/>
        <v>130156</v>
      </c>
      <c r="BV1787" s="7">
        <f t="shared" ca="1" si="1454"/>
        <v>6528142</v>
      </c>
      <c r="BW1787" s="7">
        <f t="shared" ca="1" si="1454"/>
        <v>11</v>
      </c>
      <c r="BX1787" s="7">
        <f t="shared" ca="1" si="1454"/>
        <v>4266</v>
      </c>
      <c r="BY1787" s="7">
        <f t="shared" ca="1" si="1454"/>
        <v>1538625.6540409676</v>
      </c>
      <c r="BZ1787" s="7">
        <f t="shared" ca="1" si="1454"/>
        <v>5119672.345959032</v>
      </c>
      <c r="CA1787" s="7">
        <f t="shared" ca="1" si="1454"/>
        <v>988.34595903235606</v>
      </c>
      <c r="CB1787" s="7">
        <f t="shared" ca="1" si="1454"/>
        <v>3290.7665287735695</v>
      </c>
      <c r="CC1787" s="7">
        <f t="shared" ca="1" si="1454"/>
        <v>3418246.267804265</v>
      </c>
      <c r="CD1787" s="7">
        <f t="shared" ca="1" si="1454"/>
        <v>3240051.732195735</v>
      </c>
      <c r="CE1787" s="7">
        <f t="shared" ca="1" si="1454"/>
        <v>2195.7321957351323</v>
      </c>
      <c r="CF1787" s="7">
        <f t="shared" ca="1" si="1454"/>
        <v>2082.6047198548335</v>
      </c>
      <c r="CG1787" s="7">
        <f t="shared" ca="1" si="1454"/>
        <v>1077325.9728204184</v>
      </c>
      <c r="CH1787" s="7">
        <f t="shared" ca="1" si="1454"/>
        <v>5580972.0271795811</v>
      </c>
      <c r="CI1787" s="7">
        <f t="shared" ca="1" si="1454"/>
        <v>692.02717958146809</v>
      </c>
      <c r="CJ1787" s="7">
        <f t="shared" ca="1" si="1454"/>
        <v>3587.27565047404</v>
      </c>
      <c r="CK1787" s="7">
        <f t="shared" ca="1" si="1454"/>
        <v>593074.03512755956</v>
      </c>
      <c r="CL1787" s="7">
        <f t="shared" ca="1" si="1454"/>
        <v>6065223.9648724403</v>
      </c>
      <c r="CM1787" s="7">
        <f t="shared" ca="1" si="1454"/>
        <v>380.96487244046034</v>
      </c>
      <c r="CN1787" s="7">
        <f t="shared" ca="1" si="1454"/>
        <v>3898.5377704632624</v>
      </c>
      <c r="CO1787" s="7">
        <f t="shared" ca="1" si="1454"/>
        <v>254558.48274218303</v>
      </c>
      <c r="CP1787" s="7">
        <f t="shared" ca="1" si="1454"/>
        <v>6403739.5172578171</v>
      </c>
      <c r="CQ1787" s="7">
        <f t="shared" ca="1" si="1454"/>
        <v>163.51725781698516</v>
      </c>
      <c r="CR1787" s="7">
        <f t="shared" ca="1" si="1454"/>
        <v>4116.1250639427672</v>
      </c>
      <c r="CS1787" s="7">
        <f t="shared" ca="1" si="1454"/>
        <v>130083.4400762468</v>
      </c>
      <c r="CT1787" s="7">
        <f t="shared" ca="1" si="1454"/>
        <v>6528214.5599237531</v>
      </c>
      <c r="CU1787" s="7">
        <f t="shared" ca="1" si="1454"/>
        <v>83.559923753203535</v>
      </c>
      <c r="CV1787" s="7">
        <f t="shared" ca="1" si="1454"/>
        <v>4196.1337591078081</v>
      </c>
    </row>
    <row r="1789" spans="1:100">
      <c r="A1789" s="18" t="s">
        <v>114</v>
      </c>
      <c r="B1789" t="s">
        <v>119</v>
      </c>
      <c r="C1789" t="s">
        <v>120</v>
      </c>
      <c r="D1789" t="s">
        <v>121</v>
      </c>
      <c r="E1789" t="s">
        <v>122</v>
      </c>
      <c r="F1789" t="s">
        <v>123</v>
      </c>
      <c r="G1789" t="s">
        <v>124</v>
      </c>
      <c r="H1789" t="s">
        <v>125</v>
      </c>
      <c r="I1789" t="s">
        <v>126</v>
      </c>
      <c r="J1789" t="s">
        <v>127</v>
      </c>
      <c r="K1789" t="s">
        <v>128</v>
      </c>
      <c r="L1789" t="s">
        <v>129</v>
      </c>
      <c r="M1789" t="s">
        <v>130</v>
      </c>
      <c r="N1789" t="s">
        <v>131</v>
      </c>
      <c r="O1789" t="s">
        <v>132</v>
      </c>
      <c r="P1789" t="s">
        <v>133</v>
      </c>
      <c r="Q1789" t="s">
        <v>134</v>
      </c>
      <c r="R1789" t="s">
        <v>135</v>
      </c>
      <c r="S1789" t="s">
        <v>136</v>
      </c>
      <c r="T1789" t="s">
        <v>138</v>
      </c>
      <c r="U1789" t="s">
        <v>139</v>
      </c>
      <c r="V1789" t="s">
        <v>140</v>
      </c>
      <c r="W1789" t="s">
        <v>141</v>
      </c>
      <c r="X1789" t="s">
        <v>142</v>
      </c>
      <c r="Y1789" t="s">
        <v>143</v>
      </c>
      <c r="Z1789" t="s">
        <v>144</v>
      </c>
      <c r="AA1789" t="s">
        <v>145</v>
      </c>
      <c r="AB1789" t="s">
        <v>146</v>
      </c>
      <c r="AC1789" t="s">
        <v>147</v>
      </c>
      <c r="AD1789" t="s">
        <v>148</v>
      </c>
      <c r="AE1789" t="s">
        <v>149</v>
      </c>
      <c r="AF1789" t="s">
        <v>137</v>
      </c>
    </row>
    <row r="1790" spans="1:100">
      <c r="A1790" s="18" t="s">
        <v>150</v>
      </c>
      <c r="B1790" s="10" t="e">
        <f ca="1">1-NORMSDIST(H1790)</f>
        <v>#REF!</v>
      </c>
      <c r="C1790" s="10">
        <f t="shared" ref="C1790" ca="1" si="1455">1-NORMSDIST(I1790)</f>
        <v>0</v>
      </c>
      <c r="D1790" s="10">
        <f t="shared" ref="D1790" ca="1" si="1456">1-NORMSDIST(J1790)</f>
        <v>0</v>
      </c>
      <c r="E1790" s="10">
        <f t="shared" ref="E1790" ca="1" si="1457">1-NORMSDIST(K1790)</f>
        <v>0</v>
      </c>
      <c r="F1790" s="10">
        <f t="shared" ref="F1790" ca="1" si="1458">1-NORMSDIST(L1790)</f>
        <v>0</v>
      </c>
      <c r="G1790" s="10">
        <f t="shared" ref="G1790" ca="1" si="1459">1-NORMSDIST(M1790)</f>
        <v>0</v>
      </c>
      <c r="H1790" t="e">
        <f ca="1">(E1786/T1790-E1787/Z1790)/(SQRT(N1790*(1-N1790)*(1/T1790+1/Z1790)))</f>
        <v>#REF!</v>
      </c>
      <c r="I1790">
        <f t="shared" ref="I1790" ca="1" si="1460">(F1786/U1790-F1787/AA1790)/(SQRT(O1790*(1-O1790)*(1/U1790+1/AA1790)))</f>
        <v>10.245355018593727</v>
      </c>
      <c r="J1790">
        <f t="shared" ref="J1790" ca="1" si="1461">(G1786/V1790-G1787/AB1790)/(SQRT(P1790*(1-P1790)*(1/V1790+1/AB1790)))</f>
        <v>8.7570231885570831</v>
      </c>
      <c r="K1790">
        <f t="shared" ref="K1790" ca="1" si="1462">(H1786/W1790-H1787/AC1790)/(SQRT(Q1790*(1-Q1790)*(1/W1790+1/AC1790)))</f>
        <v>8.9101537511089415</v>
      </c>
      <c r="L1790">
        <f t="shared" ref="L1790" ca="1" si="1463">(I1786/X1790-I1787/AD1790)/(SQRT(R1790*(1-R1790)*(1/X1790+1/AD1790)))</f>
        <v>10.351127203337136</v>
      </c>
      <c r="M1790">
        <f t="shared" ref="M1790" ca="1" si="1464">(J1786/Y1790-J1787/AE1790)/(SQRT(S1790*(1-S1790)*(1/Y1790+1/AE1790)))</f>
        <v>14.088648916090984</v>
      </c>
      <c r="N1790" t="e">
        <f ca="1">(E1786+E1787)/(T1790+Z1790)</f>
        <v>#REF!</v>
      </c>
      <c r="O1790">
        <f t="shared" ref="O1790" ca="1" si="1465">(F1786+F1787)/(U1790+AA1790)</f>
        <v>8.8112213267203966E-3</v>
      </c>
      <c r="P1790">
        <f t="shared" ref="P1790" ca="1" si="1466">(G1786+G1787)/(V1790+AB1790)</f>
        <v>8.9817110973341597E-3</v>
      </c>
      <c r="Q1790">
        <f t="shared" ref="Q1790" ca="1" si="1467">(H1786+H1787)/(W1790+AC1790)</f>
        <v>9.1909485430874144E-3</v>
      </c>
      <c r="R1790">
        <f t="shared" ref="R1790" ca="1" si="1468">(I1786+I1787)/(X1790+AD1790)</f>
        <v>1.046187228766274E-2</v>
      </c>
      <c r="S1790">
        <f t="shared" ref="S1790" ca="1" si="1469">(J1786+J1787)/(Y1790+AE1790)</f>
        <v>1.0151890886546807E-2</v>
      </c>
      <c r="T1790" t="e">
        <f ca="1">_xlfn.FLOOR.MATH(($F$1-1)*$D1786)</f>
        <v>#REF!</v>
      </c>
      <c r="U1790">
        <f ca="1">2*50*$D1786</f>
        <v>217500</v>
      </c>
      <c r="V1790">
        <f ca="1">2*10*$D1786</f>
        <v>43500</v>
      </c>
      <c r="W1790">
        <f ca="1">2*5*$D1786</f>
        <v>21750</v>
      </c>
      <c r="X1790">
        <f ca="1">2*2*$D1786</f>
        <v>8700</v>
      </c>
      <c r="Y1790">
        <f ca="1">2*1*$D1786</f>
        <v>4350</v>
      </c>
      <c r="Z1790" t="e">
        <f ca="1">_xlfn.FLOOR.MATH(($F$1-1)*$D1787)</f>
        <v>#REF!</v>
      </c>
      <c r="AA1790">
        <f ca="1">2*50*$D1787</f>
        <v>427700</v>
      </c>
      <c r="AB1790">
        <f ca="1">2*10*$D1787</f>
        <v>85540</v>
      </c>
      <c r="AC1790">
        <f ca="1">2*5*$D1787</f>
        <v>42770</v>
      </c>
      <c r="AD1790">
        <f ca="1">2*2*$D1787</f>
        <v>17108</v>
      </c>
      <c r="AE1790">
        <f ca="1">2*1*$D1787</f>
        <v>8554</v>
      </c>
    </row>
    <row r="1792" spans="1:100">
      <c r="A1792" s="18" t="s">
        <v>151</v>
      </c>
      <c r="B1792" t="s">
        <v>152</v>
      </c>
      <c r="C1792" t="s">
        <v>153</v>
      </c>
      <c r="D1792" t="s">
        <v>154</v>
      </c>
      <c r="E1792">
        <v>50</v>
      </c>
      <c r="F1792" t="s">
        <v>153</v>
      </c>
      <c r="G1792" t="s">
        <v>154</v>
      </c>
      <c r="H1792">
        <v>10</v>
      </c>
      <c r="I1792" t="s">
        <v>153</v>
      </c>
      <c r="J1792" t="s">
        <v>154</v>
      </c>
      <c r="K1792">
        <v>5</v>
      </c>
      <c r="L1792" t="s">
        <v>153</v>
      </c>
      <c r="M1792" t="s">
        <v>154</v>
      </c>
      <c r="N1792">
        <v>2</v>
      </c>
      <c r="O1792" t="s">
        <v>153</v>
      </c>
      <c r="P1792" t="s">
        <v>154</v>
      </c>
      <c r="Q1792">
        <v>1</v>
      </c>
      <c r="R1792" t="s">
        <v>153</v>
      </c>
      <c r="S1792" t="s">
        <v>154</v>
      </c>
    </row>
    <row r="1793" spans="1:100">
      <c r="A1793" s="18" t="s">
        <v>159</v>
      </c>
      <c r="B1793" t="s">
        <v>116</v>
      </c>
      <c r="C1793">
        <f ca="1">BC1786</f>
        <v>602</v>
      </c>
      <c r="D1793">
        <f ca="1">BD1786</f>
        <v>1573</v>
      </c>
      <c r="E1793" t="s">
        <v>116</v>
      </c>
      <c r="F1793">
        <f ca="1">BG1786</f>
        <v>1262</v>
      </c>
      <c r="G1793">
        <f ca="1">BH1786</f>
        <v>913</v>
      </c>
      <c r="H1793" t="s">
        <v>116</v>
      </c>
      <c r="I1793">
        <f ca="1">BK1786</f>
        <v>431</v>
      </c>
      <c r="J1793">
        <f ca="1">BL1786</f>
        <v>1744</v>
      </c>
      <c r="K1793" t="s">
        <v>116</v>
      </c>
      <c r="L1793">
        <f ca="1">BO1786</f>
        <v>273</v>
      </c>
      <c r="M1793">
        <f ca="1">BP1786</f>
        <v>1902</v>
      </c>
      <c r="N1793" t="s">
        <v>116</v>
      </c>
      <c r="O1793">
        <f ca="1">BS1786</f>
        <v>165</v>
      </c>
      <c r="P1793">
        <f ca="1">BT1786</f>
        <v>2010</v>
      </c>
      <c r="Q1793" t="s">
        <v>116</v>
      </c>
      <c r="R1793">
        <f ca="1">BW1786</f>
        <v>116</v>
      </c>
      <c r="S1793">
        <f ca="1">BX1786</f>
        <v>2059</v>
      </c>
    </row>
    <row r="1794" spans="1:100">
      <c r="A1794" s="18"/>
      <c r="B1794" t="s">
        <v>117</v>
      </c>
      <c r="C1794">
        <f ca="1">BC1787</f>
        <v>700</v>
      </c>
      <c r="D1794">
        <f ca="1">BD1787</f>
        <v>3577</v>
      </c>
      <c r="E1794" t="s">
        <v>117</v>
      </c>
      <c r="F1794">
        <f ca="1">BG1787</f>
        <v>2103</v>
      </c>
      <c r="G1794">
        <f ca="1">BH1787</f>
        <v>2174</v>
      </c>
      <c r="H1794" t="s">
        <v>117</v>
      </c>
      <c r="I1794">
        <f ca="1">BK1787</f>
        <v>537</v>
      </c>
      <c r="J1794">
        <f ca="1">BL1787</f>
        <v>3740</v>
      </c>
      <c r="K1794" t="s">
        <v>117</v>
      </c>
      <c r="L1794">
        <f ca="1">BO1787</f>
        <v>266</v>
      </c>
      <c r="M1794">
        <f ca="1">BP1787</f>
        <v>4011</v>
      </c>
      <c r="N1794" t="s">
        <v>117</v>
      </c>
      <c r="O1794">
        <f ca="1">BS1787</f>
        <v>96</v>
      </c>
      <c r="P1794">
        <f ca="1">BT1787</f>
        <v>4181</v>
      </c>
      <c r="Q1794" t="s">
        <v>117</v>
      </c>
      <c r="R1794">
        <f ca="1">BW1787</f>
        <v>11</v>
      </c>
      <c r="S1794">
        <f ca="1">BX1787</f>
        <v>4266</v>
      </c>
    </row>
    <row r="1795" spans="1:100">
      <c r="A1795" s="18" t="s">
        <v>155</v>
      </c>
      <c r="C1795">
        <f ca="1">(C1793+C1794)*(C1793+D1793)/SUM(C1793:D1794)</f>
        <v>438.91041537507749</v>
      </c>
      <c r="D1795">
        <f ca="1">(C1793+D1793)*(D1793+D1794)/SUM(C1793:D1794)</f>
        <v>1736.0895846249225</v>
      </c>
      <c r="F1795">
        <f ca="1">(F1793+F1794)*(F1793+G1793)/SUM(F1793:G1794)</f>
        <v>1134.3575635461873</v>
      </c>
      <c r="G1795">
        <f ca="1">(F1793+G1793)*(G1793+G1794)/SUM(F1793:G1794)</f>
        <v>1040.6424364538127</v>
      </c>
      <c r="I1795">
        <f ca="1">(I1793+I1794)*(I1793+J1793)/SUM(I1793:J1794)</f>
        <v>326.31742095474272</v>
      </c>
      <c r="J1795">
        <f ca="1">(I1793+J1793)*(J1793+J1794)/SUM(I1793:J1794)</f>
        <v>1848.6825790452572</v>
      </c>
      <c r="L1795">
        <f ca="1">(L1793+L1794)*(L1793+M1793)/SUM(L1793:M1794)</f>
        <v>181.69947303161811</v>
      </c>
      <c r="M1795">
        <f ca="1">(L1793+M1793)*(M1793+M1794)/SUM(L1793:M1794)</f>
        <v>1993.300526968382</v>
      </c>
      <c r="O1795">
        <f ca="1">(O1793+O1794)*(O1793+P1793)/SUM(O1793:P1794)</f>
        <v>87.984345939243639</v>
      </c>
      <c r="P1795">
        <f ca="1">(O1793+P1793)*(P1793+P1794)/SUM(O1793:P1794)</f>
        <v>2087.0156540607563</v>
      </c>
      <c r="R1795">
        <f ca="1">(R1793+R1794)*(R1793+S1793)/SUM(R1793:S1794)</f>
        <v>42.8123062616243</v>
      </c>
      <c r="S1795">
        <f ca="1">(R1793+S1793)*(S1793+S1794)/SUM(R1793:S1794)</f>
        <v>2132.1876937383759</v>
      </c>
    </row>
    <row r="1796" spans="1:100">
      <c r="C1796">
        <f ca="1">(C1793+C1794)*(C1794+D1794)/SUM(C1793:D1794)</f>
        <v>863.08958462492251</v>
      </c>
      <c r="D1796">
        <f ca="1">(C1794+D1794)*(D1793+D1794)/SUM(C1793:D1794)</f>
        <v>3413.9104153750777</v>
      </c>
      <c r="F1796">
        <f ca="1">(F1793+F1794)*(F1794+G1794)/SUM(F1793:G1794)</f>
        <v>2230.6424364538129</v>
      </c>
      <c r="G1796">
        <f ca="1">(F1794+G1794)*(G1793+G1794)/SUM(F1793:G1794)</f>
        <v>2046.3575635461873</v>
      </c>
      <c r="I1796">
        <f ca="1">(I1793+I1794)*(I1794+J1794)/SUM(I1793:J1794)</f>
        <v>641.68257904525728</v>
      </c>
      <c r="J1796">
        <f ca="1">(I1794+J1794)*(J1793+J1794)/SUM(I1793:J1794)</f>
        <v>3635.3174209547428</v>
      </c>
      <c r="L1796">
        <f ca="1">(L1793+L1794)*(L1794+M1794)/SUM(L1793:M1794)</f>
        <v>357.30052696838192</v>
      </c>
      <c r="M1796">
        <f ca="1">(L1794+M1794)*(M1793+M1794)/SUM(L1793:M1794)</f>
        <v>3919.6994730316183</v>
      </c>
      <c r="O1796">
        <f ca="1">(O1793+O1794)*(O1794+P1794)/SUM(O1793:P1794)</f>
        <v>173.01565406075636</v>
      </c>
      <c r="P1796">
        <f ca="1">(O1794+P1794)*(P1793+P1794)/SUM(O1793:P1794)</f>
        <v>4103.9843459392432</v>
      </c>
      <c r="R1796">
        <f ca="1">(R1793+R1794)*(R1794+S1794)/SUM(R1793:S1794)</f>
        <v>84.1876937383757</v>
      </c>
      <c r="S1796">
        <f ca="1">(R1794+S1794)*(S1793+S1794)/SUM(R1793:S1794)</f>
        <v>4192.8123062616241</v>
      </c>
    </row>
    <row r="1798" spans="1:100">
      <c r="A1798" s="18" t="s">
        <v>151</v>
      </c>
      <c r="B1798" s="18" t="s">
        <v>0</v>
      </c>
      <c r="C1798" s="18">
        <v>50</v>
      </c>
      <c r="D1798" s="18">
        <v>10</v>
      </c>
      <c r="E1798" s="18">
        <v>5</v>
      </c>
      <c r="F1798" s="18">
        <v>2</v>
      </c>
      <c r="G1798" s="18">
        <v>1</v>
      </c>
    </row>
    <row r="1799" spans="1:100">
      <c r="A1799" s="18" t="s">
        <v>118</v>
      </c>
      <c r="B1799" s="10">
        <f ca="1">_xlfn.CHISQ.TEST(C1793:D1794,C1795:D1796)</f>
        <v>9.9751793497442732E-27</v>
      </c>
      <c r="C1799" s="10">
        <f ca="1">_xlfn.CHISQ.TEST(F1793:G1794,F1795:G1796)</f>
        <v>1.7036094975014565E-11</v>
      </c>
      <c r="D1799" s="10">
        <f ca="1">_xlfn.CHISQ.TEST(I1793:J1794,I1795:J1796)</f>
        <v>1.1611908223838103E-14</v>
      </c>
      <c r="E1799" s="10">
        <f ca="1">_xlfn.CHISQ.TEST(L1793:M1794,L1795:M1796)</f>
        <v>3.62601158136192E-18</v>
      </c>
      <c r="F1799" s="10">
        <f ca="1">_xlfn.CHISQ.TEST(O1793:P1794,O1795:P1796)</f>
        <v>7.4324145931389395E-25</v>
      </c>
      <c r="G1799" s="10">
        <f ca="1">_xlfn.CHISQ.TEST(R1793:S1794,R1795:S1796)</f>
        <v>8.9185920083124859E-44</v>
      </c>
    </row>
    <row r="1800" spans="1:100">
      <c r="A1800" s="18" t="s">
        <v>156</v>
      </c>
      <c r="B1800">
        <f ca="1">(C1793*D1794)/(D1793*C1794)</f>
        <v>1.9556389065479975</v>
      </c>
      <c r="C1800">
        <f ca="1">(F1793*G1794)/(G1793*F1794)</f>
        <v>1.4289230583337109</v>
      </c>
      <c r="D1800">
        <f ca="1">(I1793*J1794)/(J1793*I1794)</f>
        <v>1.7211871935489382</v>
      </c>
      <c r="E1800">
        <f ca="1">(L1793*M1794)/(M1793*L1794)</f>
        <v>2.1643284077702143</v>
      </c>
      <c r="F1800">
        <f ca="1">(O1793*P1794)/(P1793*O1794)</f>
        <v>3.5751710199004973</v>
      </c>
      <c r="G1800">
        <f ca="1">(R1793*S1794)/(S1793*R1794)</f>
        <v>21.848911651728553</v>
      </c>
    </row>
    <row r="1801" spans="1:100">
      <c r="AB1801" s="12"/>
      <c r="AC1801" s="12"/>
      <c r="AD1801" s="12"/>
      <c r="AE1801" s="12"/>
      <c r="AF1801" s="12"/>
      <c r="AG1801" s="12"/>
      <c r="AH1801" s="12"/>
      <c r="AI1801" s="12"/>
      <c r="AJ1801" s="12"/>
      <c r="AK1801" s="12"/>
      <c r="AL1801" s="12"/>
      <c r="AM1801" s="12"/>
      <c r="AN1801" s="12"/>
      <c r="AO1801" s="12"/>
      <c r="AP1801" s="12"/>
      <c r="AQ1801" s="12"/>
      <c r="AR1801" s="12"/>
      <c r="AS1801" s="12"/>
      <c r="AT1801" s="12"/>
      <c r="AU1801" s="12"/>
      <c r="AV1801" s="12"/>
      <c r="AW1801" s="12"/>
      <c r="AX1801" s="12"/>
      <c r="AY1801" s="12"/>
    </row>
    <row r="1802" spans="1:100">
      <c r="AB1802" s="12"/>
      <c r="AC1802" s="12"/>
      <c r="AD1802" s="12"/>
      <c r="AE1802" s="12"/>
      <c r="AF1802" s="12"/>
      <c r="AG1802" s="12"/>
      <c r="AH1802" s="12"/>
      <c r="AI1802" s="12"/>
      <c r="AJ1802" s="12"/>
      <c r="AK1802" s="12"/>
      <c r="AL1802" s="12"/>
      <c r="AM1802" s="12"/>
      <c r="AN1802" s="12"/>
      <c r="AO1802" s="12"/>
      <c r="AP1802" s="12"/>
      <c r="AQ1802" s="12"/>
      <c r="AR1802" s="12"/>
      <c r="AS1802" s="12"/>
      <c r="AT1802" s="12"/>
      <c r="AU1802" s="12"/>
      <c r="AV1802" s="12"/>
      <c r="AW1802" s="12"/>
      <c r="AX1802" s="12"/>
      <c r="AY1802" s="12"/>
    </row>
    <row r="1803" spans="1:100">
      <c r="A1803">
        <v>4</v>
      </c>
      <c r="B1803">
        <v>5</v>
      </c>
      <c r="C1803">
        <v>7</v>
      </c>
      <c r="AB1803" s="12"/>
      <c r="AC1803" s="12"/>
      <c r="AD1803" s="12"/>
      <c r="AE1803" s="12"/>
      <c r="AF1803" s="12"/>
      <c r="AG1803" s="12"/>
      <c r="AH1803" s="12"/>
      <c r="AI1803" s="12"/>
      <c r="AJ1803" s="12"/>
      <c r="AK1803" s="12"/>
      <c r="AL1803" s="12"/>
      <c r="AM1803" s="12"/>
      <c r="AN1803" s="12"/>
      <c r="AO1803" s="12"/>
      <c r="AP1803" s="12"/>
      <c r="AQ1803" s="12"/>
      <c r="AR1803" s="12"/>
      <c r="AS1803" s="12"/>
      <c r="AT1803" s="12"/>
      <c r="AU1803" s="12"/>
      <c r="AV1803" s="12"/>
      <c r="AW1803" s="12"/>
      <c r="AX1803" s="12"/>
      <c r="AY1803" s="12"/>
    </row>
    <row r="1804" spans="1:100" ht="18.75">
      <c r="A1804" s="19" t="str">
        <f ca="1">INDIRECT("R5C"&amp;A1803,FALSE)</f>
        <v>ancestors</v>
      </c>
      <c r="B1804" s="19" t="str">
        <f ca="1">INDIRECT("R5C"&amp;B1803,FALSE)</f>
        <v>emperor_names</v>
      </c>
      <c r="C1804" s="19" t="str">
        <f ca="1">INDIRECT("R3C"&amp;C1803,FALSE)</f>
        <v>ubc_emotion</v>
      </c>
      <c r="D1804" s="20"/>
    </row>
    <row r="1805" spans="1:100" ht="18.75">
      <c r="A1805" s="19">
        <f ca="1">INDIRECT("R6C"&amp;A1803,FALSE)</f>
        <v>6</v>
      </c>
      <c r="B1805" s="19">
        <f ca="1">INDIRECT("R6C"&amp;B1803,FALSE)</f>
        <v>227</v>
      </c>
      <c r="C1805" s="19">
        <f ca="1">INDIRECT("R4C"&amp;C1803,FALSE)</f>
        <v>2</v>
      </c>
    </row>
    <row r="1806" spans="1:100">
      <c r="A1806" s="18"/>
    </row>
    <row r="1807" spans="1:100">
      <c r="A1807" s="18" t="s">
        <v>115</v>
      </c>
    </row>
    <row r="1808" spans="1:100" ht="15.75">
      <c r="C1808" t="s">
        <v>36</v>
      </c>
      <c r="D1808" t="s">
        <v>37</v>
      </c>
      <c r="E1808" s="2" t="s">
        <v>43</v>
      </c>
      <c r="F1808" s="2" t="s">
        <v>38</v>
      </c>
      <c r="G1808" s="2" t="s">
        <v>39</v>
      </c>
      <c r="H1808" s="2" t="s">
        <v>40</v>
      </c>
      <c r="I1808" s="2" t="s">
        <v>41</v>
      </c>
      <c r="J1808" s="2" t="s">
        <v>42</v>
      </c>
      <c r="K1808" s="3" t="s">
        <v>44</v>
      </c>
      <c r="L1808" s="3" t="s">
        <v>45</v>
      </c>
      <c r="M1808" s="3" t="s">
        <v>46</v>
      </c>
      <c r="N1808" s="3" t="s">
        <v>47</v>
      </c>
      <c r="O1808" s="3" t="s">
        <v>48</v>
      </c>
      <c r="P1808" s="3" t="s">
        <v>49</v>
      </c>
      <c r="Q1808" s="3" t="s">
        <v>108</v>
      </c>
      <c r="R1808" s="3" t="s">
        <v>109</v>
      </c>
      <c r="S1808" s="3" t="s">
        <v>110</v>
      </c>
      <c r="T1808" s="3" t="s">
        <v>111</v>
      </c>
      <c r="U1808" s="3" t="s">
        <v>112</v>
      </c>
      <c r="V1808" s="3" t="s">
        <v>113</v>
      </c>
      <c r="W1808" s="3" t="s">
        <v>81</v>
      </c>
      <c r="X1808" s="3" t="s">
        <v>82</v>
      </c>
      <c r="Y1808" s="3" t="s">
        <v>83</v>
      </c>
      <c r="Z1808" s="3" t="s">
        <v>84</v>
      </c>
      <c r="AA1808" s="3" t="s">
        <v>85</v>
      </c>
      <c r="AB1808" s="3" t="s">
        <v>86</v>
      </c>
      <c r="AC1808" s="13" t="s">
        <v>96</v>
      </c>
      <c r="AD1808" s="13" t="s">
        <v>97</v>
      </c>
      <c r="AE1808" s="13" t="s">
        <v>98</v>
      </c>
      <c r="AF1808" s="13" t="s">
        <v>99</v>
      </c>
      <c r="AG1808" s="13" t="s">
        <v>100</v>
      </c>
      <c r="AH1808" s="13" t="s">
        <v>101</v>
      </c>
      <c r="AI1808" s="13" t="s">
        <v>102</v>
      </c>
      <c r="AJ1808" s="13" t="s">
        <v>103</v>
      </c>
      <c r="AK1808" s="13" t="s">
        <v>104</v>
      </c>
      <c r="AL1808" s="13" t="s">
        <v>105</v>
      </c>
      <c r="AM1808" s="13" t="s">
        <v>106</v>
      </c>
      <c r="AN1808" s="13" t="s">
        <v>107</v>
      </c>
      <c r="AO1808" s="13" t="s">
        <v>96</v>
      </c>
      <c r="AP1808" s="13" t="s">
        <v>97</v>
      </c>
      <c r="AQ1808" s="13" t="s">
        <v>98</v>
      </c>
      <c r="AR1808" s="13" t="s">
        <v>99</v>
      </c>
      <c r="AS1808" s="13" t="s">
        <v>100</v>
      </c>
      <c r="AT1808" s="13" t="s">
        <v>101</v>
      </c>
      <c r="AU1808" s="13" t="s">
        <v>102</v>
      </c>
      <c r="AV1808" s="13" t="s">
        <v>103</v>
      </c>
      <c r="AW1808" s="13" t="s">
        <v>104</v>
      </c>
      <c r="AX1808" s="13" t="s">
        <v>105</v>
      </c>
      <c r="AY1808" s="13" t="s">
        <v>106</v>
      </c>
      <c r="AZ1808" s="13" t="s">
        <v>107</v>
      </c>
      <c r="BA1808" t="s">
        <v>1</v>
      </c>
      <c r="BB1808" t="s">
        <v>2</v>
      </c>
      <c r="BC1808" t="s">
        <v>3</v>
      </c>
      <c r="BD1808" t="s">
        <v>4</v>
      </c>
      <c r="BE1808" t="s">
        <v>5</v>
      </c>
      <c r="BF1808" t="s">
        <v>6</v>
      </c>
      <c r="BG1808" t="s">
        <v>7</v>
      </c>
      <c r="BH1808" t="s">
        <v>8</v>
      </c>
      <c r="BI1808" t="s">
        <v>9</v>
      </c>
      <c r="BJ1808" t="s">
        <v>10</v>
      </c>
      <c r="BK1808" t="s">
        <v>11</v>
      </c>
      <c r="BL1808" t="s">
        <v>12</v>
      </c>
      <c r="BM1808" t="s">
        <v>13</v>
      </c>
      <c r="BN1808" t="s">
        <v>14</v>
      </c>
      <c r="BO1808" t="s">
        <v>15</v>
      </c>
      <c r="BP1808" t="s">
        <v>16</v>
      </c>
      <c r="BQ1808" t="s">
        <v>17</v>
      </c>
      <c r="BR1808" t="s">
        <v>18</v>
      </c>
      <c r="BS1808" t="s">
        <v>19</v>
      </c>
      <c r="BT1808" t="s">
        <v>20</v>
      </c>
      <c r="BU1808" t="s">
        <v>21</v>
      </c>
      <c r="BV1808" t="s">
        <v>22</v>
      </c>
      <c r="BW1808" t="s">
        <v>23</v>
      </c>
      <c r="BX1808" t="s">
        <v>24</v>
      </c>
      <c r="BY1808" t="s">
        <v>1</v>
      </c>
      <c r="BZ1808" t="s">
        <v>2</v>
      </c>
      <c r="CA1808" t="s">
        <v>3</v>
      </c>
      <c r="CB1808" t="s">
        <v>4</v>
      </c>
      <c r="CC1808" t="s">
        <v>5</v>
      </c>
      <c r="CD1808" t="s">
        <v>6</v>
      </c>
      <c r="CE1808" t="s">
        <v>7</v>
      </c>
      <c r="CF1808" t="s">
        <v>8</v>
      </c>
      <c r="CG1808" t="s">
        <v>9</v>
      </c>
      <c r="CH1808" t="s">
        <v>10</v>
      </c>
      <c r="CI1808" t="s">
        <v>11</v>
      </c>
      <c r="CJ1808" t="s">
        <v>12</v>
      </c>
      <c r="CK1808" t="s">
        <v>13</v>
      </c>
      <c r="CL1808" t="s">
        <v>14</v>
      </c>
      <c r="CM1808" t="s">
        <v>15</v>
      </c>
      <c r="CN1808" t="s">
        <v>16</v>
      </c>
      <c r="CO1808" t="s">
        <v>17</v>
      </c>
      <c r="CP1808" t="s">
        <v>18</v>
      </c>
      <c r="CQ1808" t="s">
        <v>19</v>
      </c>
      <c r="CR1808" t="s">
        <v>20</v>
      </c>
      <c r="CS1808" t="s">
        <v>21</v>
      </c>
      <c r="CT1808" t="s">
        <v>22</v>
      </c>
      <c r="CU1808" t="s">
        <v>23</v>
      </c>
      <c r="CV1808" t="s">
        <v>24</v>
      </c>
    </row>
    <row r="1809" spans="1:100">
      <c r="A1809" s="18" t="str">
        <f ca="1">INDIRECT("CORPUS_TOTALS!R"&amp;$A1805&amp;"C"&amp;COLUMN(),FALSE)</f>
        <v>Ancestors</v>
      </c>
      <c r="B1809" s="7" t="str">
        <f ca="1">INDIRECT("CORPUS_TOTALS!R"&amp;($A1805+$C1805)&amp;"C"&amp;(COLUMN()-1),FALSE)</f>
        <v>Emotion</v>
      </c>
      <c r="C1809" s="7">
        <f ca="1">INDIRECT("CORPUS_TOTALS!R"&amp;($A1805+$C1805)&amp;"C"&amp;(COLUMN()-1),FALSE)</f>
        <v>88243</v>
      </c>
      <c r="D1809" s="7">
        <f t="shared" ref="D1809:BO1809" ca="1" si="1470">INDIRECT("CORPUS_TOTALS!R"&amp;($A1805+$C1805)&amp;"C"&amp;(COLUMN()-1),FALSE)</f>
        <v>2175</v>
      </c>
      <c r="E1809" s="7">
        <f t="shared" ca="1" si="1470"/>
        <v>951</v>
      </c>
      <c r="F1809" s="7">
        <f t="shared" ca="1" si="1470"/>
        <v>2971</v>
      </c>
      <c r="G1809" s="7">
        <f t="shared" ca="1" si="1470"/>
        <v>545</v>
      </c>
      <c r="H1809" s="7">
        <f t="shared" ca="1" si="1470"/>
        <v>250</v>
      </c>
      <c r="I1809" s="7">
        <f t="shared" ca="1" si="1470"/>
        <v>82</v>
      </c>
      <c r="J1809" s="7">
        <f t="shared" ca="1" si="1470"/>
        <v>27</v>
      </c>
      <c r="K1809" s="7">
        <f t="shared" ca="1" si="1470"/>
        <v>-0.45366853010587516</v>
      </c>
      <c r="L1809" s="7">
        <f t="shared" ca="1" si="1470"/>
        <v>0.30879254758002361</v>
      </c>
      <c r="M1809" s="7">
        <f t="shared" ca="1" si="1470"/>
        <v>-0.3440193099825925</v>
      </c>
      <c r="N1809" s="7">
        <f t="shared" ca="1" si="1470"/>
        <v>-0.99556280718811041</v>
      </c>
      <c r="O1809" s="7">
        <f t="shared" ca="1" si="1470"/>
        <v>-2.5049790580088671</v>
      </c>
      <c r="P1809" s="7">
        <f t="shared" ca="1" si="1470"/>
        <v>-5.7811414440669662</v>
      </c>
      <c r="Q1809" s="7">
        <f t="shared" ca="1" si="1470"/>
        <v>1</v>
      </c>
      <c r="R1809" s="7">
        <f t="shared" ca="1" si="1470"/>
        <v>1.196899207470848</v>
      </c>
      <c r="S1809" s="7">
        <f t="shared" ca="1" si="1470"/>
        <v>1</v>
      </c>
      <c r="T1809" s="7">
        <f t="shared" ca="1" si="1470"/>
        <v>1</v>
      </c>
      <c r="U1809" s="7">
        <f t="shared" ca="1" si="1470"/>
        <v>1</v>
      </c>
      <c r="V1809" s="7">
        <f t="shared" ca="1" si="1470"/>
        <v>0.50003600341947907</v>
      </c>
      <c r="W1809" s="7">
        <f t="shared" ca="1" si="1470"/>
        <v>0.68094493908482123</v>
      </c>
      <c r="X1809" s="7">
        <f t="shared" ca="1" si="1470"/>
        <v>9.4416068700005319E-4</v>
      </c>
      <c r="Y1809" s="7">
        <f t="shared" ca="1" si="1470"/>
        <v>0.99454979875343208</v>
      </c>
      <c r="Z1809" s="7">
        <f t="shared" ca="1" si="1470"/>
        <v>0.66238308905773557</v>
      </c>
      <c r="AA1809" s="7">
        <f t="shared" ca="1" si="1470"/>
        <v>8.9278231534720504E-2</v>
      </c>
      <c r="AB1809" s="7">
        <f t="shared" ca="1" si="1470"/>
        <v>2.8447924685345996E-3</v>
      </c>
      <c r="AC1809" s="7">
        <f t="shared" ca="1" si="1470"/>
        <v>2.31462957149546E-2</v>
      </c>
      <c r="AD1809" s="7">
        <f t="shared" ca="1" si="1470"/>
        <v>2.6246568670094943E-2</v>
      </c>
      <c r="AE1809" s="7">
        <f t="shared" ca="1" si="1470"/>
        <v>2.6350675319303293E-2</v>
      </c>
      <c r="AF1809" s="7">
        <f t="shared" ca="1" si="1470"/>
        <v>2.8288405140466825E-2</v>
      </c>
      <c r="AG1809" s="7">
        <f t="shared" ca="1" si="1470"/>
        <v>2.2980241346765764E-2</v>
      </c>
      <c r="AH1809" s="7">
        <f t="shared" ca="1" si="1470"/>
        <v>2.713470118196987E-2</v>
      </c>
      <c r="AI1809" s="7">
        <f t="shared" ca="1" si="1470"/>
        <v>2.0171766490036856E-2</v>
      </c>
      <c r="AJ1809" s="7">
        <f t="shared" ca="1" si="1470"/>
        <v>2.5805245004216017E-2</v>
      </c>
      <c r="AK1809" s="7">
        <f t="shared" ca="1" si="1470"/>
        <v>1.4809086490561204E-2</v>
      </c>
      <c r="AL1809" s="7">
        <f t="shared" ca="1" si="1470"/>
        <v>2.2892062934726155E-2</v>
      </c>
      <c r="AM1809" s="7">
        <f t="shared" ca="1" si="1470"/>
        <v>7.7604379501612078E-3</v>
      </c>
      <c r="AN1809" s="7">
        <f t="shared" ca="1" si="1470"/>
        <v>1.7067148256735342E-2</v>
      </c>
      <c r="AO1809" s="7">
        <f t="shared" ca="1" si="1470"/>
        <v>0.24628361889793859</v>
      </c>
      <c r="AP1809" s="7">
        <f t="shared" ca="1" si="1470"/>
        <v>0.28337155351585452</v>
      </c>
      <c r="AQ1809" s="7">
        <f t="shared" ca="1" si="1470"/>
        <v>0.61703505606767528</v>
      </c>
      <c r="AR1809" s="7">
        <f t="shared" ca="1" si="1470"/>
        <v>0.65744770255301443</v>
      </c>
      <c r="AS1809" s="7">
        <f t="shared" ca="1" si="1470"/>
        <v>0.18630706737745475</v>
      </c>
      <c r="AT1809" s="7">
        <f t="shared" ca="1" si="1470"/>
        <v>0.22012971423174063</v>
      </c>
      <c r="AU1809" s="7">
        <f t="shared" ca="1" si="1470"/>
        <v>9.0649284553254633E-2</v>
      </c>
      <c r="AV1809" s="7">
        <f t="shared" ca="1" si="1470"/>
        <v>0.11624726717088329</v>
      </c>
      <c r="AW1809" s="7">
        <f t="shared" ca="1" si="1470"/>
        <v>2.8871104610882842E-2</v>
      </c>
      <c r="AX1809" s="7">
        <f t="shared" ca="1" si="1470"/>
        <v>4.4692113779921758E-2</v>
      </c>
      <c r="AY1809" s="7">
        <f t="shared" ca="1" si="1470"/>
        <v>7.7604379501612078E-3</v>
      </c>
      <c r="AZ1809" s="7">
        <f t="shared" ca="1" si="1470"/>
        <v>1.7067148256735342E-2</v>
      </c>
      <c r="BA1809" s="7">
        <f t="shared" ca="1" si="1470"/>
        <v>1836846</v>
      </c>
      <c r="BB1809" s="7">
        <f t="shared" ca="1" si="1470"/>
        <v>4802384</v>
      </c>
      <c r="BC1809" s="7">
        <f t="shared" ca="1" si="1470"/>
        <v>576</v>
      </c>
      <c r="BD1809" s="7">
        <f t="shared" ca="1" si="1470"/>
        <v>1599</v>
      </c>
      <c r="BE1809" s="7">
        <f t="shared" ca="1" si="1470"/>
        <v>3948309</v>
      </c>
      <c r="BF1809" s="7">
        <f t="shared" ca="1" si="1470"/>
        <v>2690921</v>
      </c>
      <c r="BG1809" s="7">
        <f t="shared" ca="1" si="1470"/>
        <v>1386</v>
      </c>
      <c r="BH1809" s="7">
        <f t="shared" ca="1" si="1470"/>
        <v>789</v>
      </c>
      <c r="BI1809" s="7">
        <f t="shared" ca="1" si="1470"/>
        <v>1333847</v>
      </c>
      <c r="BJ1809" s="7">
        <f t="shared" ca="1" si="1470"/>
        <v>5305383</v>
      </c>
      <c r="BK1809" s="7">
        <f t="shared" ca="1" si="1470"/>
        <v>442</v>
      </c>
      <c r="BL1809" s="7">
        <f t="shared" ca="1" si="1470"/>
        <v>1733</v>
      </c>
      <c r="BM1809" s="7">
        <f t="shared" ca="1" si="1470"/>
        <v>743594</v>
      </c>
      <c r="BN1809" s="7">
        <f t="shared" ca="1" si="1470"/>
        <v>5895636</v>
      </c>
      <c r="BO1809" s="7">
        <f t="shared" ca="1" si="1470"/>
        <v>225</v>
      </c>
      <c r="BP1809" s="7">
        <f t="shared" ref="BP1809:CV1809" ca="1" si="1471">INDIRECT("CORPUS_TOTALS!R"&amp;($A1805+$C1805)&amp;"C"&amp;(COLUMN()-1),FALSE)</f>
        <v>1950</v>
      </c>
      <c r="BQ1809" s="7">
        <f t="shared" ca="1" si="1471"/>
        <v>322382</v>
      </c>
      <c r="BR1809" s="7">
        <f t="shared" ca="1" si="1471"/>
        <v>6316848</v>
      </c>
      <c r="BS1809" s="7">
        <f t="shared" ca="1" si="1471"/>
        <v>80</v>
      </c>
      <c r="BT1809" s="7">
        <f t="shared" ca="1" si="1471"/>
        <v>2095</v>
      </c>
      <c r="BU1809" s="7">
        <f t="shared" ca="1" si="1471"/>
        <v>165705</v>
      </c>
      <c r="BV1809" s="7">
        <f t="shared" ca="1" si="1471"/>
        <v>6473525</v>
      </c>
      <c r="BW1809" s="7">
        <f t="shared" ca="1" si="1471"/>
        <v>27</v>
      </c>
      <c r="BX1809" s="7">
        <f t="shared" ca="1" si="1471"/>
        <v>2148</v>
      </c>
      <c r="BY1809" s="7">
        <f t="shared" ca="1" si="1471"/>
        <v>1836820.2609327394</v>
      </c>
      <c r="BZ1809" s="7">
        <f t="shared" ca="1" si="1471"/>
        <v>4802409.7390672602</v>
      </c>
      <c r="CA1809" s="7">
        <f t="shared" ca="1" si="1471"/>
        <v>601.73906726061728</v>
      </c>
      <c r="CB1809" s="7">
        <f t="shared" ca="1" si="1471"/>
        <v>1573.7763302370909</v>
      </c>
      <c r="CC1809" s="7">
        <f t="shared" ca="1" si="1471"/>
        <v>3948401.510651737</v>
      </c>
      <c r="CD1809" s="7">
        <f t="shared" ca="1" si="1471"/>
        <v>2690828.489348263</v>
      </c>
      <c r="CE1809" s="7">
        <f t="shared" ca="1" si="1471"/>
        <v>1293.4893482629052</v>
      </c>
      <c r="CF1809" s="7">
        <f t="shared" ca="1" si="1471"/>
        <v>881.79943306678638</v>
      </c>
      <c r="CG1809" s="7">
        <f t="shared" ca="1" si="1471"/>
        <v>1333852.032434402</v>
      </c>
      <c r="CH1809" s="7">
        <f t="shared" ca="1" si="1471"/>
        <v>5305377.967565598</v>
      </c>
      <c r="CI1809" s="7">
        <f t="shared" ca="1" si="1471"/>
        <v>436.96756559794198</v>
      </c>
      <c r="CJ1809" s="7">
        <f t="shared" ca="1" si="1471"/>
        <v>1738.6018107521504</v>
      </c>
      <c r="CK1809" s="7">
        <f t="shared" ca="1" si="1471"/>
        <v>743575.4060127337</v>
      </c>
      <c r="CL1809" s="7">
        <f t="shared" ca="1" si="1471"/>
        <v>5895654.5939872665</v>
      </c>
      <c r="CM1809" s="7">
        <f t="shared" ca="1" si="1471"/>
        <v>243.59398726624863</v>
      </c>
      <c r="CN1809" s="7">
        <f t="shared" ca="1" si="1471"/>
        <v>1932.0387379259341</v>
      </c>
      <c r="CO1809" s="7">
        <f t="shared" ca="1" si="1471"/>
        <v>322356.39661487291</v>
      </c>
      <c r="CP1809" s="7">
        <f t="shared" ca="1" si="1471"/>
        <v>6316873.6033851271</v>
      </c>
      <c r="CQ1809" s="7">
        <f t="shared" ca="1" si="1471"/>
        <v>105.60338512709284</v>
      </c>
      <c r="CR1809" s="7">
        <f t="shared" ca="1" si="1471"/>
        <v>2070.0745455421788</v>
      </c>
      <c r="CS1809" s="7">
        <f t="shared" ca="1" si="1471"/>
        <v>165677.72427069274</v>
      </c>
      <c r="CT1809" s="7">
        <f t="shared" ca="1" si="1471"/>
        <v>6473552.275729307</v>
      </c>
      <c r="CU1809" s="7">
        <f t="shared" ca="1" si="1471"/>
        <v>54.275729307277601</v>
      </c>
      <c r="CV1809" s="7">
        <f t="shared" ca="1" si="1471"/>
        <v>2121.4190162112172</v>
      </c>
    </row>
    <row r="1810" spans="1:100">
      <c r="A1810" s="18" t="s">
        <v>117</v>
      </c>
      <c r="B1810" s="7" t="str">
        <f ca="1">INDIRECT("CORPUS_TOTALS!R"&amp;($B1805+$C1805)&amp;"C"&amp;(COLUMN()-1),FALSE)</f>
        <v>Emotion</v>
      </c>
      <c r="C1810" s="7">
        <f ca="1">INDIRECT("CORPUS_TOTALS!R"&amp;($B1805+$C1805)&amp;"C"&amp;(COLUMN()-1),FALSE)</f>
        <v>88243</v>
      </c>
      <c r="D1810" s="7">
        <f t="shared" ref="D1810:BO1810" ca="1" si="1472">INDIRECT("CORPUS_TOTALS!R"&amp;($B1805+$C1805)&amp;"C"&amp;(COLUMN()-1),FALSE)</f>
        <v>4277</v>
      </c>
      <c r="E1810" s="7">
        <f t="shared" ca="1" si="1472"/>
        <v>1429</v>
      </c>
      <c r="F1810" s="7">
        <f t="shared" ca="1" si="1472"/>
        <v>5429</v>
      </c>
      <c r="G1810" s="7">
        <f t="shared" ca="1" si="1472"/>
        <v>938</v>
      </c>
      <c r="H1810" s="7">
        <f t="shared" ca="1" si="1472"/>
        <v>463</v>
      </c>
      <c r="I1810" s="7">
        <f t="shared" ca="1" si="1472"/>
        <v>139</v>
      </c>
      <c r="J1810" s="7">
        <f t="shared" ca="1" si="1472"/>
        <v>33</v>
      </c>
      <c r="K1810" s="7">
        <f t="shared" ca="1" si="1472"/>
        <v>-3.5008265926146143</v>
      </c>
      <c r="L1810" s="7">
        <f t="shared" ca="1" si="1472"/>
        <v>-0.34403926747924979</v>
      </c>
      <c r="M1810" s="7">
        <f t="shared" ca="1" si="1472"/>
        <v>-1.8962181444977479</v>
      </c>
      <c r="N1810" s="7">
        <f t="shared" ca="1" si="1472"/>
        <v>-2.0331677760273288</v>
      </c>
      <c r="O1810" s="7">
        <f t="shared" ca="1" si="1472"/>
        <v>-5.1177471421122815</v>
      </c>
      <c r="P1810" s="7">
        <f t="shared" ca="1" si="1472"/>
        <v>-13.780848685725026</v>
      </c>
      <c r="Q1810" s="7">
        <f t="shared" ca="1" si="1472"/>
        <v>0.77832962679009987</v>
      </c>
      <c r="R1810" s="7">
        <f t="shared" ca="1" si="1472"/>
        <v>1.2462441323361626</v>
      </c>
      <c r="S1810" s="7">
        <f t="shared" ca="1" si="1472"/>
        <v>1</v>
      </c>
      <c r="T1810" s="7">
        <f t="shared" ca="1" si="1472"/>
        <v>1</v>
      </c>
      <c r="U1810" s="7">
        <f t="shared" ca="1" si="1472"/>
        <v>0.63593959901513142</v>
      </c>
      <c r="V1810" s="7">
        <f t="shared" ca="1" si="1472"/>
        <v>0.30824589061344304</v>
      </c>
      <c r="W1810" s="7">
        <f t="shared" ca="1" si="1472"/>
        <v>2.6298790052129154E-10</v>
      </c>
      <c r="X1810" s="7">
        <f t="shared" ca="1" si="1472"/>
        <v>2.2776972513987332E-10</v>
      </c>
      <c r="Y1810" s="7">
        <f t="shared" ca="1" si="1472"/>
        <v>0.13444627398053904</v>
      </c>
      <c r="Z1810" s="7">
        <f t="shared" ca="1" si="1472"/>
        <v>5.5688650229325953E-2</v>
      </c>
      <c r="AA1810" s="7">
        <f t="shared" ca="1" si="1472"/>
        <v>4.884565600927792E-6</v>
      </c>
      <c r="AB1810" s="7">
        <f t="shared" ca="1" si="1472"/>
        <v>2.7469093833648179E-11</v>
      </c>
      <c r="AC1810" s="7">
        <f t="shared" ca="1" si="1472"/>
        <v>1.7902289239976485E-2</v>
      </c>
      <c r="AD1810" s="7">
        <f t="shared" ca="1" si="1472"/>
        <v>1.9840668893891154E-2</v>
      </c>
      <c r="AE1810" s="7">
        <f t="shared" ca="1" si="1472"/>
        <v>2.4720265149993249E-2</v>
      </c>
      <c r="AF1810" s="7">
        <f t="shared" ca="1" si="1472"/>
        <v>2.6053641794126458E-2</v>
      </c>
      <c r="AG1810" s="7">
        <f t="shared" ca="1" si="1472"/>
        <v>2.0543217199430683E-2</v>
      </c>
      <c r="AH1810" s="7">
        <f t="shared" ca="1" si="1472"/>
        <v>2.3319303258834453E-2</v>
      </c>
      <c r="AI1810" s="7">
        <f t="shared" ca="1" si="1472"/>
        <v>1.970001758435766E-2</v>
      </c>
      <c r="AJ1810" s="7">
        <f t="shared" ca="1" si="1472"/>
        <v>2.3601361887234579E-2</v>
      </c>
      <c r="AK1810" s="7">
        <f t="shared" ca="1" si="1472"/>
        <v>1.3570313231669476E-2</v>
      </c>
      <c r="AL1810" s="7">
        <f t="shared" ca="1" si="1472"/>
        <v>1.8929102246469404E-2</v>
      </c>
      <c r="AM1810" s="7">
        <f t="shared" ca="1" si="1472"/>
        <v>5.0933313338745109E-3</v>
      </c>
      <c r="AN1810" s="7">
        <f t="shared" ca="1" si="1472"/>
        <v>1.0338045799630283E-2</v>
      </c>
      <c r="AO1810" s="7">
        <f t="shared" ca="1" si="1472"/>
        <v>0.21676624031636893</v>
      </c>
      <c r="AP1810" s="7">
        <f t="shared" ca="1" si="1472"/>
        <v>0.24196651628872812</v>
      </c>
      <c r="AQ1810" s="7">
        <f t="shared" ca="1" si="1472"/>
        <v>0.63215367040435644</v>
      </c>
      <c r="AR1810" s="7">
        <f t="shared" ca="1" si="1472"/>
        <v>0.66080868638778756</v>
      </c>
      <c r="AS1810" s="7">
        <f t="shared" ca="1" si="1472"/>
        <v>0.17467570038506602</v>
      </c>
      <c r="AT1810" s="7">
        <f t="shared" ca="1" si="1472"/>
        <v>0.19801543826351942</v>
      </c>
      <c r="AU1810" s="7">
        <f t="shared" ca="1" si="1472"/>
        <v>8.9729799256087622E-2</v>
      </c>
      <c r="AV1810" s="7">
        <f t="shared" ca="1" si="1472"/>
        <v>0.1076047810572161</v>
      </c>
      <c r="AW1810" s="7">
        <f t="shared" ca="1" si="1472"/>
        <v>2.610933125921705E-2</v>
      </c>
      <c r="AX1810" s="7">
        <f t="shared" ca="1" si="1472"/>
        <v>3.6551412252590287E-2</v>
      </c>
      <c r="AY1810" s="7">
        <f t="shared" ca="1" si="1472"/>
        <v>5.0933313338745109E-3</v>
      </c>
      <c r="AZ1810" s="7">
        <f t="shared" ca="1" si="1472"/>
        <v>1.0338045799630283E-2</v>
      </c>
      <c r="BA1810" s="7">
        <f t="shared" ca="1" si="1472"/>
        <v>1836441</v>
      </c>
      <c r="BB1810" s="7">
        <f t="shared" ca="1" si="1472"/>
        <v>4800687</v>
      </c>
      <c r="BC1810" s="7">
        <f t="shared" ca="1" si="1472"/>
        <v>981</v>
      </c>
      <c r="BD1810" s="7">
        <f t="shared" ca="1" si="1472"/>
        <v>3296</v>
      </c>
      <c r="BE1810" s="7">
        <f t="shared" ca="1" si="1472"/>
        <v>3946930</v>
      </c>
      <c r="BF1810" s="7">
        <f t="shared" ca="1" si="1472"/>
        <v>2690198</v>
      </c>
      <c r="BG1810" s="7">
        <f t="shared" ca="1" si="1472"/>
        <v>2765</v>
      </c>
      <c r="BH1810" s="7">
        <f t="shared" ca="1" si="1472"/>
        <v>1512</v>
      </c>
      <c r="BI1810" s="7">
        <f t="shared" ca="1" si="1472"/>
        <v>1333492</v>
      </c>
      <c r="BJ1810" s="7">
        <f t="shared" ca="1" si="1472"/>
        <v>5303636</v>
      </c>
      <c r="BK1810" s="7">
        <f t="shared" ca="1" si="1472"/>
        <v>797</v>
      </c>
      <c r="BL1810" s="7">
        <f t="shared" ca="1" si="1472"/>
        <v>3480</v>
      </c>
      <c r="BM1810" s="7">
        <f t="shared" ca="1" si="1472"/>
        <v>743397</v>
      </c>
      <c r="BN1810" s="7">
        <f t="shared" ca="1" si="1472"/>
        <v>5893731</v>
      </c>
      <c r="BO1810" s="7">
        <f t="shared" ca="1" si="1472"/>
        <v>422</v>
      </c>
      <c r="BP1810" s="7">
        <f t="shared" ref="BP1810:CV1810" ca="1" si="1473">INDIRECT("CORPUS_TOTALS!R"&amp;($B1805+$C1805)&amp;"C"&amp;(COLUMN()-1),FALSE)</f>
        <v>3855</v>
      </c>
      <c r="BQ1810" s="7">
        <f t="shared" ca="1" si="1473"/>
        <v>322328</v>
      </c>
      <c r="BR1810" s="7">
        <f t="shared" ca="1" si="1473"/>
        <v>6314800</v>
      </c>
      <c r="BS1810" s="7">
        <f t="shared" ca="1" si="1473"/>
        <v>134</v>
      </c>
      <c r="BT1810" s="7">
        <f t="shared" ca="1" si="1473"/>
        <v>4143</v>
      </c>
      <c r="BU1810" s="7">
        <f t="shared" ca="1" si="1473"/>
        <v>165699</v>
      </c>
      <c r="BV1810" s="7">
        <f t="shared" ca="1" si="1473"/>
        <v>6471429</v>
      </c>
      <c r="BW1810" s="7">
        <f t="shared" ca="1" si="1473"/>
        <v>33</v>
      </c>
      <c r="BX1810" s="7">
        <f t="shared" ca="1" si="1473"/>
        <v>4244</v>
      </c>
      <c r="BY1810" s="7">
        <f t="shared" ca="1" si="1473"/>
        <v>1836238.7181652074</v>
      </c>
      <c r="BZ1810" s="7">
        <f t="shared" ca="1" si="1473"/>
        <v>4800889.2818347923</v>
      </c>
      <c r="CA1810" s="7">
        <f t="shared" ca="1" si="1473"/>
        <v>1183.2818347924874</v>
      </c>
      <c r="CB1810" s="7">
        <f t="shared" ca="1" si="1473"/>
        <v>3095.7117733754721</v>
      </c>
      <c r="CC1810" s="7">
        <f t="shared" ca="1" si="1473"/>
        <v>3947151.4349689563</v>
      </c>
      <c r="CD1810" s="7">
        <f t="shared" ca="1" si="1473"/>
        <v>2689976.5650310437</v>
      </c>
      <c r="CE1810" s="7">
        <f t="shared" ca="1" si="1473"/>
        <v>2543.5650310438832</v>
      </c>
      <c r="CF1810" s="7">
        <f t="shared" ca="1" si="1473"/>
        <v>1734.5520035171839</v>
      </c>
      <c r="CG1810" s="7">
        <f t="shared" ca="1" si="1473"/>
        <v>1333429.7309066381</v>
      </c>
      <c r="CH1810" s="7">
        <f t="shared" ca="1" si="1473"/>
        <v>5303698.2690933617</v>
      </c>
      <c r="CI1810" s="7">
        <f t="shared" ca="1" si="1473"/>
        <v>859.26909336202209</v>
      </c>
      <c r="CJ1810" s="7">
        <f t="shared" ca="1" si="1473"/>
        <v>3419.9333103113272</v>
      </c>
      <c r="CK1810" s="7">
        <f t="shared" ca="1" si="1473"/>
        <v>743339.98782366083</v>
      </c>
      <c r="CL1810" s="7">
        <f t="shared" ca="1" si="1473"/>
        <v>5893788.0121763395</v>
      </c>
      <c r="CM1810" s="7">
        <f t="shared" ca="1" si="1473"/>
        <v>479.01217633919327</v>
      </c>
      <c r="CN1810" s="7">
        <f t="shared" ca="1" si="1473"/>
        <v>3800.4352668804941</v>
      </c>
      <c r="CO1810" s="7">
        <f t="shared" ca="1" si="1473"/>
        <v>322254.33761922363</v>
      </c>
      <c r="CP1810" s="7">
        <f t="shared" ca="1" si="1473"/>
        <v>6314873.6623807764</v>
      </c>
      <c r="CQ1810" s="7">
        <f t="shared" ca="1" si="1473"/>
        <v>207.6623807763568</v>
      </c>
      <c r="CR1810" s="7">
        <f t="shared" ca="1" si="1473"/>
        <v>4071.9599216709398</v>
      </c>
      <c r="CS1810" s="7">
        <f t="shared" ca="1" si="1473"/>
        <v>165625.27020954152</v>
      </c>
      <c r="CT1810" s="7">
        <f t="shared" ca="1" si="1473"/>
        <v>6471502.7297904585</v>
      </c>
      <c r="CU1810" s="7">
        <f t="shared" ca="1" si="1473"/>
        <v>106.72979045849485</v>
      </c>
      <c r="CV1810" s="7">
        <f t="shared" ca="1" si="1473"/>
        <v>4172.9575534779497</v>
      </c>
    </row>
    <row r="1812" spans="1:100">
      <c r="A1812" s="18" t="s">
        <v>114</v>
      </c>
      <c r="B1812" t="s">
        <v>119</v>
      </c>
      <c r="C1812" t="s">
        <v>120</v>
      </c>
      <c r="D1812" t="s">
        <v>121</v>
      </c>
      <c r="E1812" t="s">
        <v>122</v>
      </c>
      <c r="F1812" t="s">
        <v>123</v>
      </c>
      <c r="G1812" t="s">
        <v>124</v>
      </c>
      <c r="H1812" t="s">
        <v>125</v>
      </c>
      <c r="I1812" t="s">
        <v>126</v>
      </c>
      <c r="J1812" t="s">
        <v>127</v>
      </c>
      <c r="K1812" t="s">
        <v>128</v>
      </c>
      <c r="L1812" t="s">
        <v>129</v>
      </c>
      <c r="M1812" t="s">
        <v>130</v>
      </c>
      <c r="N1812" t="s">
        <v>131</v>
      </c>
      <c r="O1812" t="s">
        <v>132</v>
      </c>
      <c r="P1812" t="s">
        <v>133</v>
      </c>
      <c r="Q1812" t="s">
        <v>134</v>
      </c>
      <c r="R1812" t="s">
        <v>135</v>
      </c>
      <c r="S1812" t="s">
        <v>136</v>
      </c>
      <c r="T1812" t="s">
        <v>138</v>
      </c>
      <c r="U1812" t="s">
        <v>139</v>
      </c>
      <c r="V1812" t="s">
        <v>140</v>
      </c>
      <c r="W1812" t="s">
        <v>141</v>
      </c>
      <c r="X1812" t="s">
        <v>142</v>
      </c>
      <c r="Y1812" t="s">
        <v>143</v>
      </c>
      <c r="Z1812" t="s">
        <v>144</v>
      </c>
      <c r="AA1812" t="s">
        <v>145</v>
      </c>
      <c r="AB1812" t="s">
        <v>146</v>
      </c>
      <c r="AC1812" t="s">
        <v>147</v>
      </c>
      <c r="AD1812" t="s">
        <v>148</v>
      </c>
      <c r="AE1812" t="s">
        <v>149</v>
      </c>
      <c r="AF1812" t="s">
        <v>137</v>
      </c>
    </row>
    <row r="1813" spans="1:100">
      <c r="A1813" s="18" t="s">
        <v>150</v>
      </c>
      <c r="B1813" s="10" t="e">
        <f ca="1">1-NORMSDIST(H1813)</f>
        <v>#REF!</v>
      </c>
      <c r="C1813" s="10">
        <f t="shared" ref="C1813" ca="1" si="1474">1-NORMSDIST(I1813)</f>
        <v>6.0441568913283117E-4</v>
      </c>
      <c r="D1813" s="10">
        <f t="shared" ref="D1813" ca="1" si="1475">1-NORMSDIST(J1813)</f>
        <v>6.3812163730831983E-3</v>
      </c>
      <c r="E1813" s="10">
        <f t="shared" ref="E1813" ca="1" si="1476">1-NORMSDIST(K1813)</f>
        <v>0.22115287557236196</v>
      </c>
      <c r="F1813" s="10">
        <f t="shared" ref="F1813" ca="1" si="1477">1-NORMSDIST(L1813)</f>
        <v>0.14190216905666098</v>
      </c>
      <c r="G1813" s="10">
        <f t="shared" ref="G1813" ca="1" si="1478">1-NORMSDIST(M1813)</f>
        <v>3.1854739181618963E-2</v>
      </c>
      <c r="H1813" t="e">
        <f ca="1">(E1809/T1813-E1810/Z1813)/(SQRT(N1813*(1-N1813)*(1/T1813+1/Z1813)))</f>
        <v>#REF!</v>
      </c>
      <c r="I1813">
        <f t="shared" ref="I1813" ca="1" si="1479">(F1809/U1813-F1810/AA1813)/(SQRT(O1813*(1-O1813)*(1/U1813+1/AA1813)))</f>
        <v>3.23678809796536</v>
      </c>
      <c r="J1813">
        <f t="shared" ref="J1813" ca="1" si="1480">(G1809/V1813-G1810/AB1813)/(SQRT(P1813*(1-P1813)*(1/V1813+1/AB1813)))</f>
        <v>2.4903305766180694</v>
      </c>
      <c r="K1813">
        <f t="shared" ref="K1813" ca="1" si="1481">(H1809/W1813-H1810/AC1813)/(SQRT(Q1813*(1-Q1813)*(1/W1813+1/AC1813)))</f>
        <v>0.7683054271294788</v>
      </c>
      <c r="L1813">
        <f t="shared" ref="L1813" ca="1" si="1482">(I1809/X1813-I1810/AD1813)/(SQRT(R1813*(1-R1813)*(1/X1813+1/AD1813)))</f>
        <v>1.0718123205443311</v>
      </c>
      <c r="M1813">
        <f t="shared" ref="M1813" ca="1" si="1483">(J1809/Y1813-J1810/AE1813)/(SQRT(S1813*(1-S1813)*(1/Y1813+1/AE1813)))</f>
        <v>1.8542075080357807</v>
      </c>
      <c r="N1813" t="e">
        <f ca="1">(E1809+E1810)/(T1813+Z1813)</f>
        <v>#REF!</v>
      </c>
      <c r="O1813">
        <f t="shared" ref="O1813" ca="1" si="1484">(F1809+F1810)/(U1813+AA1813)</f>
        <v>1.3019218846869188E-2</v>
      </c>
      <c r="P1813">
        <f t="shared" ref="P1813" ca="1" si="1485">(G1809+G1810)/(V1813+AB1813)</f>
        <v>1.1492560446373217E-2</v>
      </c>
      <c r="Q1813">
        <f t="shared" ref="Q1813" ca="1" si="1486">(H1809+H1810)/(W1813+AC1813)</f>
        <v>1.1050836949783012E-2</v>
      </c>
      <c r="R1813">
        <f t="shared" ref="R1813" ca="1" si="1487">(I1809+I1810)/(X1813+AD1813)</f>
        <v>8.5632362058276502E-3</v>
      </c>
      <c r="S1813">
        <f t="shared" ref="S1813" ca="1" si="1488">(J1809+J1810)/(Y1813+AE1813)</f>
        <v>4.6497210167389955E-3</v>
      </c>
      <c r="T1813" t="e">
        <f ca="1">_xlfn.FLOOR.MATH(($F$1-1)*$D1809)</f>
        <v>#REF!</v>
      </c>
      <c r="U1813">
        <f ca="1">2*50*$D1809</f>
        <v>217500</v>
      </c>
      <c r="V1813">
        <f ca="1">2*10*$D1809</f>
        <v>43500</v>
      </c>
      <c r="W1813">
        <f ca="1">2*5*$D1809</f>
        <v>21750</v>
      </c>
      <c r="X1813">
        <f ca="1">2*2*$D1809</f>
        <v>8700</v>
      </c>
      <c r="Y1813">
        <f ca="1">2*1*$D1809</f>
        <v>4350</v>
      </c>
      <c r="Z1813" t="e">
        <f ca="1">_xlfn.FLOOR.MATH(($F$1-1)*$D1810)</f>
        <v>#REF!</v>
      </c>
      <c r="AA1813">
        <f ca="1">2*50*$D1810</f>
        <v>427700</v>
      </c>
      <c r="AB1813">
        <f ca="1">2*10*$D1810</f>
        <v>85540</v>
      </c>
      <c r="AC1813">
        <f ca="1">2*5*$D1810</f>
        <v>42770</v>
      </c>
      <c r="AD1813">
        <f ca="1">2*2*$D1810</f>
        <v>17108</v>
      </c>
      <c r="AE1813">
        <f ca="1">2*1*$D1810</f>
        <v>8554</v>
      </c>
    </row>
    <row r="1815" spans="1:100">
      <c r="A1815" s="18" t="s">
        <v>151</v>
      </c>
      <c r="B1815" t="s">
        <v>152</v>
      </c>
      <c r="C1815" t="s">
        <v>153</v>
      </c>
      <c r="D1815" t="s">
        <v>154</v>
      </c>
      <c r="E1815">
        <v>50</v>
      </c>
      <c r="F1815" t="s">
        <v>153</v>
      </c>
      <c r="G1815" t="s">
        <v>154</v>
      </c>
      <c r="H1815">
        <v>10</v>
      </c>
      <c r="I1815" t="s">
        <v>153</v>
      </c>
      <c r="J1815" t="s">
        <v>154</v>
      </c>
      <c r="K1815">
        <v>5</v>
      </c>
      <c r="L1815" t="s">
        <v>153</v>
      </c>
      <c r="M1815" t="s">
        <v>154</v>
      </c>
      <c r="N1815">
        <v>2</v>
      </c>
      <c r="O1815" t="s">
        <v>153</v>
      </c>
      <c r="P1815" t="s">
        <v>154</v>
      </c>
      <c r="Q1815">
        <v>1</v>
      </c>
      <c r="R1815" t="s">
        <v>153</v>
      </c>
      <c r="S1815" t="s">
        <v>154</v>
      </c>
    </row>
    <row r="1816" spans="1:100">
      <c r="A1816" s="18" t="s">
        <v>159</v>
      </c>
      <c r="B1816" t="s">
        <v>116</v>
      </c>
      <c r="C1816">
        <f ca="1">BC1809</f>
        <v>576</v>
      </c>
      <c r="D1816">
        <f ca="1">BD1809</f>
        <v>1599</v>
      </c>
      <c r="E1816" t="s">
        <v>116</v>
      </c>
      <c r="F1816">
        <f ca="1">BG1809</f>
        <v>1386</v>
      </c>
      <c r="G1816">
        <f ca="1">BH1809</f>
        <v>789</v>
      </c>
      <c r="H1816" t="s">
        <v>116</v>
      </c>
      <c r="I1816">
        <f ca="1">BK1809</f>
        <v>442</v>
      </c>
      <c r="J1816">
        <f ca="1">BL1809</f>
        <v>1733</v>
      </c>
      <c r="K1816" t="s">
        <v>116</v>
      </c>
      <c r="L1816">
        <f ca="1">BO1809</f>
        <v>225</v>
      </c>
      <c r="M1816">
        <f ca="1">BP1809</f>
        <v>1950</v>
      </c>
      <c r="N1816" t="s">
        <v>116</v>
      </c>
      <c r="O1816">
        <f ca="1">BS1809</f>
        <v>80</v>
      </c>
      <c r="P1816">
        <f ca="1">BT1809</f>
        <v>2095</v>
      </c>
      <c r="Q1816" t="s">
        <v>116</v>
      </c>
      <c r="R1816">
        <f ca="1">BW1809</f>
        <v>27</v>
      </c>
      <c r="S1816">
        <f ca="1">BX1809</f>
        <v>2148</v>
      </c>
    </row>
    <row r="1817" spans="1:100">
      <c r="A1817" s="18"/>
      <c r="B1817" t="s">
        <v>117</v>
      </c>
      <c r="C1817">
        <f ca="1">BC1810</f>
        <v>981</v>
      </c>
      <c r="D1817">
        <f ca="1">BD1810</f>
        <v>3296</v>
      </c>
      <c r="E1817" t="s">
        <v>117</v>
      </c>
      <c r="F1817">
        <f ca="1">BG1810</f>
        <v>2765</v>
      </c>
      <c r="G1817">
        <f ca="1">BH1810</f>
        <v>1512</v>
      </c>
      <c r="H1817" t="s">
        <v>117</v>
      </c>
      <c r="I1817">
        <f ca="1">BK1810</f>
        <v>797</v>
      </c>
      <c r="J1817">
        <f ca="1">BL1810</f>
        <v>3480</v>
      </c>
      <c r="K1817" t="s">
        <v>117</v>
      </c>
      <c r="L1817">
        <f ca="1">BO1810</f>
        <v>422</v>
      </c>
      <c r="M1817">
        <f ca="1">BP1810</f>
        <v>3855</v>
      </c>
      <c r="N1817" t="s">
        <v>117</v>
      </c>
      <c r="O1817">
        <f ca="1">BS1810</f>
        <v>134</v>
      </c>
      <c r="P1817">
        <f ca="1">BT1810</f>
        <v>4143</v>
      </c>
      <c r="Q1817" t="s">
        <v>117</v>
      </c>
      <c r="R1817">
        <f ca="1">BW1810</f>
        <v>33</v>
      </c>
      <c r="S1817">
        <f ca="1">BX1810</f>
        <v>4244</v>
      </c>
    </row>
    <row r="1818" spans="1:100">
      <c r="A1818" s="18" t="s">
        <v>155</v>
      </c>
      <c r="C1818">
        <f ca="1">(C1816+C1817)*(C1816+D1816)/SUM(C1816:D1817)</f>
        <v>524.8721326720397</v>
      </c>
      <c r="D1818">
        <f ca="1">(C1816+D1816)*(D1816+D1817)/SUM(C1816:D1817)</f>
        <v>1650.1278673279603</v>
      </c>
      <c r="F1818">
        <f ca="1">(F1816+F1817)*(F1816+G1816)/SUM(F1816:G1817)</f>
        <v>1399.3219156850589</v>
      </c>
      <c r="G1818">
        <f ca="1">(F1816+G1816)*(G1816+G1817)/SUM(F1816:G1817)</f>
        <v>775.67808431494109</v>
      </c>
      <c r="I1818">
        <f ca="1">(I1816+I1817)*(I1816+J1816)/SUM(I1816:J1817)</f>
        <v>417.67281463112215</v>
      </c>
      <c r="J1818">
        <f ca="1">(I1816+J1816)*(J1816+J1817)/SUM(I1816:J1817)</f>
        <v>1757.327185368878</v>
      </c>
      <c r="L1818">
        <f ca="1">(L1816+L1817)*(L1816+M1816)/SUM(L1816:M1817)</f>
        <v>218.10678859268444</v>
      </c>
      <c r="M1818">
        <f ca="1">(L1816+M1816)*(M1816+M1817)/SUM(L1816:M1817)</f>
        <v>1956.8932114073154</v>
      </c>
      <c r="O1818">
        <f ca="1">(O1816+O1817)*(O1816+P1816)/SUM(O1816:P1817)</f>
        <v>72.140421574705513</v>
      </c>
      <c r="P1818">
        <f ca="1">(O1816+P1816)*(P1816+P1817)/SUM(O1816:P1817)</f>
        <v>2102.8595784252943</v>
      </c>
      <c r="R1818">
        <f ca="1">(R1816+R1817)*(R1816+S1816)/SUM(R1816:S1817)</f>
        <v>20.226286422814631</v>
      </c>
      <c r="S1818">
        <f ca="1">(R1816+S1816)*(S1816+S1817)/SUM(R1816:S1817)</f>
        <v>2154.7737135771854</v>
      </c>
    </row>
    <row r="1819" spans="1:100">
      <c r="C1819">
        <f ca="1">(C1816+C1817)*(C1817+D1817)/SUM(C1816:D1817)</f>
        <v>1032.1278673279603</v>
      </c>
      <c r="D1819">
        <f ca="1">(C1817+D1817)*(D1816+D1817)/SUM(C1816:D1817)</f>
        <v>3244.8721326720397</v>
      </c>
      <c r="F1819">
        <f ca="1">(F1816+F1817)*(F1817+G1817)/SUM(F1816:G1817)</f>
        <v>2751.6780843149413</v>
      </c>
      <c r="G1819">
        <f ca="1">(F1817+G1817)*(G1816+G1817)/SUM(F1816:G1817)</f>
        <v>1525.3219156850589</v>
      </c>
      <c r="I1819">
        <f ca="1">(I1816+I1817)*(I1817+J1817)/SUM(I1816:J1817)</f>
        <v>821.32718536887785</v>
      </c>
      <c r="J1819">
        <f ca="1">(I1817+J1817)*(J1816+J1817)/SUM(I1816:J1817)</f>
        <v>3455.672814631122</v>
      </c>
      <c r="L1819">
        <f ca="1">(L1816+L1817)*(L1817+M1817)/SUM(L1816:M1817)</f>
        <v>428.89321140731556</v>
      </c>
      <c r="M1819">
        <f ca="1">(L1817+M1817)*(M1816+M1817)/SUM(L1816:M1817)</f>
        <v>3848.1067885926846</v>
      </c>
      <c r="O1819">
        <f ca="1">(O1816+O1817)*(O1817+P1817)/SUM(O1816:P1817)</f>
        <v>141.85957842529447</v>
      </c>
      <c r="P1819">
        <f ca="1">(O1817+P1817)*(P1816+P1817)/SUM(O1816:P1817)</f>
        <v>4135.1404215747052</v>
      </c>
      <c r="R1819">
        <f ca="1">(R1816+R1817)*(R1817+S1817)/SUM(R1816:S1817)</f>
        <v>39.773713577185369</v>
      </c>
      <c r="S1819">
        <f ca="1">(R1817+S1817)*(S1816+S1817)/SUM(R1816:S1817)</f>
        <v>4237.2262864228151</v>
      </c>
    </row>
    <row r="1821" spans="1:100">
      <c r="A1821" s="18" t="s">
        <v>151</v>
      </c>
      <c r="B1821" s="18" t="s">
        <v>0</v>
      </c>
      <c r="C1821" s="18">
        <v>50</v>
      </c>
      <c r="D1821" s="18">
        <v>10</v>
      </c>
      <c r="E1821" s="18">
        <v>5</v>
      </c>
      <c r="F1821" s="18">
        <v>2</v>
      </c>
      <c r="G1821" s="18">
        <v>1</v>
      </c>
    </row>
    <row r="1822" spans="1:100">
      <c r="A1822" s="18" t="s">
        <v>118</v>
      </c>
      <c r="B1822" s="10">
        <f ca="1">_xlfn.CHISQ.TEST(C1816:D1817,C1818:D1819)</f>
        <v>1.6502625859514388E-3</v>
      </c>
      <c r="C1822" s="10">
        <f ca="1">_xlfn.CHISQ.TEST(F1816:G1817,F1818:G1819)</f>
        <v>0.46389775398172289</v>
      </c>
      <c r="D1822" s="10">
        <f ca="1">_xlfn.CHISQ.TEST(I1816:J1817,I1818:J1819)</f>
        <v>0.10384288483537393</v>
      </c>
      <c r="E1822" s="10">
        <f ca="1">_xlfn.CHISQ.TEST(L1816:M1817,L1818:M1819)</f>
        <v>0.54559052669577734</v>
      </c>
      <c r="F1822" s="10">
        <f ca="1">_xlfn.CHISQ.TEST(O1816:P1817,O1818:P1819)</f>
        <v>0.2477311012662092</v>
      </c>
      <c r="G1822" s="10">
        <f ca="1">_xlfn.CHISQ.TEST(R1816:S1817,R1818:S1819)</f>
        <v>6.3090431784427359E-2</v>
      </c>
    </row>
    <row r="1823" spans="1:100">
      <c r="A1823" s="18" t="s">
        <v>156</v>
      </c>
      <c r="B1823">
        <f ca="1">(C1816*D1817)/(D1816*C1817)</f>
        <v>1.2102977204789691</v>
      </c>
      <c r="C1823">
        <f ca="1">(F1816*G1817)/(G1816*F1817)</f>
        <v>0.960600664195986</v>
      </c>
      <c r="D1823">
        <f ca="1">(I1816*J1817)/(J1816*I1817)</f>
        <v>1.11363950648747</v>
      </c>
      <c r="E1823">
        <f ca="1">(L1816*M1817)/(M1816*L1817)</f>
        <v>1.0540466642362376</v>
      </c>
      <c r="F1823">
        <f ca="1">(O1816*P1817)/(P1816*O1817)</f>
        <v>1.1806361984825278</v>
      </c>
      <c r="G1823">
        <f ca="1">(R1816*S1817)/(S1816*R1817)</f>
        <v>1.616556627729812</v>
      </c>
    </row>
    <row r="1826" spans="1:100">
      <c r="A1826">
        <v>4</v>
      </c>
      <c r="B1826">
        <v>5</v>
      </c>
      <c r="C1826">
        <v>8</v>
      </c>
      <c r="AB1826" s="12"/>
      <c r="AC1826" s="12"/>
      <c r="AD1826" s="12"/>
      <c r="AE1826" s="12"/>
      <c r="AF1826" s="12"/>
      <c r="AG1826" s="12"/>
      <c r="AH1826" s="12"/>
      <c r="AI1826" s="12"/>
      <c r="AJ1826" s="12"/>
      <c r="AK1826" s="12"/>
      <c r="AL1826" s="12"/>
      <c r="AM1826" s="12"/>
      <c r="AN1826" s="12"/>
      <c r="AO1826" s="12"/>
      <c r="AP1826" s="12"/>
      <c r="AQ1826" s="12"/>
      <c r="AR1826" s="12"/>
      <c r="AS1826" s="12"/>
      <c r="AT1826" s="12"/>
      <c r="AU1826" s="12"/>
      <c r="AV1826" s="12"/>
      <c r="AW1826" s="12"/>
      <c r="AX1826" s="12"/>
      <c r="AY1826" s="12"/>
    </row>
    <row r="1827" spans="1:100" ht="18.75">
      <c r="A1827" s="19" t="str">
        <f ca="1">INDIRECT("R5C"&amp;A1826,FALSE)</f>
        <v>ancestors</v>
      </c>
      <c r="B1827" s="19" t="str">
        <f ca="1">INDIRECT("R5C"&amp;B1826,FALSE)</f>
        <v>emperor_names</v>
      </c>
      <c r="C1827" s="19" t="str">
        <f ca="1">INDIRECT("R3C"&amp;C1826,FALSE)</f>
        <v>reduced_ubc_religion</v>
      </c>
      <c r="D1827" s="20"/>
    </row>
    <row r="1828" spans="1:100" ht="18.75">
      <c r="A1828" s="19">
        <f ca="1">INDIRECT("R6C"&amp;A1826,FALSE)</f>
        <v>6</v>
      </c>
      <c r="B1828" s="19">
        <f ca="1">INDIRECT("R6C"&amp;B1826,FALSE)</f>
        <v>227</v>
      </c>
      <c r="C1828" s="19">
        <f ca="1">INDIRECT("R4C"&amp;C1826,FALSE)</f>
        <v>9</v>
      </c>
    </row>
    <row r="1829" spans="1:100">
      <c r="A1829" s="18"/>
    </row>
    <row r="1830" spans="1:100">
      <c r="A1830" s="18" t="s">
        <v>115</v>
      </c>
    </row>
    <row r="1831" spans="1:100" ht="15.75">
      <c r="C1831" t="s">
        <v>36</v>
      </c>
      <c r="D1831" t="s">
        <v>37</v>
      </c>
      <c r="E1831" s="2" t="s">
        <v>43</v>
      </c>
      <c r="F1831" s="2" t="s">
        <v>38</v>
      </c>
      <c r="G1831" s="2" t="s">
        <v>39</v>
      </c>
      <c r="H1831" s="2" t="s">
        <v>40</v>
      </c>
      <c r="I1831" s="2" t="s">
        <v>41</v>
      </c>
      <c r="J1831" s="2" t="s">
        <v>42</v>
      </c>
      <c r="K1831" s="3" t="s">
        <v>44</v>
      </c>
      <c r="L1831" s="3" t="s">
        <v>45</v>
      </c>
      <c r="M1831" s="3" t="s">
        <v>46</v>
      </c>
      <c r="N1831" s="3" t="s">
        <v>47</v>
      </c>
      <c r="O1831" s="3" t="s">
        <v>48</v>
      </c>
      <c r="P1831" s="3" t="s">
        <v>49</v>
      </c>
      <c r="Q1831" s="3" t="s">
        <v>108</v>
      </c>
      <c r="R1831" s="3" t="s">
        <v>109</v>
      </c>
      <c r="S1831" s="3" t="s">
        <v>110</v>
      </c>
      <c r="T1831" s="3" t="s">
        <v>111</v>
      </c>
      <c r="U1831" s="3" t="s">
        <v>112</v>
      </c>
      <c r="V1831" s="3" t="s">
        <v>113</v>
      </c>
      <c r="W1831" s="3" t="s">
        <v>81</v>
      </c>
      <c r="X1831" s="3" t="s">
        <v>82</v>
      </c>
      <c r="Y1831" s="3" t="s">
        <v>83</v>
      </c>
      <c r="Z1831" s="3" t="s">
        <v>84</v>
      </c>
      <c r="AA1831" s="3" t="s">
        <v>85</v>
      </c>
      <c r="AB1831" s="3" t="s">
        <v>86</v>
      </c>
      <c r="AC1831" s="13" t="s">
        <v>96</v>
      </c>
      <c r="AD1831" s="13" t="s">
        <v>97</v>
      </c>
      <c r="AE1831" s="13" t="s">
        <v>98</v>
      </c>
      <c r="AF1831" s="13" t="s">
        <v>99</v>
      </c>
      <c r="AG1831" s="13" t="s">
        <v>100</v>
      </c>
      <c r="AH1831" s="13" t="s">
        <v>101</v>
      </c>
      <c r="AI1831" s="13" t="s">
        <v>102</v>
      </c>
      <c r="AJ1831" s="13" t="s">
        <v>103</v>
      </c>
      <c r="AK1831" s="13" t="s">
        <v>104</v>
      </c>
      <c r="AL1831" s="13" t="s">
        <v>105</v>
      </c>
      <c r="AM1831" s="13" t="s">
        <v>106</v>
      </c>
      <c r="AN1831" s="13" t="s">
        <v>107</v>
      </c>
      <c r="AO1831" s="13" t="s">
        <v>96</v>
      </c>
      <c r="AP1831" s="13" t="s">
        <v>97</v>
      </c>
      <c r="AQ1831" s="13" t="s">
        <v>98</v>
      </c>
      <c r="AR1831" s="13" t="s">
        <v>99</v>
      </c>
      <c r="AS1831" s="13" t="s">
        <v>100</v>
      </c>
      <c r="AT1831" s="13" t="s">
        <v>101</v>
      </c>
      <c r="AU1831" s="13" t="s">
        <v>102</v>
      </c>
      <c r="AV1831" s="13" t="s">
        <v>103</v>
      </c>
      <c r="AW1831" s="13" t="s">
        <v>104</v>
      </c>
      <c r="AX1831" s="13" t="s">
        <v>105</v>
      </c>
      <c r="AY1831" s="13" t="s">
        <v>106</v>
      </c>
      <c r="AZ1831" s="13" t="s">
        <v>107</v>
      </c>
      <c r="BA1831" t="s">
        <v>1</v>
      </c>
      <c r="BB1831" t="s">
        <v>2</v>
      </c>
      <c r="BC1831" t="s">
        <v>3</v>
      </c>
      <c r="BD1831" t="s">
        <v>4</v>
      </c>
      <c r="BE1831" t="s">
        <v>5</v>
      </c>
      <c r="BF1831" t="s">
        <v>6</v>
      </c>
      <c r="BG1831" t="s">
        <v>7</v>
      </c>
      <c r="BH1831" t="s">
        <v>8</v>
      </c>
      <c r="BI1831" t="s">
        <v>9</v>
      </c>
      <c r="BJ1831" t="s">
        <v>10</v>
      </c>
      <c r="BK1831" t="s">
        <v>11</v>
      </c>
      <c r="BL1831" t="s">
        <v>12</v>
      </c>
      <c r="BM1831" t="s">
        <v>13</v>
      </c>
      <c r="BN1831" t="s">
        <v>14</v>
      </c>
      <c r="BO1831" t="s">
        <v>15</v>
      </c>
      <c r="BP1831" t="s">
        <v>16</v>
      </c>
      <c r="BQ1831" t="s">
        <v>17</v>
      </c>
      <c r="BR1831" t="s">
        <v>18</v>
      </c>
      <c r="BS1831" t="s">
        <v>19</v>
      </c>
      <c r="BT1831" t="s">
        <v>20</v>
      </c>
      <c r="BU1831" t="s">
        <v>21</v>
      </c>
      <c r="BV1831" t="s">
        <v>22</v>
      </c>
      <c r="BW1831" t="s">
        <v>23</v>
      </c>
      <c r="BX1831" t="s">
        <v>24</v>
      </c>
      <c r="BY1831" t="s">
        <v>1</v>
      </c>
      <c r="BZ1831" t="s">
        <v>2</v>
      </c>
      <c r="CA1831" t="s">
        <v>3</v>
      </c>
      <c r="CB1831" t="s">
        <v>4</v>
      </c>
      <c r="CC1831" t="s">
        <v>5</v>
      </c>
      <c r="CD1831" t="s">
        <v>6</v>
      </c>
      <c r="CE1831" t="s">
        <v>7</v>
      </c>
      <c r="CF1831" t="s">
        <v>8</v>
      </c>
      <c r="CG1831" t="s">
        <v>9</v>
      </c>
      <c r="CH1831" t="s">
        <v>10</v>
      </c>
      <c r="CI1831" t="s">
        <v>11</v>
      </c>
      <c r="CJ1831" t="s">
        <v>12</v>
      </c>
      <c r="CK1831" t="s">
        <v>13</v>
      </c>
      <c r="CL1831" t="s">
        <v>14</v>
      </c>
      <c r="CM1831" t="s">
        <v>15</v>
      </c>
      <c r="CN1831" t="s">
        <v>16</v>
      </c>
      <c r="CO1831" t="s">
        <v>17</v>
      </c>
      <c r="CP1831" t="s">
        <v>18</v>
      </c>
      <c r="CQ1831" t="s">
        <v>19</v>
      </c>
      <c r="CR1831" t="s">
        <v>20</v>
      </c>
      <c r="CS1831" t="s">
        <v>21</v>
      </c>
      <c r="CT1831" t="s">
        <v>22</v>
      </c>
      <c r="CU1831" t="s">
        <v>23</v>
      </c>
      <c r="CV1831" t="s">
        <v>24</v>
      </c>
    </row>
    <row r="1832" spans="1:100">
      <c r="A1832" s="18" t="str">
        <f ca="1">INDIRECT("CORPUS_TOTALS!R"&amp;$A1828&amp;"C"&amp;COLUMN(),FALSE)</f>
        <v>Ancestors</v>
      </c>
      <c r="B1832" s="7" t="str">
        <f ca="1">INDIRECT("CORPUS_TOTALS!R"&amp;($A1828+$C1828)&amp;"C"&amp;(COLUMN()-1),FALSE)</f>
        <v>Reduced Religion</v>
      </c>
      <c r="C1832" s="7">
        <f ca="1">INDIRECT("CORPUS_TOTALS!R"&amp;($A1828+$C1828)&amp;"C"&amp;(COLUMN()-1),FALSE)</f>
        <v>64928</v>
      </c>
      <c r="D1832" s="7">
        <f t="shared" ref="D1832:BO1832" ca="1" si="1489">INDIRECT("CORPUS_TOTALS!R"&amp;($A1828+$C1828)&amp;"C"&amp;(COLUMN()-1),FALSE)</f>
        <v>2175</v>
      </c>
      <c r="E1832" s="7">
        <f t="shared" ca="1" si="1489"/>
        <v>1225</v>
      </c>
      <c r="F1832" s="7">
        <f t="shared" ca="1" si="1489"/>
        <v>3342</v>
      </c>
      <c r="G1832" s="7">
        <f t="shared" ca="1" si="1489"/>
        <v>838</v>
      </c>
      <c r="H1832" s="7">
        <f t="shared" ca="1" si="1489"/>
        <v>472</v>
      </c>
      <c r="I1832" s="7">
        <f t="shared" ca="1" si="1489"/>
        <v>247</v>
      </c>
      <c r="J1832" s="7">
        <f t="shared" ca="1" si="1489"/>
        <v>165</v>
      </c>
      <c r="K1832" s="7">
        <f t="shared" ca="1" si="1489"/>
        <v>3.2726051244798344</v>
      </c>
      <c r="L1832" s="7">
        <f t="shared" ca="1" si="1489"/>
        <v>3.0421071016026078</v>
      </c>
      <c r="M1832" s="7">
        <f t="shared" ca="1" si="1489"/>
        <v>4.5695762041406578</v>
      </c>
      <c r="N1832" s="7">
        <f t="shared" ca="1" si="1489"/>
        <v>5.3963721693068853</v>
      </c>
      <c r="O1832" s="7">
        <f t="shared" ca="1" si="1489"/>
        <v>7.3365035081774943</v>
      </c>
      <c r="P1832" s="7">
        <f t="shared" ca="1" si="1489"/>
        <v>9.5779480105516228</v>
      </c>
      <c r="Q1832" s="7">
        <f t="shared" ca="1" si="1489"/>
        <v>1.7501720597809136</v>
      </c>
      <c r="R1832" s="7">
        <f t="shared" ca="1" si="1489"/>
        <v>1.4701818401801283</v>
      </c>
      <c r="S1832" s="7">
        <f t="shared" ca="1" si="1489"/>
        <v>2.2327722982607234</v>
      </c>
      <c r="T1832" s="7">
        <f t="shared" ca="1" si="1489"/>
        <v>2.485531039088503</v>
      </c>
      <c r="U1832" s="7">
        <f t="shared" ca="1" si="1489"/>
        <v>3.3160937307236158</v>
      </c>
      <c r="V1832" s="7">
        <f t="shared" ca="1" si="1489"/>
        <v>4.2860396977048731</v>
      </c>
      <c r="W1832" s="7">
        <f t="shared" ca="1" si="1489"/>
        <v>6.7666589477371203E-33</v>
      </c>
      <c r="X1832" s="7">
        <f t="shared" ca="1" si="1489"/>
        <v>2.5064507952376683E-17</v>
      </c>
      <c r="Y1832" s="7">
        <f t="shared" ca="1" si="1489"/>
        <v>2.4790990683753053E-65</v>
      </c>
      <c r="Z1832" s="7">
        <f t="shared" ca="1" si="1489"/>
        <v>2.436543876442674E-63</v>
      </c>
      <c r="AA1832" s="7">
        <f t="shared" ca="1" si="1489"/>
        <v>4.5329536236993048E-75</v>
      </c>
      <c r="AB1832" s="7">
        <f t="shared" ca="1" si="1489"/>
        <v>5.0133716348965921E-82</v>
      </c>
      <c r="AC1832" s="7">
        <f t="shared" ca="1" si="1489"/>
        <v>3.0059010995028949E-2</v>
      </c>
      <c r="AD1832" s="7">
        <f t="shared" ca="1" si="1489"/>
        <v>3.3564815368468094E-2</v>
      </c>
      <c r="AE1832" s="7">
        <f t="shared" ca="1" si="1489"/>
        <v>2.9705259312797019E-2</v>
      </c>
      <c r="AF1832" s="7">
        <f t="shared" ca="1" si="1489"/>
        <v>3.1756809652720222E-2</v>
      </c>
      <c r="AG1832" s="7">
        <f t="shared" ca="1" si="1489"/>
        <v>3.5970815536548614E-2</v>
      </c>
      <c r="AH1832" s="7">
        <f t="shared" ca="1" si="1489"/>
        <v>4.1086655727819207E-2</v>
      </c>
      <c r="AI1832" s="7">
        <f t="shared" ca="1" si="1489"/>
        <v>3.9572618985267177E-2</v>
      </c>
      <c r="AJ1832" s="7">
        <f t="shared" ca="1" si="1489"/>
        <v>4.723197871588225E-2</v>
      </c>
      <c r="AK1832" s="7">
        <f t="shared" ca="1" si="1489"/>
        <v>4.990425453731915E-2</v>
      </c>
      <c r="AL1832" s="7">
        <f t="shared" ca="1" si="1489"/>
        <v>6.3658963853485462E-2</v>
      </c>
      <c r="AM1832" s="7">
        <f t="shared" ca="1" si="1489"/>
        <v>6.4734323573513539E-2</v>
      </c>
      <c r="AN1832" s="7">
        <f t="shared" ca="1" si="1489"/>
        <v>8.6989814357520942E-2</v>
      </c>
      <c r="AO1832" s="7">
        <f t="shared" ca="1" si="1489"/>
        <v>0.3031097719716449</v>
      </c>
      <c r="AP1832" s="7">
        <f t="shared" ca="1" si="1489"/>
        <v>0.34240746940766542</v>
      </c>
      <c r="AQ1832" s="7">
        <f t="shared" ca="1" si="1489"/>
        <v>0.54699686569586092</v>
      </c>
      <c r="AR1832" s="7">
        <f t="shared" ca="1" si="1489"/>
        <v>0.58863531821218495</v>
      </c>
      <c r="AS1832" s="7">
        <f t="shared" ca="1" si="1489"/>
        <v>0.26833796301076601</v>
      </c>
      <c r="AT1832" s="7">
        <f t="shared" ca="1" si="1489"/>
        <v>0.30637468066739487</v>
      </c>
      <c r="AU1832" s="7">
        <f t="shared" ca="1" si="1489"/>
        <v>0.17117972227712511</v>
      </c>
      <c r="AV1832" s="7">
        <f t="shared" ca="1" si="1489"/>
        <v>0.20399269151597835</v>
      </c>
      <c r="AW1832" s="7">
        <f t="shared" ca="1" si="1489"/>
        <v>9.8484568018987334E-2</v>
      </c>
      <c r="AX1832" s="7">
        <f t="shared" ca="1" si="1489"/>
        <v>0.12496370784308164</v>
      </c>
      <c r="AY1832" s="7">
        <f t="shared" ca="1" si="1489"/>
        <v>6.4305565794350317E-2</v>
      </c>
      <c r="AZ1832" s="7">
        <f t="shared" ca="1" si="1489"/>
        <v>8.6499031906799112E-2</v>
      </c>
      <c r="BA1832" s="7">
        <f t="shared" ca="1" si="1489"/>
        <v>1426363</v>
      </c>
      <c r="BB1832" s="7">
        <f t="shared" ca="1" si="1489"/>
        <v>5236182</v>
      </c>
      <c r="BC1832" s="7">
        <f t="shared" ca="1" si="1489"/>
        <v>702</v>
      </c>
      <c r="BD1832" s="7">
        <f t="shared" ca="1" si="1489"/>
        <v>1473</v>
      </c>
      <c r="BE1832" s="7">
        <f t="shared" ca="1" si="1489"/>
        <v>3143975</v>
      </c>
      <c r="BF1832" s="7">
        <f t="shared" ca="1" si="1489"/>
        <v>3518570</v>
      </c>
      <c r="BG1832" s="7">
        <f t="shared" ca="1" si="1489"/>
        <v>1235</v>
      </c>
      <c r="BH1832" s="7">
        <f t="shared" ca="1" si="1489"/>
        <v>940</v>
      </c>
      <c r="BI1832" s="7">
        <f t="shared" ca="1" si="1489"/>
        <v>1019574</v>
      </c>
      <c r="BJ1832" s="7">
        <f t="shared" ca="1" si="1489"/>
        <v>5642971</v>
      </c>
      <c r="BK1832" s="7">
        <f t="shared" ca="1" si="1489"/>
        <v>625</v>
      </c>
      <c r="BL1832" s="7">
        <f t="shared" ca="1" si="1489"/>
        <v>1550</v>
      </c>
      <c r="BM1832" s="7">
        <f t="shared" ca="1" si="1489"/>
        <v>566812</v>
      </c>
      <c r="BN1832" s="7">
        <f t="shared" ca="1" si="1489"/>
        <v>6095733</v>
      </c>
      <c r="BO1832" s="7">
        <f t="shared" ca="1" si="1489"/>
        <v>408</v>
      </c>
      <c r="BP1832" s="7">
        <f t="shared" ref="BP1832:CV1832" ca="1" si="1490">INDIRECT("CORPUS_TOTALS!R"&amp;($A1828+$C1828)&amp;"C"&amp;(COLUMN()-1),FALSE)</f>
        <v>1767</v>
      </c>
      <c r="BQ1832" s="7">
        <f t="shared" ca="1" si="1490"/>
        <v>243891</v>
      </c>
      <c r="BR1832" s="7">
        <f t="shared" ca="1" si="1490"/>
        <v>6418654</v>
      </c>
      <c r="BS1832" s="7">
        <f t="shared" ca="1" si="1490"/>
        <v>243</v>
      </c>
      <c r="BT1832" s="7">
        <f t="shared" ca="1" si="1490"/>
        <v>1932</v>
      </c>
      <c r="BU1832" s="7">
        <f t="shared" ca="1" si="1490"/>
        <v>124744</v>
      </c>
      <c r="BV1832" s="7">
        <f t="shared" ca="1" si="1490"/>
        <v>6537801</v>
      </c>
      <c r="BW1832" s="7">
        <f t="shared" ca="1" si="1490"/>
        <v>164</v>
      </c>
      <c r="BX1832" s="7">
        <f t="shared" ca="1" si="1490"/>
        <v>2011</v>
      </c>
      <c r="BY1832" s="7">
        <f t="shared" ca="1" si="1490"/>
        <v>1426599.284054694</v>
      </c>
      <c r="BZ1832" s="7">
        <f t="shared" ca="1" si="1490"/>
        <v>5235945.7159453062</v>
      </c>
      <c r="CA1832" s="7">
        <f t="shared" ca="1" si="1490"/>
        <v>465.71594530602937</v>
      </c>
      <c r="CB1832" s="7">
        <f t="shared" ca="1" si="1490"/>
        <v>1709.8420535996379</v>
      </c>
      <c r="CC1832" s="7">
        <f t="shared" ca="1" si="1490"/>
        <v>3144183.5755215525</v>
      </c>
      <c r="CD1832" s="7">
        <f t="shared" ca="1" si="1490"/>
        <v>3518361.4244784475</v>
      </c>
      <c r="CE1832" s="7">
        <f t="shared" ca="1" si="1490"/>
        <v>1026.4244784477066</v>
      </c>
      <c r="CF1832" s="7">
        <f t="shared" ca="1" si="1490"/>
        <v>1148.9504761318685</v>
      </c>
      <c r="CG1832" s="7">
        <f t="shared" ca="1" si="1490"/>
        <v>1019866.0628586047</v>
      </c>
      <c r="CH1832" s="7">
        <f t="shared" ca="1" si="1490"/>
        <v>5642678.9371413952</v>
      </c>
      <c r="CI1832" s="7">
        <f t="shared" ca="1" si="1490"/>
        <v>332.93714139528743</v>
      </c>
      <c r="CJ1832" s="7">
        <f t="shared" ca="1" si="1490"/>
        <v>1842.6642033937483</v>
      </c>
      <c r="CK1832" s="7">
        <f t="shared" ca="1" si="1490"/>
        <v>567034.89042300347</v>
      </c>
      <c r="CL1832" s="7">
        <f t="shared" ca="1" si="1490"/>
        <v>6095510.1095769964</v>
      </c>
      <c r="CM1832" s="7">
        <f t="shared" ca="1" si="1490"/>
        <v>185.10957699648299</v>
      </c>
      <c r="CN1832" s="7">
        <f t="shared" ca="1" si="1490"/>
        <v>1990.5400263713041</v>
      </c>
      <c r="CO1832" s="7">
        <f t="shared" ca="1" si="1490"/>
        <v>244054.32801828135</v>
      </c>
      <c r="CP1832" s="7">
        <f t="shared" ca="1" si="1490"/>
        <v>6418490.6719817184</v>
      </c>
      <c r="CQ1832" s="7">
        <f t="shared" ca="1" si="1490"/>
        <v>79.671981718661854</v>
      </c>
      <c r="CR1832" s="7">
        <f t="shared" ca="1" si="1490"/>
        <v>2096.0120419449327</v>
      </c>
      <c r="CS1832" s="7">
        <f t="shared" ca="1" si="1490"/>
        <v>124867.23686216376</v>
      </c>
      <c r="CT1832" s="7">
        <f t="shared" ca="1" si="1490"/>
        <v>6537677.763137836</v>
      </c>
      <c r="CU1832" s="7">
        <f t="shared" ca="1" si="1490"/>
        <v>40.763137836248184</v>
      </c>
      <c r="CV1832" s="7">
        <f t="shared" ca="1" si="1490"/>
        <v>2134.9335876905898</v>
      </c>
    </row>
    <row r="1833" spans="1:100">
      <c r="A1833" s="18" t="s">
        <v>117</v>
      </c>
      <c r="B1833" s="7" t="str">
        <f ca="1">INDIRECT("CORPUS_TOTALS!R"&amp;($B1828+$C1828)&amp;"C"&amp;(COLUMN()-1),FALSE)</f>
        <v>Reduced Religion</v>
      </c>
      <c r="C1833" s="7">
        <f ca="1">INDIRECT("CORPUS_TOTALS!R"&amp;($B1828+$C1828)&amp;"C"&amp;(COLUMN()-1),FALSE)</f>
        <v>64928</v>
      </c>
      <c r="D1833" s="7">
        <f t="shared" ref="D1833:BO1833" ca="1" si="1491">INDIRECT("CORPUS_TOTALS!R"&amp;($B1828+$C1828)&amp;"C"&amp;(COLUMN()-1),FALSE)</f>
        <v>4277</v>
      </c>
      <c r="E1833" s="7">
        <f t="shared" ca="1" si="1491"/>
        <v>1035</v>
      </c>
      <c r="F1833" s="7">
        <f t="shared" ca="1" si="1491"/>
        <v>3932</v>
      </c>
      <c r="G1833" s="7">
        <f t="shared" ca="1" si="1491"/>
        <v>710</v>
      </c>
      <c r="H1833" s="7">
        <f t="shared" ca="1" si="1491"/>
        <v>335</v>
      </c>
      <c r="I1833" s="7">
        <f t="shared" ca="1" si="1491"/>
        <v>101</v>
      </c>
      <c r="J1833" s="7">
        <f t="shared" ca="1" si="1491"/>
        <v>35</v>
      </c>
      <c r="K1833" s="7">
        <f t="shared" ca="1" si="1491"/>
        <v>-3.1481308305711355</v>
      </c>
      <c r="L1833" s="7">
        <f t="shared" ca="1" si="1491"/>
        <v>-0.43859718597573444</v>
      </c>
      <c r="M1833" s="7">
        <f t="shared" ca="1" si="1491"/>
        <v>-1.3682933416858554</v>
      </c>
      <c r="N1833" s="7">
        <f t="shared" ca="1" si="1491"/>
        <v>-1.8972236216927929</v>
      </c>
      <c r="O1833" s="7">
        <f t="shared" ca="1" si="1491"/>
        <v>-4.5071677202449578</v>
      </c>
      <c r="P1833" s="7">
        <f t="shared" ca="1" si="1491"/>
        <v>-8.0339424709013727</v>
      </c>
      <c r="Q1833" s="7">
        <f t="shared" ca="1" si="1491"/>
        <v>0.72712575027145132</v>
      </c>
      <c r="R1833" s="7">
        <f t="shared" ca="1" si="1491"/>
        <v>1</v>
      </c>
      <c r="S1833" s="7">
        <f t="shared" ca="1" si="1491"/>
        <v>0.86509495845102058</v>
      </c>
      <c r="T1833" s="7">
        <f t="shared" ca="1" si="1491"/>
        <v>0.78882867100991716</v>
      </c>
      <c r="U1833" s="7">
        <f t="shared" ca="1" si="1491"/>
        <v>0.59391158402444955</v>
      </c>
      <c r="V1833" s="7">
        <f t="shared" ca="1" si="1491"/>
        <v>0.43794515028584297</v>
      </c>
      <c r="W1833" s="7">
        <f t="shared" ca="1" si="1491"/>
        <v>4.9700732236795026E-13</v>
      </c>
      <c r="X1833" s="7">
        <f t="shared" ca="1" si="1491"/>
        <v>0.99983072049809874</v>
      </c>
      <c r="Y1833" s="7">
        <f t="shared" ca="1" si="1491"/>
        <v>1.4636045054527064E-2</v>
      </c>
      <c r="Z1833" s="7">
        <f t="shared" ca="1" si="1491"/>
        <v>1.4441443878394366E-3</v>
      </c>
      <c r="AA1833" s="7">
        <f t="shared" ca="1" si="1491"/>
        <v>9.7263339560851347E-6</v>
      </c>
      <c r="AB1833" s="7">
        <f t="shared" ca="1" si="1491"/>
        <v>1.0074094292812511E-5</v>
      </c>
      <c r="AC1833" s="7">
        <f t="shared" ca="1" si="1491"/>
        <v>1.2841274774972876E-2</v>
      </c>
      <c r="AD1833" s="7">
        <f t="shared" ca="1" si="1491"/>
        <v>1.4495297421355328E-2</v>
      </c>
      <c r="AE1833" s="7">
        <f t="shared" ca="1" si="1491"/>
        <v>1.7817311375558132E-2</v>
      </c>
      <c r="AF1833" s="7">
        <f t="shared" ca="1" si="1491"/>
        <v>1.8956127951072686E-2</v>
      </c>
      <c r="AG1833" s="7">
        <f t="shared" ca="1" si="1491"/>
        <v>1.5389513257002649E-2</v>
      </c>
      <c r="AH1833" s="7">
        <f t="shared" ca="1" si="1491"/>
        <v>1.781132845447736E-2</v>
      </c>
      <c r="AI1833" s="7">
        <f t="shared" ca="1" si="1491"/>
        <v>1.4000851273316194E-2</v>
      </c>
      <c r="AJ1833" s="7">
        <f t="shared" ca="1" si="1491"/>
        <v>1.7329520482587474E-2</v>
      </c>
      <c r="AK1833" s="7">
        <f t="shared" ca="1" si="1491"/>
        <v>9.5182228382691015E-3</v>
      </c>
      <c r="AL1833" s="7">
        <f t="shared" ca="1" si="1491"/>
        <v>1.4096460350882174E-2</v>
      </c>
      <c r="AM1833" s="7">
        <f t="shared" ca="1" si="1491"/>
        <v>5.4832887346023922E-3</v>
      </c>
      <c r="AN1833" s="7">
        <f t="shared" ca="1" si="1491"/>
        <v>1.0883323376690571E-2</v>
      </c>
      <c r="AO1833" s="7">
        <f t="shared" ca="1" si="1491"/>
        <v>0.15417032571839692</v>
      </c>
      <c r="AP1833" s="7">
        <f t="shared" ca="1" si="1491"/>
        <v>0.17643523892972093</v>
      </c>
      <c r="AQ1833" s="7">
        <f t="shared" ca="1" si="1491"/>
        <v>0.45616463976509752</v>
      </c>
      <c r="AR1833" s="7">
        <f t="shared" ca="1" si="1491"/>
        <v>0.48608460035648299</v>
      </c>
      <c r="AS1833" s="7">
        <f t="shared" ca="1" si="1491"/>
        <v>0.12489547955064684</v>
      </c>
      <c r="AT1833" s="7">
        <f t="shared" ca="1" si="1491"/>
        <v>0.14538742903013407</v>
      </c>
      <c r="AU1833" s="7">
        <f t="shared" ca="1" si="1491"/>
        <v>6.0713354594015848E-2</v>
      </c>
      <c r="AV1833" s="7">
        <f t="shared" ca="1" si="1491"/>
        <v>7.5830952163056867E-2</v>
      </c>
      <c r="AW1833" s="7">
        <f t="shared" ca="1" si="1491"/>
        <v>1.7584072540465047E-2</v>
      </c>
      <c r="AX1833" s="7">
        <f t="shared" ca="1" si="1491"/>
        <v>2.6371971415578913E-2</v>
      </c>
      <c r="AY1833" s="7">
        <f t="shared" ca="1" si="1491"/>
        <v>5.4832887346023922E-3</v>
      </c>
      <c r="AZ1833" s="7">
        <f t="shared" ca="1" si="1491"/>
        <v>1.0883323376690571E-2</v>
      </c>
      <c r="BA1833" s="7">
        <f t="shared" ca="1" si="1491"/>
        <v>1426358</v>
      </c>
      <c r="BB1833" s="7">
        <f t="shared" ca="1" si="1491"/>
        <v>5234085</v>
      </c>
      <c r="BC1833" s="7">
        <f t="shared" ca="1" si="1491"/>
        <v>707</v>
      </c>
      <c r="BD1833" s="7">
        <f t="shared" ca="1" si="1491"/>
        <v>3570</v>
      </c>
      <c r="BE1833" s="7">
        <f t="shared" ca="1" si="1491"/>
        <v>3143195</v>
      </c>
      <c r="BF1833" s="7">
        <f t="shared" ca="1" si="1491"/>
        <v>3517248</v>
      </c>
      <c r="BG1833" s="7">
        <f t="shared" ca="1" si="1491"/>
        <v>2015</v>
      </c>
      <c r="BH1833" s="7">
        <f t="shared" ca="1" si="1491"/>
        <v>2262</v>
      </c>
      <c r="BI1833" s="7">
        <f t="shared" ca="1" si="1491"/>
        <v>1019621</v>
      </c>
      <c r="BJ1833" s="7">
        <f t="shared" ca="1" si="1491"/>
        <v>5640822</v>
      </c>
      <c r="BK1833" s="7">
        <f t="shared" ca="1" si="1491"/>
        <v>578</v>
      </c>
      <c r="BL1833" s="7">
        <f t="shared" ca="1" si="1491"/>
        <v>3699</v>
      </c>
      <c r="BM1833" s="7">
        <f t="shared" ca="1" si="1491"/>
        <v>566928</v>
      </c>
      <c r="BN1833" s="7">
        <f t="shared" ca="1" si="1491"/>
        <v>6093515</v>
      </c>
      <c r="BO1833" s="7">
        <f t="shared" ca="1" si="1491"/>
        <v>292</v>
      </c>
      <c r="BP1833" s="7">
        <f t="shared" ref="BP1833:CV1833" ca="1" si="1492">INDIRECT("CORPUS_TOTALS!R"&amp;($B1828+$C1828)&amp;"C"&amp;(COLUMN()-1),FALSE)</f>
        <v>3985</v>
      </c>
      <c r="BQ1833" s="7">
        <f t="shared" ca="1" si="1492"/>
        <v>244040</v>
      </c>
      <c r="BR1833" s="7">
        <f t="shared" ca="1" si="1492"/>
        <v>6416403</v>
      </c>
      <c r="BS1833" s="7">
        <f t="shared" ca="1" si="1492"/>
        <v>94</v>
      </c>
      <c r="BT1833" s="7">
        <f t="shared" ca="1" si="1492"/>
        <v>4183</v>
      </c>
      <c r="BU1833" s="7">
        <f t="shared" ca="1" si="1492"/>
        <v>124873</v>
      </c>
      <c r="BV1833" s="7">
        <f t="shared" ca="1" si="1492"/>
        <v>6535570</v>
      </c>
      <c r="BW1833" s="7">
        <f t="shared" ca="1" si="1492"/>
        <v>35</v>
      </c>
      <c r="BX1833" s="7">
        <f t="shared" ca="1" si="1492"/>
        <v>4242</v>
      </c>
      <c r="BY1833" s="7">
        <f t="shared" ca="1" si="1492"/>
        <v>1426149.1990353684</v>
      </c>
      <c r="BZ1833" s="7">
        <f t="shared" ca="1" si="1492"/>
        <v>5234293.8009646321</v>
      </c>
      <c r="CA1833" s="7">
        <f t="shared" ca="1" si="1492"/>
        <v>915.8009646316724</v>
      </c>
      <c r="CB1833" s="7">
        <f t="shared" ca="1" si="1492"/>
        <v>3363.3574275765141</v>
      </c>
      <c r="CC1833" s="7">
        <f t="shared" ca="1" si="1492"/>
        <v>3143191.6011520363</v>
      </c>
      <c r="CD1833" s="7">
        <f t="shared" ca="1" si="1492"/>
        <v>3517251.3988479637</v>
      </c>
      <c r="CE1833" s="7">
        <f t="shared" ca="1" si="1492"/>
        <v>2018.3988479636055</v>
      </c>
      <c r="CF1833" s="7">
        <f t="shared" ca="1" si="1492"/>
        <v>2260.0515115886437</v>
      </c>
      <c r="CG1833" s="7">
        <f t="shared" ca="1" si="1492"/>
        <v>1019544.3001591965</v>
      </c>
      <c r="CH1833" s="7">
        <f t="shared" ca="1" si="1492"/>
        <v>5640898.6998408036</v>
      </c>
      <c r="CI1833" s="7">
        <f t="shared" ca="1" si="1492"/>
        <v>654.69984080351458</v>
      </c>
      <c r="CJ1833" s="7">
        <f t="shared" ca="1" si="1492"/>
        <v>3624.6262173552118</v>
      </c>
      <c r="CK1833" s="7">
        <f t="shared" ca="1" si="1492"/>
        <v>566855.99371916603</v>
      </c>
      <c r="CL1833" s="7">
        <f t="shared" ca="1" si="1492"/>
        <v>6093587.0062808339</v>
      </c>
      <c r="CM1833" s="7">
        <f t="shared" ca="1" si="1492"/>
        <v>364.00628083400352</v>
      </c>
      <c r="CN1833" s="7">
        <f t="shared" ca="1" si="1492"/>
        <v>3915.5064460427034</v>
      </c>
      <c r="CO1833" s="7">
        <f t="shared" ca="1" si="1492"/>
        <v>243977.33008468474</v>
      </c>
      <c r="CP1833" s="7">
        <f t="shared" ca="1" si="1492"/>
        <v>6416465.6699153157</v>
      </c>
      <c r="CQ1833" s="7">
        <f t="shared" ca="1" si="1492"/>
        <v>156.66991531527205</v>
      </c>
      <c r="CR1833" s="7">
        <f t="shared" ca="1" si="1492"/>
        <v>4122.9759525004565</v>
      </c>
      <c r="CS1833" s="7">
        <f t="shared" ca="1" si="1492"/>
        <v>124827.84186642499</v>
      </c>
      <c r="CT1833" s="7">
        <f t="shared" ca="1" si="1492"/>
        <v>6535615.1581335748</v>
      </c>
      <c r="CU1833" s="7">
        <f t="shared" ca="1" si="1492"/>
        <v>80.158133575003902</v>
      </c>
      <c r="CV1833" s="7">
        <f t="shared" ca="1" si="1492"/>
        <v>4199.5368662414794</v>
      </c>
    </row>
    <row r="1835" spans="1:100">
      <c r="A1835" s="18" t="s">
        <v>114</v>
      </c>
      <c r="B1835" t="s">
        <v>119</v>
      </c>
      <c r="C1835" t="s">
        <v>120</v>
      </c>
      <c r="D1835" t="s">
        <v>121</v>
      </c>
      <c r="E1835" t="s">
        <v>122</v>
      </c>
      <c r="F1835" t="s">
        <v>123</v>
      </c>
      <c r="G1835" t="s">
        <v>124</v>
      </c>
      <c r="H1835" t="s">
        <v>125</v>
      </c>
      <c r="I1835" t="s">
        <v>126</v>
      </c>
      <c r="J1835" t="s">
        <v>127</v>
      </c>
      <c r="K1835" t="s">
        <v>128</v>
      </c>
      <c r="L1835" t="s">
        <v>129</v>
      </c>
      <c r="M1835" t="s">
        <v>130</v>
      </c>
      <c r="N1835" t="s">
        <v>131</v>
      </c>
      <c r="O1835" t="s">
        <v>132</v>
      </c>
      <c r="P1835" t="s">
        <v>133</v>
      </c>
      <c r="Q1835" t="s">
        <v>134</v>
      </c>
      <c r="R1835" t="s">
        <v>135</v>
      </c>
      <c r="S1835" t="s">
        <v>136</v>
      </c>
      <c r="T1835" t="s">
        <v>138</v>
      </c>
      <c r="U1835" t="s">
        <v>139</v>
      </c>
      <c r="V1835" t="s">
        <v>140</v>
      </c>
      <c r="W1835" t="s">
        <v>141</v>
      </c>
      <c r="X1835" t="s">
        <v>142</v>
      </c>
      <c r="Y1835" t="s">
        <v>143</v>
      </c>
      <c r="Z1835" t="s">
        <v>144</v>
      </c>
      <c r="AA1835" t="s">
        <v>145</v>
      </c>
      <c r="AB1835" t="s">
        <v>146</v>
      </c>
      <c r="AC1835" t="s">
        <v>147</v>
      </c>
      <c r="AD1835" t="s">
        <v>148</v>
      </c>
      <c r="AE1835" t="s">
        <v>149</v>
      </c>
      <c r="AF1835" t="s">
        <v>137</v>
      </c>
    </row>
    <row r="1836" spans="1:100">
      <c r="A1836" s="18" t="s">
        <v>150</v>
      </c>
      <c r="B1836" s="10" t="e">
        <f ca="1">1-NORMSDIST(H1836)</f>
        <v>#REF!</v>
      </c>
      <c r="C1836" s="10">
        <f t="shared" ref="C1836" ca="1" si="1493">1-NORMSDIST(I1836)</f>
        <v>0</v>
      </c>
      <c r="D1836" s="10">
        <f t="shared" ref="D1836" ca="1" si="1494">1-NORMSDIST(J1836)</f>
        <v>0</v>
      </c>
      <c r="E1836" s="10">
        <f t="shared" ref="E1836" ca="1" si="1495">1-NORMSDIST(K1836)</f>
        <v>0</v>
      </c>
      <c r="F1836" s="10">
        <f t="shared" ref="F1836" ca="1" si="1496">1-NORMSDIST(L1836)</f>
        <v>0</v>
      </c>
      <c r="G1836" s="10">
        <f t="shared" ref="G1836" ca="1" si="1497">1-NORMSDIST(M1836)</f>
        <v>0</v>
      </c>
      <c r="H1836" t="e">
        <f ca="1">(E1832/T1836-E1833/Z1836)/(SQRT(N1836*(1-N1836)*(1/T1836+1/Z1836)))</f>
        <v>#REF!</v>
      </c>
      <c r="I1836">
        <f t="shared" ref="I1836" ca="1" si="1498">(F1832/U1836-F1833/AA1836)/(SQRT(O1836*(1-O1836)*(1/U1836+1/AA1836)))</f>
        <v>22.197886611656699</v>
      </c>
      <c r="J1836">
        <f t="shared" ref="J1836" ca="1" si="1499">(G1832/V1836-G1833/AB1836)/(SQRT(P1836*(1-P1836)*(1/V1836+1/AB1836)))</f>
        <v>17.101718146284117</v>
      </c>
      <c r="K1836">
        <f t="shared" ref="K1836" ca="1" si="1500">(H1832/W1836-H1833/AC1836)/(SQRT(Q1836*(1-Q1836)*(1/W1836+1/AC1836)))</f>
        <v>14.983970180786352</v>
      </c>
      <c r="L1836">
        <f t="shared" ref="L1836" ca="1" si="1501">(I1832/X1836-I1833/AD1836)/(SQRT(R1836*(1-R1836)*(1/X1836+1/AD1836)))</f>
        <v>14.806475913814065</v>
      </c>
      <c r="M1836">
        <f t="shared" ref="M1836" ca="1" si="1502">(J1832/Y1836-J1833/AE1836)/(SQRT(S1836*(1-S1836)*(1/Y1836+1/AE1836)))</f>
        <v>14.71053962825542</v>
      </c>
      <c r="N1836" t="e">
        <f ca="1">(E1832+E1833)/(T1836+Z1836)</f>
        <v>#REF!</v>
      </c>
      <c r="O1836">
        <f t="shared" ref="O1836" ca="1" si="1503">(F1832+F1833)/(U1836+AA1836)</f>
        <v>1.1274023558586485E-2</v>
      </c>
      <c r="P1836">
        <f t="shared" ref="P1836" ca="1" si="1504">(G1832+G1833)/(V1836+AB1836)</f>
        <v>1.199628022318661E-2</v>
      </c>
      <c r="Q1836">
        <f t="shared" ref="Q1836" ca="1" si="1505">(H1832+H1833)/(W1836+AC1836)</f>
        <v>1.2507749535027899E-2</v>
      </c>
      <c r="R1836">
        <f t="shared" ref="R1836" ca="1" si="1506">(I1832+I1833)/(X1836+AD1836)</f>
        <v>1.3484190948543088E-2</v>
      </c>
      <c r="S1836">
        <f t="shared" ref="S1836" ca="1" si="1507">(J1832+J1833)/(Y1836+AE1836)</f>
        <v>1.5499070055796652E-2</v>
      </c>
      <c r="T1836" t="e">
        <f ca="1">_xlfn.FLOOR.MATH(($F$1-1)*$D1832)</f>
        <v>#REF!</v>
      </c>
      <c r="U1836">
        <f ca="1">2*50*$D1832</f>
        <v>217500</v>
      </c>
      <c r="V1836">
        <f ca="1">2*10*$D1832</f>
        <v>43500</v>
      </c>
      <c r="W1836">
        <f ca="1">2*5*$D1832</f>
        <v>21750</v>
      </c>
      <c r="X1836">
        <f ca="1">2*2*$D1832</f>
        <v>8700</v>
      </c>
      <c r="Y1836">
        <f ca="1">2*1*$D1832</f>
        <v>4350</v>
      </c>
      <c r="Z1836" t="e">
        <f ca="1">_xlfn.FLOOR.MATH(($F$1-1)*$D1833)</f>
        <v>#REF!</v>
      </c>
      <c r="AA1836">
        <f ca="1">2*50*$D1833</f>
        <v>427700</v>
      </c>
      <c r="AB1836">
        <f ca="1">2*10*$D1833</f>
        <v>85540</v>
      </c>
      <c r="AC1836">
        <f ca="1">2*5*$D1833</f>
        <v>42770</v>
      </c>
      <c r="AD1836">
        <f ca="1">2*2*$D1833</f>
        <v>17108</v>
      </c>
      <c r="AE1836">
        <f ca="1">2*1*$D1833</f>
        <v>8554</v>
      </c>
    </row>
    <row r="1838" spans="1:100">
      <c r="A1838" s="18" t="s">
        <v>151</v>
      </c>
      <c r="B1838" t="s">
        <v>152</v>
      </c>
      <c r="C1838" t="s">
        <v>153</v>
      </c>
      <c r="D1838" t="s">
        <v>154</v>
      </c>
      <c r="E1838">
        <v>50</v>
      </c>
      <c r="F1838" t="s">
        <v>153</v>
      </c>
      <c r="G1838" t="s">
        <v>154</v>
      </c>
      <c r="H1838">
        <v>10</v>
      </c>
      <c r="I1838" t="s">
        <v>153</v>
      </c>
      <c r="J1838" t="s">
        <v>154</v>
      </c>
      <c r="K1838">
        <v>5</v>
      </c>
      <c r="L1838" t="s">
        <v>153</v>
      </c>
      <c r="M1838" t="s">
        <v>154</v>
      </c>
      <c r="N1838">
        <v>2</v>
      </c>
      <c r="O1838" t="s">
        <v>153</v>
      </c>
      <c r="P1838" t="s">
        <v>154</v>
      </c>
      <c r="Q1838">
        <v>1</v>
      </c>
      <c r="R1838" t="s">
        <v>153</v>
      </c>
      <c r="S1838" t="s">
        <v>154</v>
      </c>
    </row>
    <row r="1839" spans="1:100">
      <c r="A1839" s="18" t="s">
        <v>159</v>
      </c>
      <c r="B1839" t="s">
        <v>116</v>
      </c>
      <c r="C1839">
        <f ca="1">BC1832</f>
        <v>702</v>
      </c>
      <c r="D1839">
        <f ca="1">BD1832</f>
        <v>1473</v>
      </c>
      <c r="E1839" t="s">
        <v>116</v>
      </c>
      <c r="F1839">
        <f ca="1">BG1832</f>
        <v>1235</v>
      </c>
      <c r="G1839">
        <f ca="1">BH1832</f>
        <v>940</v>
      </c>
      <c r="H1839" t="s">
        <v>116</v>
      </c>
      <c r="I1839">
        <f ca="1">BK1832</f>
        <v>625</v>
      </c>
      <c r="J1839">
        <f ca="1">BL1832</f>
        <v>1550</v>
      </c>
      <c r="K1839" t="s">
        <v>116</v>
      </c>
      <c r="L1839">
        <f ca="1">BO1832</f>
        <v>408</v>
      </c>
      <c r="M1839">
        <f ca="1">BP1832</f>
        <v>1767</v>
      </c>
      <c r="N1839" t="s">
        <v>116</v>
      </c>
      <c r="O1839">
        <f ca="1">BS1832</f>
        <v>243</v>
      </c>
      <c r="P1839">
        <f ca="1">BT1832</f>
        <v>1932</v>
      </c>
      <c r="Q1839" t="s">
        <v>116</v>
      </c>
      <c r="R1839">
        <f ca="1">BW1832</f>
        <v>164</v>
      </c>
      <c r="S1839">
        <f ca="1">BX1832</f>
        <v>2011</v>
      </c>
    </row>
    <row r="1840" spans="1:100">
      <c r="A1840" s="18"/>
      <c r="B1840" t="s">
        <v>117</v>
      </c>
      <c r="C1840">
        <f ca="1">BC1833</f>
        <v>707</v>
      </c>
      <c r="D1840">
        <f ca="1">BD1833</f>
        <v>3570</v>
      </c>
      <c r="E1840" t="s">
        <v>117</v>
      </c>
      <c r="F1840">
        <f ca="1">BG1833</f>
        <v>2015</v>
      </c>
      <c r="G1840">
        <f ca="1">BH1833</f>
        <v>2262</v>
      </c>
      <c r="H1840" t="s">
        <v>117</v>
      </c>
      <c r="I1840">
        <f ca="1">BK1833</f>
        <v>578</v>
      </c>
      <c r="J1840">
        <f ca="1">BL1833</f>
        <v>3699</v>
      </c>
      <c r="K1840" t="s">
        <v>117</v>
      </c>
      <c r="L1840">
        <f ca="1">BO1833</f>
        <v>292</v>
      </c>
      <c r="M1840">
        <f ca="1">BP1833</f>
        <v>3985</v>
      </c>
      <c r="N1840" t="s">
        <v>117</v>
      </c>
      <c r="O1840">
        <f ca="1">BS1833</f>
        <v>94</v>
      </c>
      <c r="P1840">
        <f ca="1">BT1833</f>
        <v>4183</v>
      </c>
      <c r="Q1840" t="s">
        <v>117</v>
      </c>
      <c r="R1840">
        <f ca="1">BW1833</f>
        <v>35</v>
      </c>
      <c r="S1840">
        <f ca="1">BX1833</f>
        <v>4242</v>
      </c>
    </row>
    <row r="1841" spans="1:19">
      <c r="A1841" s="18" t="s">
        <v>155</v>
      </c>
      <c r="C1841">
        <f ca="1">(C1839+C1840)*(C1839+D1839)/SUM(C1839:D1840)</f>
        <v>474.98062616243027</v>
      </c>
      <c r="D1841">
        <f ca="1">(C1839+D1839)*(D1839+D1840)/SUM(C1839:D1840)</f>
        <v>1700.0193738375697</v>
      </c>
      <c r="F1841">
        <f ca="1">(F1839+F1840)*(F1839+G1839)/SUM(F1839:G1840)</f>
        <v>1095.5905145691258</v>
      </c>
      <c r="G1841">
        <f ca="1">(F1839+G1839)*(G1839+G1840)/SUM(F1839:G1840)</f>
        <v>1079.4094854308742</v>
      </c>
      <c r="I1841">
        <f ca="1">(I1839+I1840)*(I1839+J1839)/SUM(I1839:J1840)</f>
        <v>405.53704277743333</v>
      </c>
      <c r="J1841">
        <f ca="1">(I1839+J1839)*(J1839+J1840)/SUM(I1839:J1840)</f>
        <v>1769.4629572225667</v>
      </c>
      <c r="L1841">
        <f ca="1">(L1839+L1840)*(L1839+M1839)/SUM(L1839:M1840)</f>
        <v>235.97334159950404</v>
      </c>
      <c r="M1841">
        <f ca="1">(L1839+M1839)*(M1839+M1840)/SUM(L1839:M1840)</f>
        <v>1939.026658400496</v>
      </c>
      <c r="O1841">
        <f ca="1">(O1839+O1840)*(O1839+P1839)/SUM(O1839:P1840)</f>
        <v>113.60430874147551</v>
      </c>
      <c r="P1841">
        <f ca="1">(O1839+P1839)*(P1839+P1840)/SUM(O1839:P1840)</f>
        <v>2061.3956912585245</v>
      </c>
      <c r="R1841">
        <f ca="1">(R1839+R1840)*(R1839+S1839)/SUM(R1839:S1840)</f>
        <v>67.083849969001861</v>
      </c>
      <c r="S1841">
        <f ca="1">(R1839+S1839)*(S1839+S1840)/SUM(R1839:S1840)</f>
        <v>2107.9161500309983</v>
      </c>
    </row>
    <row r="1842" spans="1:19">
      <c r="C1842">
        <f ca="1">(C1839+C1840)*(C1840+D1840)/SUM(C1839:D1840)</f>
        <v>934.01937383756979</v>
      </c>
      <c r="D1842">
        <f ca="1">(C1840+D1840)*(D1839+D1840)/SUM(C1839:D1840)</f>
        <v>3342.9806261624303</v>
      </c>
      <c r="F1842">
        <f ca="1">(F1839+F1840)*(F1840+G1840)/SUM(F1839:G1840)</f>
        <v>2154.4094854308742</v>
      </c>
      <c r="G1842">
        <f ca="1">(F1840+G1840)*(G1839+G1840)/SUM(F1839:G1840)</f>
        <v>2122.5905145691258</v>
      </c>
      <c r="I1842">
        <f ca="1">(I1839+I1840)*(I1840+J1840)/SUM(I1839:J1840)</f>
        <v>797.46295722256662</v>
      </c>
      <c r="J1842">
        <f ca="1">(I1840+J1840)*(J1839+J1840)/SUM(I1839:J1840)</f>
        <v>3479.5370427774333</v>
      </c>
      <c r="L1842">
        <f ca="1">(L1839+L1840)*(L1840+M1840)/SUM(L1839:M1840)</f>
        <v>464.02665840049599</v>
      </c>
      <c r="M1842">
        <f ca="1">(L1840+M1840)*(M1839+M1840)/SUM(L1839:M1840)</f>
        <v>3812.9733415995042</v>
      </c>
      <c r="O1842">
        <f ca="1">(O1839+O1840)*(O1840+P1840)/SUM(O1839:P1840)</f>
        <v>223.39569125852449</v>
      </c>
      <c r="P1842">
        <f ca="1">(O1840+P1840)*(P1839+P1840)/SUM(O1839:P1840)</f>
        <v>4053.6043087414755</v>
      </c>
      <c r="R1842">
        <f ca="1">(R1839+R1840)*(R1840+S1840)/SUM(R1839:S1840)</f>
        <v>131.91615003099815</v>
      </c>
      <c r="S1842">
        <f ca="1">(R1840+S1840)*(S1839+S1840)/SUM(R1839:S1840)</f>
        <v>4145.0838499690017</v>
      </c>
    </row>
    <row r="1844" spans="1:19">
      <c r="A1844" s="18" t="s">
        <v>151</v>
      </c>
      <c r="B1844" s="18" t="s">
        <v>0</v>
      </c>
      <c r="C1844" s="18">
        <v>50</v>
      </c>
      <c r="D1844" s="18">
        <v>10</v>
      </c>
      <c r="E1844" s="18">
        <v>5</v>
      </c>
      <c r="F1844" s="18">
        <v>2</v>
      </c>
      <c r="G1844" s="18">
        <v>1</v>
      </c>
    </row>
    <row r="1845" spans="1:19">
      <c r="A1845" s="18" t="s">
        <v>118</v>
      </c>
      <c r="B1845" s="10">
        <f ca="1">_xlfn.CHISQ.TEST(C1839:D1840,C1841:D1842)</f>
        <v>1.8416928303659065E-47</v>
      </c>
      <c r="C1845" s="10">
        <f ca="1">_xlfn.CHISQ.TEST(F1839:G1840,F1841:G1842)</f>
        <v>2.0862811371703697E-13</v>
      </c>
      <c r="D1845" s="10">
        <f ca="1">_xlfn.CHISQ.TEST(I1839:J1840,I1841:J1842)</f>
        <v>8.081734720145823E-50</v>
      </c>
      <c r="E1845" s="10">
        <f ca="1">_xlfn.CHISQ.TEST(L1839:M1840,L1841:M1842)</f>
        <v>4.5334777548080735E-48</v>
      </c>
      <c r="F1845" s="10">
        <f ca="1">_xlfn.CHISQ.TEST(O1839:P1840,O1841:P1842)</f>
        <v>5.9669974615432075E-53</v>
      </c>
      <c r="G1845" s="10">
        <f ca="1">_xlfn.CHISQ.TEST(R1839:S1840,R1841:S1842)</f>
        <v>2.546270112423209E-49</v>
      </c>
    </row>
    <row r="1846" spans="1:19">
      <c r="A1846" s="18" t="s">
        <v>156</v>
      </c>
      <c r="B1846">
        <f ca="1">(C1839*D1840)/(D1839*C1840)</f>
        <v>2.4064850476901052</v>
      </c>
      <c r="C1846">
        <f ca="1">(F1839*G1840)/(G1839*F1840)</f>
        <v>1.4748798901853122</v>
      </c>
      <c r="D1846">
        <f ca="1">(I1839*J1840)/(J1839*I1840)</f>
        <v>2.5805056367898205</v>
      </c>
      <c r="E1846">
        <f ca="1">(L1839*M1840)/(M1839*L1840)</f>
        <v>3.151150080238156</v>
      </c>
      <c r="F1846">
        <f ca="1">(O1839*P1840)/(P1839*O1840)</f>
        <v>5.5970496894409933</v>
      </c>
      <c r="G1846">
        <f ca="1">(R1839*S1840)/(S1839*R1840)</f>
        <v>9.8840377921432125</v>
      </c>
    </row>
  </sheetData>
  <conditionalFormatting sqref="B19:G19">
    <cfRule type="cellIs" dxfId="559" priority="961" operator="between">
      <formula>0.05</formula>
      <formula>0.95</formula>
    </cfRule>
    <cfRule type="cellIs" dxfId="558" priority="1194" operator="greaterThan">
      <formula>0.95</formula>
    </cfRule>
    <cfRule type="cellIs" dxfId="557" priority="1195" operator="lessThan">
      <formula>0.05</formula>
    </cfRule>
  </conditionalFormatting>
  <conditionalFormatting sqref="B28:G28">
    <cfRule type="cellIs" dxfId="556" priority="1192" operator="between">
      <formula>0.05</formula>
      <formula>0.95</formula>
    </cfRule>
    <cfRule type="cellIs" dxfId="555" priority="1193" operator="lessThan">
      <formula>0.05</formula>
    </cfRule>
  </conditionalFormatting>
  <conditionalFormatting sqref="B29:G29">
    <cfRule type="cellIs" dxfId="554" priority="1072" operator="lessThan">
      <formula>1</formula>
    </cfRule>
    <cfRule type="cellIs" dxfId="553" priority="1075" operator="lessThan">
      <formula>1</formula>
    </cfRule>
  </conditionalFormatting>
  <conditionalFormatting sqref="B856:G856">
    <cfRule type="cellIs" dxfId="552" priority="305" operator="between">
      <formula>0.05</formula>
      <formula>0.95</formula>
    </cfRule>
    <cfRule type="cellIs" dxfId="551" priority="306" operator="lessThan">
      <formula>0.05</formula>
    </cfRule>
  </conditionalFormatting>
  <conditionalFormatting sqref="B857:G857">
    <cfRule type="cellIs" dxfId="550" priority="303" operator="lessThan">
      <formula>1</formula>
    </cfRule>
    <cfRule type="cellIs" dxfId="549" priority="304" operator="lessThan">
      <formula>1</formula>
    </cfRule>
  </conditionalFormatting>
  <conditionalFormatting sqref="B42:G42">
    <cfRule type="cellIs" dxfId="548" priority="547" operator="between">
      <formula>0.05</formula>
      <formula>0.95</formula>
    </cfRule>
    <cfRule type="cellIs" dxfId="547" priority="552" operator="greaterThan">
      <formula>0.95</formula>
    </cfRule>
    <cfRule type="cellIs" dxfId="546" priority="553" operator="lessThan">
      <formula>0.05</formula>
    </cfRule>
  </conditionalFormatting>
  <conditionalFormatting sqref="B51:G51">
    <cfRule type="cellIs" dxfId="545" priority="550" operator="between">
      <formula>0.05</formula>
      <formula>0.95</formula>
    </cfRule>
    <cfRule type="cellIs" dxfId="544" priority="551" operator="lessThan">
      <formula>0.05</formula>
    </cfRule>
  </conditionalFormatting>
  <conditionalFormatting sqref="B52:G52">
    <cfRule type="cellIs" dxfId="543" priority="548" operator="lessThan">
      <formula>1</formula>
    </cfRule>
    <cfRule type="cellIs" dxfId="542" priority="549" operator="lessThan">
      <formula>1</formula>
    </cfRule>
  </conditionalFormatting>
  <conditionalFormatting sqref="B65:G65">
    <cfRule type="cellIs" dxfId="541" priority="540" operator="between">
      <formula>0.05</formula>
      <formula>0.95</formula>
    </cfRule>
    <cfRule type="cellIs" dxfId="540" priority="545" operator="greaterThan">
      <formula>0.95</formula>
    </cfRule>
    <cfRule type="cellIs" dxfId="539" priority="546" operator="lessThan">
      <formula>0.05</formula>
    </cfRule>
  </conditionalFormatting>
  <conditionalFormatting sqref="B74:G74">
    <cfRule type="cellIs" dxfId="538" priority="543" operator="between">
      <formula>0.05</formula>
      <formula>0.95</formula>
    </cfRule>
    <cfRule type="cellIs" dxfId="537" priority="544" operator="lessThan">
      <formula>0.05</formula>
    </cfRule>
  </conditionalFormatting>
  <conditionalFormatting sqref="B75:G75">
    <cfRule type="cellIs" dxfId="536" priority="541" operator="lessThan">
      <formula>1</formula>
    </cfRule>
    <cfRule type="cellIs" dxfId="535" priority="542" operator="lessThan">
      <formula>1</formula>
    </cfRule>
  </conditionalFormatting>
  <conditionalFormatting sqref="B88:G88">
    <cfRule type="cellIs" dxfId="534" priority="533" operator="between">
      <formula>0.05</formula>
      <formula>0.95</formula>
    </cfRule>
    <cfRule type="cellIs" dxfId="533" priority="538" operator="greaterThan">
      <formula>0.95</formula>
    </cfRule>
    <cfRule type="cellIs" dxfId="532" priority="539" operator="lessThan">
      <formula>0.05</formula>
    </cfRule>
  </conditionalFormatting>
  <conditionalFormatting sqref="B97:G97">
    <cfRule type="cellIs" dxfId="531" priority="536" operator="between">
      <formula>0.05</formula>
      <formula>0.95</formula>
    </cfRule>
    <cfRule type="cellIs" dxfId="530" priority="537" operator="lessThan">
      <formula>0.05</formula>
    </cfRule>
  </conditionalFormatting>
  <conditionalFormatting sqref="B98:G98">
    <cfRule type="cellIs" dxfId="529" priority="534" operator="lessThan">
      <formula>1</formula>
    </cfRule>
    <cfRule type="cellIs" dxfId="528" priority="535" operator="lessThan">
      <formula>1</formula>
    </cfRule>
  </conditionalFormatting>
  <conditionalFormatting sqref="B111:G111">
    <cfRule type="cellIs" dxfId="527" priority="526" operator="between">
      <formula>0.05</formula>
      <formula>0.95</formula>
    </cfRule>
    <cfRule type="cellIs" dxfId="526" priority="531" operator="greaterThan">
      <formula>0.95</formula>
    </cfRule>
    <cfRule type="cellIs" dxfId="525" priority="532" operator="lessThan">
      <formula>0.05</formula>
    </cfRule>
  </conditionalFormatting>
  <conditionalFormatting sqref="B120:G120">
    <cfRule type="cellIs" dxfId="524" priority="529" operator="between">
      <formula>0.05</formula>
      <formula>0.95</formula>
    </cfRule>
    <cfRule type="cellIs" dxfId="523" priority="530" operator="lessThan">
      <formula>0.05</formula>
    </cfRule>
  </conditionalFormatting>
  <conditionalFormatting sqref="B121:G121">
    <cfRule type="cellIs" dxfId="522" priority="527" operator="lessThan">
      <formula>1</formula>
    </cfRule>
    <cfRule type="cellIs" dxfId="521" priority="528" operator="lessThan">
      <formula>1</formula>
    </cfRule>
  </conditionalFormatting>
  <conditionalFormatting sqref="B134:G134">
    <cfRule type="cellIs" dxfId="520" priority="519" operator="between">
      <formula>0.05</formula>
      <formula>0.95</formula>
    </cfRule>
    <cfRule type="cellIs" dxfId="519" priority="524" operator="greaterThan">
      <formula>0.95</formula>
    </cfRule>
    <cfRule type="cellIs" dxfId="518" priority="525" operator="lessThan">
      <formula>0.05</formula>
    </cfRule>
  </conditionalFormatting>
  <conditionalFormatting sqref="B143:G143">
    <cfRule type="cellIs" dxfId="517" priority="522" operator="between">
      <formula>0.05</formula>
      <formula>0.95</formula>
    </cfRule>
    <cfRule type="cellIs" dxfId="516" priority="523" operator="lessThan">
      <formula>0.05</formula>
    </cfRule>
  </conditionalFormatting>
  <conditionalFormatting sqref="B144:G144">
    <cfRule type="cellIs" dxfId="515" priority="520" operator="lessThan">
      <formula>1</formula>
    </cfRule>
    <cfRule type="cellIs" dxfId="514" priority="521" operator="lessThan">
      <formula>1</formula>
    </cfRule>
  </conditionalFormatting>
  <conditionalFormatting sqref="B157:G157">
    <cfRule type="cellIs" dxfId="513" priority="512" operator="between">
      <formula>0.05</formula>
      <formula>0.95</formula>
    </cfRule>
    <cfRule type="cellIs" dxfId="512" priority="517" operator="greaterThan">
      <formula>0.95</formula>
    </cfRule>
    <cfRule type="cellIs" dxfId="511" priority="518" operator="lessThan">
      <formula>0.05</formula>
    </cfRule>
  </conditionalFormatting>
  <conditionalFormatting sqref="B166:G166">
    <cfRule type="cellIs" dxfId="510" priority="515" operator="between">
      <formula>0.05</formula>
      <formula>0.95</formula>
    </cfRule>
    <cfRule type="cellIs" dxfId="509" priority="516" operator="lessThan">
      <formula>0.05</formula>
    </cfRule>
  </conditionalFormatting>
  <conditionalFormatting sqref="B167:G167">
    <cfRule type="cellIs" dxfId="508" priority="513" operator="lessThan">
      <formula>1</formula>
    </cfRule>
    <cfRule type="cellIs" dxfId="507" priority="514" operator="lessThan">
      <formula>1</formula>
    </cfRule>
  </conditionalFormatting>
  <conditionalFormatting sqref="B180:G180">
    <cfRule type="cellIs" dxfId="506" priority="505" operator="between">
      <formula>0.05</formula>
      <formula>0.95</formula>
    </cfRule>
    <cfRule type="cellIs" dxfId="505" priority="510" operator="greaterThan">
      <formula>0.95</formula>
    </cfRule>
    <cfRule type="cellIs" dxfId="504" priority="511" operator="lessThan">
      <formula>0.05</formula>
    </cfRule>
  </conditionalFormatting>
  <conditionalFormatting sqref="B189:G189">
    <cfRule type="cellIs" dxfId="503" priority="508" operator="between">
      <formula>0.05</formula>
      <formula>0.95</formula>
    </cfRule>
    <cfRule type="cellIs" dxfId="502" priority="509" operator="lessThan">
      <formula>0.05</formula>
    </cfRule>
  </conditionalFormatting>
  <conditionalFormatting sqref="B190:G190">
    <cfRule type="cellIs" dxfId="501" priority="506" operator="lessThan">
      <formula>1</formula>
    </cfRule>
    <cfRule type="cellIs" dxfId="500" priority="507" operator="lessThan">
      <formula>1</formula>
    </cfRule>
  </conditionalFormatting>
  <conditionalFormatting sqref="B203:G203">
    <cfRule type="cellIs" dxfId="499" priority="498" operator="between">
      <formula>0.05</formula>
      <formula>0.95</formula>
    </cfRule>
    <cfRule type="cellIs" dxfId="498" priority="503" operator="greaterThan">
      <formula>0.95</formula>
    </cfRule>
    <cfRule type="cellIs" dxfId="497" priority="504" operator="lessThan">
      <formula>0.05</formula>
    </cfRule>
  </conditionalFormatting>
  <conditionalFormatting sqref="B212:G212">
    <cfRule type="cellIs" dxfId="496" priority="501" operator="between">
      <formula>0.05</formula>
      <formula>0.95</formula>
    </cfRule>
    <cfRule type="cellIs" dxfId="495" priority="502" operator="lessThan">
      <formula>0.05</formula>
    </cfRule>
  </conditionalFormatting>
  <conditionalFormatting sqref="B213:G213">
    <cfRule type="cellIs" dxfId="494" priority="499" operator="lessThan">
      <formula>1</formula>
    </cfRule>
    <cfRule type="cellIs" dxfId="493" priority="500" operator="lessThan">
      <formula>1</formula>
    </cfRule>
  </conditionalFormatting>
  <conditionalFormatting sqref="B226:G226">
    <cfRule type="cellIs" dxfId="492" priority="491" operator="between">
      <formula>0.05</formula>
      <formula>0.95</formula>
    </cfRule>
    <cfRule type="cellIs" dxfId="491" priority="496" operator="greaterThan">
      <formula>0.95</formula>
    </cfRule>
    <cfRule type="cellIs" dxfId="490" priority="497" operator="lessThan">
      <formula>0.05</formula>
    </cfRule>
  </conditionalFormatting>
  <conditionalFormatting sqref="B235:G235">
    <cfRule type="cellIs" dxfId="489" priority="494" operator="between">
      <formula>0.05</formula>
      <formula>0.95</formula>
    </cfRule>
    <cfRule type="cellIs" dxfId="488" priority="495" operator="lessThan">
      <formula>0.05</formula>
    </cfRule>
  </conditionalFormatting>
  <conditionalFormatting sqref="B236:G236">
    <cfRule type="cellIs" dxfId="487" priority="492" operator="lessThan">
      <formula>1</formula>
    </cfRule>
    <cfRule type="cellIs" dxfId="486" priority="493" operator="lessThan">
      <formula>1</formula>
    </cfRule>
  </conditionalFormatting>
  <conditionalFormatting sqref="B249:G249">
    <cfRule type="cellIs" dxfId="485" priority="484" operator="between">
      <formula>0.05</formula>
      <formula>0.95</formula>
    </cfRule>
    <cfRule type="cellIs" dxfId="484" priority="489" operator="greaterThan">
      <formula>0.95</formula>
    </cfRule>
    <cfRule type="cellIs" dxfId="483" priority="490" operator="lessThan">
      <formula>0.05</formula>
    </cfRule>
  </conditionalFormatting>
  <conditionalFormatting sqref="B258:G258">
    <cfRule type="cellIs" dxfId="482" priority="487" operator="between">
      <formula>0.05</formula>
      <formula>0.95</formula>
    </cfRule>
    <cfRule type="cellIs" dxfId="481" priority="488" operator="lessThan">
      <formula>0.05</formula>
    </cfRule>
  </conditionalFormatting>
  <conditionalFormatting sqref="B259:G259">
    <cfRule type="cellIs" dxfId="480" priority="485" operator="lessThan">
      <formula>1</formula>
    </cfRule>
    <cfRule type="cellIs" dxfId="479" priority="486" operator="lessThan">
      <formula>1</formula>
    </cfRule>
  </conditionalFormatting>
  <conditionalFormatting sqref="B272:G272">
    <cfRule type="cellIs" dxfId="478" priority="477" operator="between">
      <formula>0.05</formula>
      <formula>0.95</formula>
    </cfRule>
    <cfRule type="cellIs" dxfId="477" priority="482" operator="greaterThan">
      <formula>0.95</formula>
    </cfRule>
    <cfRule type="cellIs" dxfId="476" priority="483" operator="lessThan">
      <formula>0.05</formula>
    </cfRule>
  </conditionalFormatting>
  <conditionalFormatting sqref="B281:G281">
    <cfRule type="cellIs" dxfId="475" priority="480" operator="between">
      <formula>0.05</formula>
      <formula>0.95</formula>
    </cfRule>
    <cfRule type="cellIs" dxfId="474" priority="481" operator="lessThan">
      <formula>0.05</formula>
    </cfRule>
  </conditionalFormatting>
  <conditionalFormatting sqref="B282:G282">
    <cfRule type="cellIs" dxfId="473" priority="478" operator="lessThan">
      <formula>1</formula>
    </cfRule>
    <cfRule type="cellIs" dxfId="472" priority="479" operator="lessThan">
      <formula>1</formula>
    </cfRule>
  </conditionalFormatting>
  <conditionalFormatting sqref="B295:G295">
    <cfRule type="cellIs" dxfId="471" priority="470" operator="between">
      <formula>0.05</formula>
      <formula>0.95</formula>
    </cfRule>
    <cfRule type="cellIs" dxfId="470" priority="475" operator="greaterThan">
      <formula>0.95</formula>
    </cfRule>
    <cfRule type="cellIs" dxfId="469" priority="476" operator="lessThan">
      <formula>0.05</formula>
    </cfRule>
  </conditionalFormatting>
  <conditionalFormatting sqref="B304:G304">
    <cfRule type="cellIs" dxfId="468" priority="473" operator="between">
      <formula>0.05</formula>
      <formula>0.95</formula>
    </cfRule>
    <cfRule type="cellIs" dxfId="467" priority="474" operator="lessThan">
      <formula>0.05</formula>
    </cfRule>
  </conditionalFormatting>
  <conditionalFormatting sqref="B305:G305">
    <cfRule type="cellIs" dxfId="466" priority="471" operator="lessThan">
      <formula>1</formula>
    </cfRule>
    <cfRule type="cellIs" dxfId="465" priority="472" operator="lessThan">
      <formula>1</formula>
    </cfRule>
  </conditionalFormatting>
  <conditionalFormatting sqref="B318:G318">
    <cfRule type="cellIs" dxfId="464" priority="463" operator="between">
      <formula>0.05</formula>
      <formula>0.95</formula>
    </cfRule>
    <cfRule type="cellIs" dxfId="463" priority="468" operator="greaterThan">
      <formula>0.95</formula>
    </cfRule>
    <cfRule type="cellIs" dxfId="462" priority="469" operator="lessThan">
      <formula>0.05</formula>
    </cfRule>
  </conditionalFormatting>
  <conditionalFormatting sqref="B327:G327">
    <cfRule type="cellIs" dxfId="461" priority="466" operator="between">
      <formula>0.05</formula>
      <formula>0.95</formula>
    </cfRule>
    <cfRule type="cellIs" dxfId="460" priority="467" operator="lessThan">
      <formula>0.05</formula>
    </cfRule>
  </conditionalFormatting>
  <conditionalFormatting sqref="B328:G328">
    <cfRule type="cellIs" dxfId="459" priority="464" operator="lessThan">
      <formula>1</formula>
    </cfRule>
    <cfRule type="cellIs" dxfId="458" priority="465" operator="lessThan">
      <formula>1</formula>
    </cfRule>
  </conditionalFormatting>
  <conditionalFormatting sqref="B341:G341">
    <cfRule type="cellIs" dxfId="457" priority="456" operator="between">
      <formula>0.05</formula>
      <formula>0.95</formula>
    </cfRule>
    <cfRule type="cellIs" dxfId="456" priority="461" operator="greaterThan">
      <formula>0.95</formula>
    </cfRule>
    <cfRule type="cellIs" dxfId="455" priority="462" operator="lessThan">
      <formula>0.05</formula>
    </cfRule>
  </conditionalFormatting>
  <conditionalFormatting sqref="B350:G350">
    <cfRule type="cellIs" dxfId="454" priority="459" operator="between">
      <formula>0.05</formula>
      <formula>0.95</formula>
    </cfRule>
    <cfRule type="cellIs" dxfId="453" priority="460" operator="lessThan">
      <formula>0.05</formula>
    </cfRule>
  </conditionalFormatting>
  <conditionalFormatting sqref="B351:G351">
    <cfRule type="cellIs" dxfId="452" priority="457" operator="lessThan">
      <formula>1</formula>
    </cfRule>
    <cfRule type="cellIs" dxfId="451" priority="458" operator="lessThan">
      <formula>1</formula>
    </cfRule>
  </conditionalFormatting>
  <conditionalFormatting sqref="B364:G364">
    <cfRule type="cellIs" dxfId="450" priority="449" operator="between">
      <formula>0.05</formula>
      <formula>0.95</formula>
    </cfRule>
    <cfRule type="cellIs" dxfId="449" priority="454" operator="greaterThan">
      <formula>0.95</formula>
    </cfRule>
    <cfRule type="cellIs" dxfId="448" priority="455" operator="lessThan">
      <formula>0.05</formula>
    </cfRule>
  </conditionalFormatting>
  <conditionalFormatting sqref="B373:G373">
    <cfRule type="cellIs" dxfId="447" priority="452" operator="between">
      <formula>0.05</formula>
      <formula>0.95</formula>
    </cfRule>
    <cfRule type="cellIs" dxfId="446" priority="453" operator="lessThan">
      <formula>0.05</formula>
    </cfRule>
  </conditionalFormatting>
  <conditionalFormatting sqref="B374:G374">
    <cfRule type="cellIs" dxfId="445" priority="450" operator="lessThan">
      <formula>1</formula>
    </cfRule>
    <cfRule type="cellIs" dxfId="444" priority="451" operator="lessThan">
      <formula>1</formula>
    </cfRule>
  </conditionalFormatting>
  <conditionalFormatting sqref="B387:G387">
    <cfRule type="cellIs" dxfId="443" priority="442" operator="between">
      <formula>0.05</formula>
      <formula>0.95</formula>
    </cfRule>
    <cfRule type="cellIs" dxfId="442" priority="447" operator="greaterThan">
      <formula>0.95</formula>
    </cfRule>
    <cfRule type="cellIs" dxfId="441" priority="448" operator="lessThan">
      <formula>0.05</formula>
    </cfRule>
  </conditionalFormatting>
  <conditionalFormatting sqref="B396:G396">
    <cfRule type="cellIs" dxfId="440" priority="445" operator="between">
      <formula>0.05</formula>
      <formula>0.95</formula>
    </cfRule>
    <cfRule type="cellIs" dxfId="439" priority="446" operator="lessThan">
      <formula>0.05</formula>
    </cfRule>
  </conditionalFormatting>
  <conditionalFormatting sqref="B397:G397">
    <cfRule type="cellIs" dxfId="438" priority="443" operator="lessThan">
      <formula>1</formula>
    </cfRule>
    <cfRule type="cellIs" dxfId="437" priority="444" operator="lessThan">
      <formula>1</formula>
    </cfRule>
  </conditionalFormatting>
  <conditionalFormatting sqref="B410:G410">
    <cfRule type="cellIs" dxfId="436" priority="435" operator="between">
      <formula>0.05</formula>
      <formula>0.95</formula>
    </cfRule>
    <cfRule type="cellIs" dxfId="435" priority="440" operator="greaterThan">
      <formula>0.95</formula>
    </cfRule>
    <cfRule type="cellIs" dxfId="434" priority="441" operator="lessThan">
      <formula>0.05</formula>
    </cfRule>
  </conditionalFormatting>
  <conditionalFormatting sqref="B419:G419">
    <cfRule type="cellIs" dxfId="433" priority="438" operator="between">
      <formula>0.05</formula>
      <formula>0.95</formula>
    </cfRule>
    <cfRule type="cellIs" dxfId="432" priority="439" operator="lessThan">
      <formula>0.05</formula>
    </cfRule>
  </conditionalFormatting>
  <conditionalFormatting sqref="B420:G420">
    <cfRule type="cellIs" dxfId="431" priority="436" operator="lessThan">
      <formula>1</formula>
    </cfRule>
    <cfRule type="cellIs" dxfId="430" priority="437" operator="lessThan">
      <formula>1</formula>
    </cfRule>
  </conditionalFormatting>
  <conditionalFormatting sqref="B433:G433">
    <cfRule type="cellIs" dxfId="429" priority="428" operator="between">
      <formula>0.05</formula>
      <formula>0.95</formula>
    </cfRule>
    <cfRule type="cellIs" dxfId="428" priority="433" operator="greaterThan">
      <formula>0.95</formula>
    </cfRule>
    <cfRule type="cellIs" dxfId="427" priority="434" operator="lessThan">
      <formula>0.05</formula>
    </cfRule>
  </conditionalFormatting>
  <conditionalFormatting sqref="B442:G442">
    <cfRule type="cellIs" dxfId="426" priority="431" operator="between">
      <formula>0.05</formula>
      <formula>0.95</formula>
    </cfRule>
    <cfRule type="cellIs" dxfId="425" priority="432" operator="lessThan">
      <formula>0.05</formula>
    </cfRule>
  </conditionalFormatting>
  <conditionalFormatting sqref="B443:G443">
    <cfRule type="cellIs" dxfId="424" priority="429" operator="lessThan">
      <formula>1</formula>
    </cfRule>
    <cfRule type="cellIs" dxfId="423" priority="430" operator="lessThan">
      <formula>1</formula>
    </cfRule>
  </conditionalFormatting>
  <conditionalFormatting sqref="B456:G456">
    <cfRule type="cellIs" dxfId="422" priority="421" operator="between">
      <formula>0.05</formula>
      <formula>0.95</formula>
    </cfRule>
    <cfRule type="cellIs" dxfId="421" priority="426" operator="greaterThan">
      <formula>0.95</formula>
    </cfRule>
    <cfRule type="cellIs" dxfId="420" priority="427" operator="lessThan">
      <formula>0.05</formula>
    </cfRule>
  </conditionalFormatting>
  <conditionalFormatting sqref="B465:G465">
    <cfRule type="cellIs" dxfId="419" priority="424" operator="between">
      <formula>0.05</formula>
      <formula>0.95</formula>
    </cfRule>
    <cfRule type="cellIs" dxfId="418" priority="425" operator="lessThan">
      <formula>0.05</formula>
    </cfRule>
  </conditionalFormatting>
  <conditionalFormatting sqref="B466:G466">
    <cfRule type="cellIs" dxfId="417" priority="422" operator="lessThan">
      <formula>1</formula>
    </cfRule>
    <cfRule type="cellIs" dxfId="416" priority="423" operator="lessThan">
      <formula>1</formula>
    </cfRule>
  </conditionalFormatting>
  <conditionalFormatting sqref="B479:G479">
    <cfRule type="cellIs" dxfId="415" priority="414" operator="between">
      <formula>0.05</formula>
      <formula>0.95</formula>
    </cfRule>
    <cfRule type="cellIs" dxfId="414" priority="419" operator="greaterThan">
      <formula>0.95</formula>
    </cfRule>
    <cfRule type="cellIs" dxfId="413" priority="420" operator="lessThan">
      <formula>0.05</formula>
    </cfRule>
  </conditionalFormatting>
  <conditionalFormatting sqref="B488:G488">
    <cfRule type="cellIs" dxfId="412" priority="417" operator="between">
      <formula>0.05</formula>
      <formula>0.95</formula>
    </cfRule>
    <cfRule type="cellIs" dxfId="411" priority="418" operator="lessThan">
      <formula>0.05</formula>
    </cfRule>
  </conditionalFormatting>
  <conditionalFormatting sqref="B489:G489">
    <cfRule type="cellIs" dxfId="410" priority="415" operator="lessThan">
      <formula>1</formula>
    </cfRule>
    <cfRule type="cellIs" dxfId="409" priority="416" operator="lessThan">
      <formula>1</formula>
    </cfRule>
  </conditionalFormatting>
  <conditionalFormatting sqref="B502:G502">
    <cfRule type="cellIs" dxfId="408" priority="407" operator="between">
      <formula>0.05</formula>
      <formula>0.95</formula>
    </cfRule>
    <cfRule type="cellIs" dxfId="407" priority="412" operator="greaterThan">
      <formula>0.95</formula>
    </cfRule>
    <cfRule type="cellIs" dxfId="406" priority="413" operator="lessThan">
      <formula>0.05</formula>
    </cfRule>
  </conditionalFormatting>
  <conditionalFormatting sqref="B511:G511">
    <cfRule type="cellIs" dxfId="405" priority="410" operator="between">
      <formula>0.05</formula>
      <formula>0.95</formula>
    </cfRule>
    <cfRule type="cellIs" dxfId="404" priority="411" operator="lessThan">
      <formula>0.05</formula>
    </cfRule>
  </conditionalFormatting>
  <conditionalFormatting sqref="B512:G512">
    <cfRule type="cellIs" dxfId="403" priority="408" operator="lessThan">
      <formula>1</formula>
    </cfRule>
    <cfRule type="cellIs" dxfId="402" priority="409" operator="lessThan">
      <formula>1</formula>
    </cfRule>
  </conditionalFormatting>
  <conditionalFormatting sqref="B525:G525">
    <cfRule type="cellIs" dxfId="401" priority="400" operator="between">
      <formula>0.05</formula>
      <formula>0.95</formula>
    </cfRule>
    <cfRule type="cellIs" dxfId="400" priority="405" operator="greaterThan">
      <formula>0.95</formula>
    </cfRule>
    <cfRule type="cellIs" dxfId="399" priority="406" operator="lessThan">
      <formula>0.05</formula>
    </cfRule>
  </conditionalFormatting>
  <conditionalFormatting sqref="B534:G534">
    <cfRule type="cellIs" dxfId="398" priority="403" operator="between">
      <formula>0.05</formula>
      <formula>0.95</formula>
    </cfRule>
    <cfRule type="cellIs" dxfId="397" priority="404" operator="lessThan">
      <formula>0.05</formula>
    </cfRule>
  </conditionalFormatting>
  <conditionalFormatting sqref="B535:G535">
    <cfRule type="cellIs" dxfId="396" priority="401" operator="lessThan">
      <formula>1</formula>
    </cfRule>
    <cfRule type="cellIs" dxfId="395" priority="402" operator="lessThan">
      <formula>1</formula>
    </cfRule>
  </conditionalFormatting>
  <conditionalFormatting sqref="B548:G548">
    <cfRule type="cellIs" dxfId="394" priority="393" operator="between">
      <formula>0.05</formula>
      <formula>0.95</formula>
    </cfRule>
    <cfRule type="cellIs" dxfId="393" priority="398" operator="greaterThan">
      <formula>0.95</formula>
    </cfRule>
    <cfRule type="cellIs" dxfId="392" priority="399" operator="lessThan">
      <formula>0.05</formula>
    </cfRule>
  </conditionalFormatting>
  <conditionalFormatting sqref="B557:G557">
    <cfRule type="cellIs" dxfId="391" priority="396" operator="between">
      <formula>0.05</formula>
      <formula>0.95</formula>
    </cfRule>
    <cfRule type="cellIs" dxfId="390" priority="397" operator="lessThan">
      <formula>0.05</formula>
    </cfRule>
  </conditionalFormatting>
  <conditionalFormatting sqref="B558:G558">
    <cfRule type="cellIs" dxfId="389" priority="394" operator="lessThan">
      <formula>1</formula>
    </cfRule>
    <cfRule type="cellIs" dxfId="388" priority="395" operator="lessThan">
      <formula>1</formula>
    </cfRule>
  </conditionalFormatting>
  <conditionalFormatting sqref="B571:G571">
    <cfRule type="cellIs" dxfId="387" priority="386" operator="between">
      <formula>0.05</formula>
      <formula>0.95</formula>
    </cfRule>
    <cfRule type="cellIs" dxfId="386" priority="391" operator="greaterThan">
      <formula>0.95</formula>
    </cfRule>
    <cfRule type="cellIs" dxfId="385" priority="392" operator="lessThan">
      <formula>0.05</formula>
    </cfRule>
  </conditionalFormatting>
  <conditionalFormatting sqref="B580:G580">
    <cfRule type="cellIs" dxfId="384" priority="389" operator="between">
      <formula>0.05</formula>
      <formula>0.95</formula>
    </cfRule>
    <cfRule type="cellIs" dxfId="383" priority="390" operator="lessThan">
      <formula>0.05</formula>
    </cfRule>
  </conditionalFormatting>
  <conditionalFormatting sqref="B581:G581">
    <cfRule type="cellIs" dxfId="382" priority="387" operator="lessThan">
      <formula>1</formula>
    </cfRule>
    <cfRule type="cellIs" dxfId="381" priority="388" operator="lessThan">
      <formula>1</formula>
    </cfRule>
  </conditionalFormatting>
  <conditionalFormatting sqref="B594:G594">
    <cfRule type="cellIs" dxfId="380" priority="379" operator="between">
      <formula>0.05</formula>
      <formula>0.95</formula>
    </cfRule>
    <cfRule type="cellIs" dxfId="379" priority="384" operator="greaterThan">
      <formula>0.95</formula>
    </cfRule>
    <cfRule type="cellIs" dxfId="378" priority="385" operator="lessThan">
      <formula>0.05</formula>
    </cfRule>
  </conditionalFormatting>
  <conditionalFormatting sqref="B603:G603">
    <cfRule type="cellIs" dxfId="377" priority="382" operator="between">
      <formula>0.05</formula>
      <formula>0.95</formula>
    </cfRule>
    <cfRule type="cellIs" dxfId="376" priority="383" operator="lessThan">
      <formula>0.05</formula>
    </cfRule>
  </conditionalFormatting>
  <conditionalFormatting sqref="B604:G604">
    <cfRule type="cellIs" dxfId="375" priority="380" operator="lessThan">
      <formula>1</formula>
    </cfRule>
    <cfRule type="cellIs" dxfId="374" priority="381" operator="lessThan">
      <formula>1</formula>
    </cfRule>
  </conditionalFormatting>
  <conditionalFormatting sqref="B617:G617">
    <cfRule type="cellIs" dxfId="373" priority="372" operator="between">
      <formula>0.05</formula>
      <formula>0.95</formula>
    </cfRule>
    <cfRule type="cellIs" dxfId="372" priority="377" operator="greaterThan">
      <formula>0.95</formula>
    </cfRule>
    <cfRule type="cellIs" dxfId="371" priority="378" operator="lessThan">
      <formula>0.05</formula>
    </cfRule>
  </conditionalFormatting>
  <conditionalFormatting sqref="B626:G626">
    <cfRule type="cellIs" dxfId="370" priority="375" operator="between">
      <formula>0.05</formula>
      <formula>0.95</formula>
    </cfRule>
    <cfRule type="cellIs" dxfId="369" priority="376" operator="lessThan">
      <formula>0.05</formula>
    </cfRule>
  </conditionalFormatting>
  <conditionalFormatting sqref="B627:G627">
    <cfRule type="cellIs" dxfId="368" priority="373" operator="lessThan">
      <formula>1</formula>
    </cfRule>
    <cfRule type="cellIs" dxfId="367" priority="374" operator="lessThan">
      <formula>1</formula>
    </cfRule>
  </conditionalFormatting>
  <conditionalFormatting sqref="B640:G640">
    <cfRule type="cellIs" dxfId="366" priority="365" operator="between">
      <formula>0.05</formula>
      <formula>0.95</formula>
    </cfRule>
    <cfRule type="cellIs" dxfId="365" priority="370" operator="greaterThan">
      <formula>0.95</formula>
    </cfRule>
    <cfRule type="cellIs" dxfId="364" priority="371" operator="lessThan">
      <formula>0.05</formula>
    </cfRule>
  </conditionalFormatting>
  <conditionalFormatting sqref="B649:G649">
    <cfRule type="cellIs" dxfId="363" priority="368" operator="between">
      <formula>0.05</formula>
      <formula>0.95</formula>
    </cfRule>
    <cfRule type="cellIs" dxfId="362" priority="369" operator="lessThan">
      <formula>0.05</formula>
    </cfRule>
  </conditionalFormatting>
  <conditionalFormatting sqref="B650:G650">
    <cfRule type="cellIs" dxfId="361" priority="366" operator="lessThan">
      <formula>1</formula>
    </cfRule>
    <cfRule type="cellIs" dxfId="360" priority="367" operator="lessThan">
      <formula>1</formula>
    </cfRule>
  </conditionalFormatting>
  <conditionalFormatting sqref="B663:G663">
    <cfRule type="cellIs" dxfId="359" priority="358" operator="between">
      <formula>0.05</formula>
      <formula>0.95</formula>
    </cfRule>
    <cfRule type="cellIs" dxfId="358" priority="363" operator="greaterThan">
      <formula>0.95</formula>
    </cfRule>
    <cfRule type="cellIs" dxfId="357" priority="364" operator="lessThan">
      <formula>0.05</formula>
    </cfRule>
  </conditionalFormatting>
  <conditionalFormatting sqref="B672:G672">
    <cfRule type="cellIs" dxfId="356" priority="361" operator="between">
      <formula>0.05</formula>
      <formula>0.95</formula>
    </cfRule>
    <cfRule type="cellIs" dxfId="355" priority="362" operator="lessThan">
      <formula>0.05</formula>
    </cfRule>
  </conditionalFormatting>
  <conditionalFormatting sqref="B673:G673">
    <cfRule type="cellIs" dxfId="354" priority="359" operator="lessThan">
      <formula>1</formula>
    </cfRule>
    <cfRule type="cellIs" dxfId="353" priority="360" operator="lessThan">
      <formula>1</formula>
    </cfRule>
  </conditionalFormatting>
  <conditionalFormatting sqref="B686:G686">
    <cfRule type="cellIs" dxfId="352" priority="351" operator="between">
      <formula>0.05</formula>
      <formula>0.95</formula>
    </cfRule>
    <cfRule type="cellIs" dxfId="351" priority="356" operator="greaterThan">
      <formula>0.95</formula>
    </cfRule>
    <cfRule type="cellIs" dxfId="350" priority="357" operator="lessThan">
      <formula>0.05</formula>
    </cfRule>
  </conditionalFormatting>
  <conditionalFormatting sqref="B695:G695">
    <cfRule type="cellIs" dxfId="349" priority="354" operator="between">
      <formula>0.05</formula>
      <formula>0.95</formula>
    </cfRule>
    <cfRule type="cellIs" dxfId="348" priority="355" operator="lessThan">
      <formula>0.05</formula>
    </cfRule>
  </conditionalFormatting>
  <conditionalFormatting sqref="B696:G696">
    <cfRule type="cellIs" dxfId="347" priority="352" operator="lessThan">
      <formula>1</formula>
    </cfRule>
    <cfRule type="cellIs" dxfId="346" priority="353" operator="lessThan">
      <formula>1</formula>
    </cfRule>
  </conditionalFormatting>
  <conditionalFormatting sqref="B709:G709">
    <cfRule type="cellIs" dxfId="345" priority="344" operator="between">
      <formula>0.05</formula>
      <formula>0.95</formula>
    </cfRule>
    <cfRule type="cellIs" dxfId="344" priority="349" operator="greaterThan">
      <formula>0.95</formula>
    </cfRule>
    <cfRule type="cellIs" dxfId="343" priority="350" operator="lessThan">
      <formula>0.05</formula>
    </cfRule>
  </conditionalFormatting>
  <conditionalFormatting sqref="B718:G718">
    <cfRule type="cellIs" dxfId="342" priority="347" operator="between">
      <formula>0.05</formula>
      <formula>0.95</formula>
    </cfRule>
    <cfRule type="cellIs" dxfId="341" priority="348" operator="lessThan">
      <formula>0.05</formula>
    </cfRule>
  </conditionalFormatting>
  <conditionalFormatting sqref="B719:G719">
    <cfRule type="cellIs" dxfId="340" priority="345" operator="lessThan">
      <formula>1</formula>
    </cfRule>
    <cfRule type="cellIs" dxfId="339" priority="346" operator="lessThan">
      <formula>1</formula>
    </cfRule>
  </conditionalFormatting>
  <conditionalFormatting sqref="B732:G732">
    <cfRule type="cellIs" dxfId="338" priority="337" operator="between">
      <formula>0.05</formula>
      <formula>0.95</formula>
    </cfRule>
    <cfRule type="cellIs" dxfId="337" priority="342" operator="greaterThan">
      <formula>0.95</formula>
    </cfRule>
    <cfRule type="cellIs" dxfId="336" priority="343" operator="lessThan">
      <formula>0.05</formula>
    </cfRule>
  </conditionalFormatting>
  <conditionalFormatting sqref="B741:G741">
    <cfRule type="cellIs" dxfId="335" priority="340" operator="between">
      <formula>0.05</formula>
      <formula>0.95</formula>
    </cfRule>
    <cfRule type="cellIs" dxfId="334" priority="341" operator="lessThan">
      <formula>0.05</formula>
    </cfRule>
  </conditionalFormatting>
  <conditionalFormatting sqref="B742:G742">
    <cfRule type="cellIs" dxfId="333" priority="338" operator="lessThan">
      <formula>1</formula>
    </cfRule>
    <cfRule type="cellIs" dxfId="332" priority="339" operator="lessThan">
      <formula>1</formula>
    </cfRule>
  </conditionalFormatting>
  <conditionalFormatting sqref="B755:G755">
    <cfRule type="cellIs" dxfId="331" priority="330" operator="between">
      <formula>0.05</formula>
      <formula>0.95</formula>
    </cfRule>
    <cfRule type="cellIs" dxfId="330" priority="335" operator="greaterThan">
      <formula>0.95</formula>
    </cfRule>
    <cfRule type="cellIs" dxfId="329" priority="336" operator="lessThan">
      <formula>0.05</formula>
    </cfRule>
  </conditionalFormatting>
  <conditionalFormatting sqref="B764:G764">
    <cfRule type="cellIs" dxfId="328" priority="333" operator="between">
      <formula>0.05</formula>
      <formula>0.95</formula>
    </cfRule>
    <cfRule type="cellIs" dxfId="327" priority="334" operator="lessThan">
      <formula>0.05</formula>
    </cfRule>
  </conditionalFormatting>
  <conditionalFormatting sqref="B765:G765">
    <cfRule type="cellIs" dxfId="326" priority="331" operator="lessThan">
      <formula>1</formula>
    </cfRule>
    <cfRule type="cellIs" dxfId="325" priority="332" operator="lessThan">
      <formula>1</formula>
    </cfRule>
  </conditionalFormatting>
  <conditionalFormatting sqref="B778:G778">
    <cfRule type="cellIs" dxfId="324" priority="323" operator="between">
      <formula>0.05</formula>
      <formula>0.95</formula>
    </cfRule>
    <cfRule type="cellIs" dxfId="323" priority="328" operator="greaterThan">
      <formula>0.95</formula>
    </cfRule>
    <cfRule type="cellIs" dxfId="322" priority="329" operator="lessThan">
      <formula>0.05</formula>
    </cfRule>
  </conditionalFormatting>
  <conditionalFormatting sqref="B787:G787">
    <cfRule type="cellIs" dxfId="321" priority="326" operator="between">
      <formula>0.05</formula>
      <formula>0.95</formula>
    </cfRule>
    <cfRule type="cellIs" dxfId="320" priority="327" operator="lessThan">
      <formula>0.05</formula>
    </cfRule>
  </conditionalFormatting>
  <conditionalFormatting sqref="B788:G788">
    <cfRule type="cellIs" dxfId="319" priority="324" operator="lessThan">
      <formula>1</formula>
    </cfRule>
    <cfRule type="cellIs" dxfId="318" priority="325" operator="lessThan">
      <formula>1</formula>
    </cfRule>
  </conditionalFormatting>
  <conditionalFormatting sqref="B801:G801">
    <cfRule type="cellIs" dxfId="317" priority="316" operator="between">
      <formula>0.05</formula>
      <formula>0.95</formula>
    </cfRule>
    <cfRule type="cellIs" dxfId="316" priority="321" operator="greaterThan">
      <formula>0.95</formula>
    </cfRule>
    <cfRule type="cellIs" dxfId="315" priority="322" operator="lessThan">
      <formula>0.05</formula>
    </cfRule>
  </conditionalFormatting>
  <conditionalFormatting sqref="B810:G810">
    <cfRule type="cellIs" dxfId="314" priority="319" operator="between">
      <formula>0.05</formula>
      <formula>0.95</formula>
    </cfRule>
    <cfRule type="cellIs" dxfId="313" priority="320" operator="lessThan">
      <formula>0.05</formula>
    </cfRule>
  </conditionalFormatting>
  <conditionalFormatting sqref="B811:G811">
    <cfRule type="cellIs" dxfId="312" priority="317" operator="lessThan">
      <formula>1</formula>
    </cfRule>
    <cfRule type="cellIs" dxfId="311" priority="318" operator="lessThan">
      <formula>1</formula>
    </cfRule>
  </conditionalFormatting>
  <conditionalFormatting sqref="B824:G824">
    <cfRule type="cellIs" dxfId="310" priority="309" operator="between">
      <formula>0.05</formula>
      <formula>0.95</formula>
    </cfRule>
    <cfRule type="cellIs" dxfId="309" priority="314" operator="greaterThan">
      <formula>0.95</formula>
    </cfRule>
    <cfRule type="cellIs" dxfId="308" priority="315" operator="lessThan">
      <formula>0.05</formula>
    </cfRule>
  </conditionalFormatting>
  <conditionalFormatting sqref="B833:G833">
    <cfRule type="cellIs" dxfId="307" priority="312" operator="between">
      <formula>0.05</formula>
      <formula>0.95</formula>
    </cfRule>
    <cfRule type="cellIs" dxfId="306" priority="313" operator="lessThan">
      <formula>0.05</formula>
    </cfRule>
  </conditionalFormatting>
  <conditionalFormatting sqref="B834:G834">
    <cfRule type="cellIs" dxfId="305" priority="310" operator="lessThan">
      <formula>1</formula>
    </cfRule>
    <cfRule type="cellIs" dxfId="304" priority="311" operator="lessThan">
      <formula>1</formula>
    </cfRule>
  </conditionalFormatting>
  <conditionalFormatting sqref="B847:G847">
    <cfRule type="cellIs" dxfId="303" priority="302" operator="between">
      <formula>0.05</formula>
      <formula>0.95</formula>
    </cfRule>
    <cfRule type="cellIs" dxfId="302" priority="307" operator="greaterThan">
      <formula>0.95</formula>
    </cfRule>
    <cfRule type="cellIs" dxfId="301" priority="308" operator="lessThan">
      <formula>0.05</formula>
    </cfRule>
  </conditionalFormatting>
  <conditionalFormatting sqref="B870:G870">
    <cfRule type="cellIs" dxfId="300" priority="295" operator="between">
      <formula>0.05</formula>
      <formula>0.95</formula>
    </cfRule>
    <cfRule type="cellIs" dxfId="299" priority="300" operator="greaterThan">
      <formula>0.95</formula>
    </cfRule>
    <cfRule type="cellIs" dxfId="298" priority="301" operator="lessThan">
      <formula>0.05</formula>
    </cfRule>
  </conditionalFormatting>
  <conditionalFormatting sqref="B879:G879">
    <cfRule type="cellIs" dxfId="297" priority="298" operator="between">
      <formula>0.05</formula>
      <formula>0.95</formula>
    </cfRule>
    <cfRule type="cellIs" dxfId="296" priority="299" operator="lessThan">
      <formula>0.05</formula>
    </cfRule>
  </conditionalFormatting>
  <conditionalFormatting sqref="B880:G880">
    <cfRule type="cellIs" dxfId="295" priority="296" operator="lessThan">
      <formula>1</formula>
    </cfRule>
    <cfRule type="cellIs" dxfId="294" priority="297" operator="lessThan">
      <formula>1</formula>
    </cfRule>
  </conditionalFormatting>
  <conditionalFormatting sqref="B893:G893">
    <cfRule type="cellIs" dxfId="293" priority="288" operator="between">
      <formula>0.05</formula>
      <formula>0.95</formula>
    </cfRule>
    <cfRule type="cellIs" dxfId="292" priority="293" operator="greaterThan">
      <formula>0.95</formula>
    </cfRule>
    <cfRule type="cellIs" dxfId="291" priority="294" operator="lessThan">
      <formula>0.05</formula>
    </cfRule>
  </conditionalFormatting>
  <conditionalFormatting sqref="B902:G902">
    <cfRule type="cellIs" dxfId="290" priority="291" operator="between">
      <formula>0.05</formula>
      <formula>0.95</formula>
    </cfRule>
    <cfRule type="cellIs" dxfId="289" priority="292" operator="lessThan">
      <formula>0.05</formula>
    </cfRule>
  </conditionalFormatting>
  <conditionalFormatting sqref="B903:G903">
    <cfRule type="cellIs" dxfId="288" priority="289" operator="lessThan">
      <formula>1</formula>
    </cfRule>
    <cfRule type="cellIs" dxfId="287" priority="290" operator="lessThan">
      <formula>1</formula>
    </cfRule>
  </conditionalFormatting>
  <conditionalFormatting sqref="B916:G916">
    <cfRule type="cellIs" dxfId="286" priority="281" operator="between">
      <formula>0.05</formula>
      <formula>0.95</formula>
    </cfRule>
    <cfRule type="cellIs" dxfId="285" priority="286" operator="greaterThan">
      <formula>0.95</formula>
    </cfRule>
    <cfRule type="cellIs" dxfId="284" priority="287" operator="lessThan">
      <formula>0.05</formula>
    </cfRule>
  </conditionalFormatting>
  <conditionalFormatting sqref="B925:G925">
    <cfRule type="cellIs" dxfId="283" priority="284" operator="between">
      <formula>0.05</formula>
      <formula>0.95</formula>
    </cfRule>
    <cfRule type="cellIs" dxfId="282" priority="285" operator="lessThan">
      <formula>0.05</formula>
    </cfRule>
  </conditionalFormatting>
  <conditionalFormatting sqref="B926:G926">
    <cfRule type="cellIs" dxfId="281" priority="282" operator="lessThan">
      <formula>1</formula>
    </cfRule>
    <cfRule type="cellIs" dxfId="280" priority="283" operator="lessThan">
      <formula>1</formula>
    </cfRule>
  </conditionalFormatting>
  <conditionalFormatting sqref="B939:G939">
    <cfRule type="cellIs" dxfId="279" priority="274" operator="between">
      <formula>0.05</formula>
      <formula>0.95</formula>
    </cfRule>
    <cfRule type="cellIs" dxfId="278" priority="279" operator="greaterThan">
      <formula>0.95</formula>
    </cfRule>
    <cfRule type="cellIs" dxfId="277" priority="280" operator="lessThan">
      <formula>0.05</formula>
    </cfRule>
  </conditionalFormatting>
  <conditionalFormatting sqref="B948:G948">
    <cfRule type="cellIs" dxfId="276" priority="277" operator="between">
      <formula>0.05</formula>
      <formula>0.95</formula>
    </cfRule>
    <cfRule type="cellIs" dxfId="275" priority="278" operator="lessThan">
      <formula>0.05</formula>
    </cfRule>
  </conditionalFormatting>
  <conditionalFormatting sqref="B949:G949">
    <cfRule type="cellIs" dxfId="274" priority="275" operator="lessThan">
      <formula>1</formula>
    </cfRule>
    <cfRule type="cellIs" dxfId="273" priority="276" operator="lessThan">
      <formula>1</formula>
    </cfRule>
  </conditionalFormatting>
  <conditionalFormatting sqref="B962:G962">
    <cfRule type="cellIs" dxfId="272" priority="267" operator="between">
      <formula>0.05</formula>
      <formula>0.95</formula>
    </cfRule>
    <cfRule type="cellIs" dxfId="271" priority="272" operator="greaterThan">
      <formula>0.95</formula>
    </cfRule>
    <cfRule type="cellIs" dxfId="270" priority="273" operator="lessThan">
      <formula>0.05</formula>
    </cfRule>
  </conditionalFormatting>
  <conditionalFormatting sqref="B971:G971">
    <cfRule type="cellIs" dxfId="269" priority="270" operator="between">
      <formula>0.05</formula>
      <formula>0.95</formula>
    </cfRule>
    <cfRule type="cellIs" dxfId="268" priority="271" operator="lessThan">
      <formula>0.05</formula>
    </cfRule>
  </conditionalFormatting>
  <conditionalFormatting sqref="B972:G972">
    <cfRule type="cellIs" dxfId="267" priority="268" operator="lessThan">
      <formula>1</formula>
    </cfRule>
    <cfRule type="cellIs" dxfId="266" priority="269" operator="lessThan">
      <formula>1</formula>
    </cfRule>
  </conditionalFormatting>
  <conditionalFormatting sqref="B985:G985">
    <cfRule type="cellIs" dxfId="265" priority="260" operator="between">
      <formula>0.05</formula>
      <formula>0.95</formula>
    </cfRule>
    <cfRule type="cellIs" dxfId="264" priority="265" operator="greaterThan">
      <formula>0.95</formula>
    </cfRule>
    <cfRule type="cellIs" dxfId="263" priority="266" operator="lessThan">
      <formula>0.05</formula>
    </cfRule>
  </conditionalFormatting>
  <conditionalFormatting sqref="B994:G994">
    <cfRule type="cellIs" dxfId="262" priority="263" operator="between">
      <formula>0.05</formula>
      <formula>0.95</formula>
    </cfRule>
    <cfRule type="cellIs" dxfId="261" priority="264" operator="lessThan">
      <formula>0.05</formula>
    </cfRule>
  </conditionalFormatting>
  <conditionalFormatting sqref="B995:G995">
    <cfRule type="cellIs" dxfId="260" priority="261" operator="lessThan">
      <formula>1</formula>
    </cfRule>
    <cfRule type="cellIs" dxfId="259" priority="262" operator="lessThan">
      <formula>1</formula>
    </cfRule>
  </conditionalFormatting>
  <conditionalFormatting sqref="B1008:G1008">
    <cfRule type="cellIs" dxfId="258" priority="253" operator="between">
      <formula>0.05</formula>
      <formula>0.95</formula>
    </cfRule>
    <cfRule type="cellIs" dxfId="257" priority="258" operator="greaterThan">
      <formula>0.95</formula>
    </cfRule>
    <cfRule type="cellIs" dxfId="256" priority="259" operator="lessThan">
      <formula>0.05</formula>
    </cfRule>
  </conditionalFormatting>
  <conditionalFormatting sqref="B1017:G1017">
    <cfRule type="cellIs" dxfId="255" priority="256" operator="between">
      <formula>0.05</formula>
      <formula>0.95</formula>
    </cfRule>
    <cfRule type="cellIs" dxfId="254" priority="257" operator="lessThan">
      <formula>0.05</formula>
    </cfRule>
  </conditionalFormatting>
  <conditionalFormatting sqref="B1018:G1018">
    <cfRule type="cellIs" dxfId="253" priority="254" operator="lessThan">
      <formula>1</formula>
    </cfRule>
    <cfRule type="cellIs" dxfId="252" priority="255" operator="lessThan">
      <formula>1</formula>
    </cfRule>
  </conditionalFormatting>
  <conditionalFormatting sqref="B1031:G1031">
    <cfRule type="cellIs" dxfId="251" priority="246" operator="between">
      <formula>0.05</formula>
      <formula>0.95</formula>
    </cfRule>
    <cfRule type="cellIs" dxfId="250" priority="251" operator="greaterThan">
      <formula>0.95</formula>
    </cfRule>
    <cfRule type="cellIs" dxfId="249" priority="252" operator="lessThan">
      <formula>0.05</formula>
    </cfRule>
  </conditionalFormatting>
  <conditionalFormatting sqref="B1040:G1040">
    <cfRule type="cellIs" dxfId="248" priority="249" operator="between">
      <formula>0.05</formula>
      <formula>0.95</formula>
    </cfRule>
    <cfRule type="cellIs" dxfId="247" priority="250" operator="lessThan">
      <formula>0.05</formula>
    </cfRule>
  </conditionalFormatting>
  <conditionalFormatting sqref="B1041:G1041">
    <cfRule type="cellIs" dxfId="246" priority="247" operator="lessThan">
      <formula>1</formula>
    </cfRule>
    <cfRule type="cellIs" dxfId="245" priority="248" operator="lessThan">
      <formula>1</formula>
    </cfRule>
  </conditionalFormatting>
  <conditionalFormatting sqref="B1054:G1054">
    <cfRule type="cellIs" dxfId="244" priority="239" operator="between">
      <formula>0.05</formula>
      <formula>0.95</formula>
    </cfRule>
    <cfRule type="cellIs" dxfId="243" priority="244" operator="greaterThan">
      <formula>0.95</formula>
    </cfRule>
    <cfRule type="cellIs" dxfId="242" priority="245" operator="lessThan">
      <formula>0.05</formula>
    </cfRule>
  </conditionalFormatting>
  <conditionalFormatting sqref="B1063:G1063">
    <cfRule type="cellIs" dxfId="241" priority="242" operator="between">
      <formula>0.05</formula>
      <formula>0.95</formula>
    </cfRule>
    <cfRule type="cellIs" dxfId="240" priority="243" operator="lessThan">
      <formula>0.05</formula>
    </cfRule>
  </conditionalFormatting>
  <conditionalFormatting sqref="B1064:G1064">
    <cfRule type="cellIs" dxfId="239" priority="240" operator="lessThan">
      <formula>1</formula>
    </cfRule>
    <cfRule type="cellIs" dxfId="238" priority="241" operator="lessThan">
      <formula>1</formula>
    </cfRule>
  </conditionalFormatting>
  <conditionalFormatting sqref="B1077:G1077">
    <cfRule type="cellIs" dxfId="237" priority="232" operator="between">
      <formula>0.05</formula>
      <formula>0.95</formula>
    </cfRule>
    <cfRule type="cellIs" dxfId="236" priority="237" operator="greaterThan">
      <formula>0.95</formula>
    </cfRule>
    <cfRule type="cellIs" dxfId="235" priority="238" operator="lessThan">
      <formula>0.05</formula>
    </cfRule>
  </conditionalFormatting>
  <conditionalFormatting sqref="B1086:G1086">
    <cfRule type="cellIs" dxfId="234" priority="235" operator="between">
      <formula>0.05</formula>
      <formula>0.95</formula>
    </cfRule>
    <cfRule type="cellIs" dxfId="233" priority="236" operator="lessThan">
      <formula>0.05</formula>
    </cfRule>
  </conditionalFormatting>
  <conditionalFormatting sqref="B1087:G1087">
    <cfRule type="cellIs" dxfId="232" priority="233" operator="lessThan">
      <formula>1</formula>
    </cfRule>
    <cfRule type="cellIs" dxfId="231" priority="234" operator="lessThan">
      <formula>1</formula>
    </cfRule>
  </conditionalFormatting>
  <conditionalFormatting sqref="B1100:G1100">
    <cfRule type="cellIs" dxfId="230" priority="225" operator="between">
      <formula>0.05</formula>
      <formula>0.95</formula>
    </cfRule>
    <cfRule type="cellIs" dxfId="229" priority="230" operator="greaterThan">
      <formula>0.95</formula>
    </cfRule>
    <cfRule type="cellIs" dxfId="228" priority="231" operator="lessThan">
      <formula>0.05</formula>
    </cfRule>
  </conditionalFormatting>
  <conditionalFormatting sqref="B1109:G1109">
    <cfRule type="cellIs" dxfId="227" priority="228" operator="between">
      <formula>0.05</formula>
      <formula>0.95</formula>
    </cfRule>
    <cfRule type="cellIs" dxfId="226" priority="229" operator="lessThan">
      <formula>0.05</formula>
    </cfRule>
  </conditionalFormatting>
  <conditionalFormatting sqref="B1110:G1110">
    <cfRule type="cellIs" dxfId="225" priority="226" operator="lessThan">
      <formula>1</formula>
    </cfRule>
    <cfRule type="cellIs" dxfId="224" priority="227" operator="lessThan">
      <formula>1</formula>
    </cfRule>
  </conditionalFormatting>
  <conditionalFormatting sqref="B1123:G1123">
    <cfRule type="cellIs" dxfId="223" priority="218" operator="between">
      <formula>0.05</formula>
      <formula>0.95</formula>
    </cfRule>
    <cfRule type="cellIs" dxfId="222" priority="223" operator="greaterThan">
      <formula>0.95</formula>
    </cfRule>
    <cfRule type="cellIs" dxfId="221" priority="224" operator="lessThan">
      <formula>0.05</formula>
    </cfRule>
  </conditionalFormatting>
  <conditionalFormatting sqref="B1132:G1132">
    <cfRule type="cellIs" dxfId="220" priority="221" operator="between">
      <formula>0.05</formula>
      <formula>0.95</formula>
    </cfRule>
    <cfRule type="cellIs" dxfId="219" priority="222" operator="lessThan">
      <formula>0.05</formula>
    </cfRule>
  </conditionalFormatting>
  <conditionalFormatting sqref="B1133:G1133">
    <cfRule type="cellIs" dxfId="218" priority="219" operator="lessThan">
      <formula>1</formula>
    </cfRule>
    <cfRule type="cellIs" dxfId="217" priority="220" operator="lessThan">
      <formula>1</formula>
    </cfRule>
  </conditionalFormatting>
  <conditionalFormatting sqref="B1146:G1146">
    <cfRule type="cellIs" dxfId="216" priority="211" operator="between">
      <formula>0.05</formula>
      <formula>0.95</formula>
    </cfRule>
    <cfRule type="cellIs" dxfId="215" priority="216" operator="greaterThan">
      <formula>0.95</formula>
    </cfRule>
    <cfRule type="cellIs" dxfId="214" priority="217" operator="lessThan">
      <formula>0.05</formula>
    </cfRule>
  </conditionalFormatting>
  <conditionalFormatting sqref="B1155:G1155">
    <cfRule type="cellIs" dxfId="213" priority="214" operator="between">
      <formula>0.05</formula>
      <formula>0.95</formula>
    </cfRule>
    <cfRule type="cellIs" dxfId="212" priority="215" operator="lessThan">
      <formula>0.05</formula>
    </cfRule>
  </conditionalFormatting>
  <conditionalFormatting sqref="B1156:G1156">
    <cfRule type="cellIs" dxfId="211" priority="212" operator="lessThan">
      <formula>1</formula>
    </cfRule>
    <cfRule type="cellIs" dxfId="210" priority="213" operator="lessThan">
      <formula>1</formula>
    </cfRule>
  </conditionalFormatting>
  <conditionalFormatting sqref="B1169:G1169">
    <cfRule type="cellIs" dxfId="209" priority="204" operator="between">
      <formula>0.05</formula>
      <formula>0.95</formula>
    </cfRule>
    <cfRule type="cellIs" dxfId="208" priority="209" operator="greaterThan">
      <formula>0.95</formula>
    </cfRule>
    <cfRule type="cellIs" dxfId="207" priority="210" operator="lessThan">
      <formula>0.05</formula>
    </cfRule>
  </conditionalFormatting>
  <conditionalFormatting sqref="B1178:G1178">
    <cfRule type="cellIs" dxfId="206" priority="207" operator="between">
      <formula>0.05</formula>
      <formula>0.95</formula>
    </cfRule>
    <cfRule type="cellIs" dxfId="205" priority="208" operator="lessThan">
      <formula>0.05</formula>
    </cfRule>
  </conditionalFormatting>
  <conditionalFormatting sqref="B1179:G1179">
    <cfRule type="cellIs" dxfId="204" priority="205" operator="lessThan">
      <formula>1</formula>
    </cfRule>
    <cfRule type="cellIs" dxfId="203" priority="206" operator="lessThan">
      <formula>1</formula>
    </cfRule>
  </conditionalFormatting>
  <conditionalFormatting sqref="B1192:G1192">
    <cfRule type="cellIs" dxfId="202" priority="197" operator="between">
      <formula>0.05</formula>
      <formula>0.95</formula>
    </cfRule>
    <cfRule type="cellIs" dxfId="201" priority="202" operator="greaterThan">
      <formula>0.95</formula>
    </cfRule>
    <cfRule type="cellIs" dxfId="200" priority="203" operator="lessThan">
      <formula>0.05</formula>
    </cfRule>
  </conditionalFormatting>
  <conditionalFormatting sqref="B1201:G1201">
    <cfRule type="cellIs" dxfId="199" priority="200" operator="between">
      <formula>0.05</formula>
      <formula>0.95</formula>
    </cfRule>
    <cfRule type="cellIs" dxfId="198" priority="201" operator="lessThan">
      <formula>0.05</formula>
    </cfRule>
  </conditionalFormatting>
  <conditionalFormatting sqref="B1202:G1202">
    <cfRule type="cellIs" dxfId="197" priority="198" operator="lessThan">
      <formula>1</formula>
    </cfRule>
    <cfRule type="cellIs" dxfId="196" priority="199" operator="lessThan">
      <formula>1</formula>
    </cfRule>
  </conditionalFormatting>
  <conditionalFormatting sqref="B1215:G1215">
    <cfRule type="cellIs" dxfId="195" priority="190" operator="between">
      <formula>0.05</formula>
      <formula>0.95</formula>
    </cfRule>
    <cfRule type="cellIs" dxfId="194" priority="195" operator="greaterThan">
      <formula>0.95</formula>
    </cfRule>
    <cfRule type="cellIs" dxfId="193" priority="196" operator="lessThan">
      <formula>0.05</formula>
    </cfRule>
  </conditionalFormatting>
  <conditionalFormatting sqref="B1224:G1224">
    <cfRule type="cellIs" dxfId="192" priority="193" operator="between">
      <formula>0.05</formula>
      <formula>0.95</formula>
    </cfRule>
    <cfRule type="cellIs" dxfId="191" priority="194" operator="lessThan">
      <formula>0.05</formula>
    </cfRule>
  </conditionalFormatting>
  <conditionalFormatting sqref="B1225:G1225">
    <cfRule type="cellIs" dxfId="190" priority="191" operator="lessThan">
      <formula>1</formula>
    </cfRule>
    <cfRule type="cellIs" dxfId="189" priority="192" operator="lessThan">
      <formula>1</formula>
    </cfRule>
  </conditionalFormatting>
  <conditionalFormatting sqref="B1238:G1238">
    <cfRule type="cellIs" dxfId="188" priority="183" operator="between">
      <formula>0.05</formula>
      <formula>0.95</formula>
    </cfRule>
    <cfRule type="cellIs" dxfId="187" priority="188" operator="greaterThan">
      <formula>0.95</formula>
    </cfRule>
    <cfRule type="cellIs" dxfId="186" priority="189" operator="lessThan">
      <formula>0.05</formula>
    </cfRule>
  </conditionalFormatting>
  <conditionalFormatting sqref="B1247:G1247">
    <cfRule type="cellIs" dxfId="185" priority="186" operator="between">
      <formula>0.05</formula>
      <formula>0.95</formula>
    </cfRule>
    <cfRule type="cellIs" dxfId="184" priority="187" operator="lessThan">
      <formula>0.05</formula>
    </cfRule>
  </conditionalFormatting>
  <conditionalFormatting sqref="B1248:G1248">
    <cfRule type="cellIs" dxfId="183" priority="184" operator="lessThan">
      <formula>1</formula>
    </cfRule>
    <cfRule type="cellIs" dxfId="182" priority="185" operator="lessThan">
      <formula>1</formula>
    </cfRule>
  </conditionalFormatting>
  <conditionalFormatting sqref="B1261:G1261">
    <cfRule type="cellIs" dxfId="181" priority="176" operator="between">
      <formula>0.05</formula>
      <formula>0.95</formula>
    </cfRule>
    <cfRule type="cellIs" dxfId="180" priority="181" operator="greaterThan">
      <formula>0.95</formula>
    </cfRule>
    <cfRule type="cellIs" dxfId="179" priority="182" operator="lessThan">
      <formula>0.05</formula>
    </cfRule>
  </conditionalFormatting>
  <conditionalFormatting sqref="B1270:G1270">
    <cfRule type="cellIs" dxfId="178" priority="179" operator="between">
      <formula>0.05</formula>
      <formula>0.95</formula>
    </cfRule>
    <cfRule type="cellIs" dxfId="177" priority="180" operator="lessThan">
      <formula>0.05</formula>
    </cfRule>
  </conditionalFormatting>
  <conditionalFormatting sqref="B1271:G1271">
    <cfRule type="cellIs" dxfId="176" priority="177" operator="lessThan">
      <formula>1</formula>
    </cfRule>
    <cfRule type="cellIs" dxfId="175" priority="178" operator="lessThan">
      <formula>1</formula>
    </cfRule>
  </conditionalFormatting>
  <conditionalFormatting sqref="B1284:G1284">
    <cfRule type="cellIs" dxfId="174" priority="169" operator="between">
      <formula>0.05</formula>
      <formula>0.95</formula>
    </cfRule>
    <cfRule type="cellIs" dxfId="173" priority="174" operator="greaterThan">
      <formula>0.95</formula>
    </cfRule>
    <cfRule type="cellIs" dxfId="172" priority="175" operator="lessThan">
      <formula>0.05</formula>
    </cfRule>
  </conditionalFormatting>
  <conditionalFormatting sqref="B1293:G1293">
    <cfRule type="cellIs" dxfId="171" priority="172" operator="between">
      <formula>0.05</formula>
      <formula>0.95</formula>
    </cfRule>
    <cfRule type="cellIs" dxfId="170" priority="173" operator="lessThan">
      <formula>0.05</formula>
    </cfRule>
  </conditionalFormatting>
  <conditionalFormatting sqref="B1294:G1294">
    <cfRule type="cellIs" dxfId="169" priority="170" operator="lessThan">
      <formula>1</formula>
    </cfRule>
    <cfRule type="cellIs" dxfId="168" priority="171" operator="lessThan">
      <formula>1</formula>
    </cfRule>
  </conditionalFormatting>
  <conditionalFormatting sqref="B1307:G1307">
    <cfRule type="cellIs" dxfId="167" priority="162" operator="between">
      <formula>0.05</formula>
      <formula>0.95</formula>
    </cfRule>
    <cfRule type="cellIs" dxfId="166" priority="167" operator="greaterThan">
      <formula>0.95</formula>
    </cfRule>
    <cfRule type="cellIs" dxfId="165" priority="168" operator="lessThan">
      <formula>0.05</formula>
    </cfRule>
  </conditionalFormatting>
  <conditionalFormatting sqref="B1316:G1316">
    <cfRule type="cellIs" dxfId="164" priority="165" operator="between">
      <formula>0.05</formula>
      <formula>0.95</formula>
    </cfRule>
    <cfRule type="cellIs" dxfId="163" priority="166" operator="lessThan">
      <formula>0.05</formula>
    </cfRule>
  </conditionalFormatting>
  <conditionalFormatting sqref="B1317:G1317">
    <cfRule type="cellIs" dxfId="162" priority="163" operator="lessThan">
      <formula>1</formula>
    </cfRule>
    <cfRule type="cellIs" dxfId="161" priority="164" operator="lessThan">
      <formula>1</formula>
    </cfRule>
  </conditionalFormatting>
  <conditionalFormatting sqref="B1330:G1330">
    <cfRule type="cellIs" dxfId="160" priority="155" operator="between">
      <formula>0.05</formula>
      <formula>0.95</formula>
    </cfRule>
    <cfRule type="cellIs" dxfId="159" priority="160" operator="greaterThan">
      <formula>0.95</formula>
    </cfRule>
    <cfRule type="cellIs" dxfId="158" priority="161" operator="lessThan">
      <formula>0.05</formula>
    </cfRule>
  </conditionalFormatting>
  <conditionalFormatting sqref="B1339:G1339">
    <cfRule type="cellIs" dxfId="157" priority="158" operator="between">
      <formula>0.05</formula>
      <formula>0.95</formula>
    </cfRule>
    <cfRule type="cellIs" dxfId="156" priority="159" operator="lessThan">
      <formula>0.05</formula>
    </cfRule>
  </conditionalFormatting>
  <conditionalFormatting sqref="B1340:G1340">
    <cfRule type="cellIs" dxfId="155" priority="156" operator="lessThan">
      <formula>1</formula>
    </cfRule>
    <cfRule type="cellIs" dxfId="154" priority="157" operator="lessThan">
      <formula>1</formula>
    </cfRule>
  </conditionalFormatting>
  <conditionalFormatting sqref="B1353:G1353">
    <cfRule type="cellIs" dxfId="153" priority="148" operator="between">
      <formula>0.05</formula>
      <formula>0.95</formula>
    </cfRule>
    <cfRule type="cellIs" dxfId="152" priority="153" operator="greaterThan">
      <formula>0.95</formula>
    </cfRule>
    <cfRule type="cellIs" dxfId="151" priority="154" operator="lessThan">
      <formula>0.05</formula>
    </cfRule>
  </conditionalFormatting>
  <conditionalFormatting sqref="B1362:G1362">
    <cfRule type="cellIs" dxfId="150" priority="151" operator="between">
      <formula>0.05</formula>
      <formula>0.95</formula>
    </cfRule>
    <cfRule type="cellIs" dxfId="149" priority="152" operator="lessThan">
      <formula>0.05</formula>
    </cfRule>
  </conditionalFormatting>
  <conditionalFormatting sqref="B1363:G1363">
    <cfRule type="cellIs" dxfId="148" priority="149" operator="lessThan">
      <formula>1</formula>
    </cfRule>
    <cfRule type="cellIs" dxfId="147" priority="150" operator="lessThan">
      <formula>1</formula>
    </cfRule>
  </conditionalFormatting>
  <conditionalFormatting sqref="B1376:G1376">
    <cfRule type="cellIs" dxfId="146" priority="141" operator="between">
      <formula>0.05</formula>
      <formula>0.95</formula>
    </cfRule>
    <cfRule type="cellIs" dxfId="145" priority="146" operator="greaterThan">
      <formula>0.95</formula>
    </cfRule>
    <cfRule type="cellIs" dxfId="144" priority="147" operator="lessThan">
      <formula>0.05</formula>
    </cfRule>
  </conditionalFormatting>
  <conditionalFormatting sqref="B1385:G1385">
    <cfRule type="cellIs" dxfId="143" priority="144" operator="between">
      <formula>0.05</formula>
      <formula>0.95</formula>
    </cfRule>
    <cfRule type="cellIs" dxfId="142" priority="145" operator="lessThan">
      <formula>0.05</formula>
    </cfRule>
  </conditionalFormatting>
  <conditionalFormatting sqref="B1386:G1386">
    <cfRule type="cellIs" dxfId="141" priority="142" operator="lessThan">
      <formula>1</formula>
    </cfRule>
    <cfRule type="cellIs" dxfId="140" priority="143" operator="lessThan">
      <formula>1</formula>
    </cfRule>
  </conditionalFormatting>
  <conditionalFormatting sqref="B1399:G1399">
    <cfRule type="cellIs" dxfId="139" priority="134" operator="between">
      <formula>0.05</formula>
      <formula>0.95</formula>
    </cfRule>
    <cfRule type="cellIs" dxfId="138" priority="139" operator="greaterThan">
      <formula>0.95</formula>
    </cfRule>
    <cfRule type="cellIs" dxfId="137" priority="140" operator="lessThan">
      <formula>0.05</formula>
    </cfRule>
  </conditionalFormatting>
  <conditionalFormatting sqref="B1408:G1408">
    <cfRule type="cellIs" dxfId="136" priority="137" operator="between">
      <formula>0.05</formula>
      <formula>0.95</formula>
    </cfRule>
    <cfRule type="cellIs" dxfId="135" priority="138" operator="lessThan">
      <formula>0.05</formula>
    </cfRule>
  </conditionalFormatting>
  <conditionalFormatting sqref="B1409:G1409">
    <cfRule type="cellIs" dxfId="134" priority="135" operator="lessThan">
      <formula>1</formula>
    </cfRule>
    <cfRule type="cellIs" dxfId="133" priority="136" operator="lessThan">
      <formula>1</formula>
    </cfRule>
  </conditionalFormatting>
  <conditionalFormatting sqref="B1422:G1422">
    <cfRule type="cellIs" dxfId="132" priority="127" operator="between">
      <formula>0.05</formula>
      <formula>0.95</formula>
    </cfRule>
    <cfRule type="cellIs" dxfId="131" priority="132" operator="greaterThan">
      <formula>0.95</formula>
    </cfRule>
    <cfRule type="cellIs" dxfId="130" priority="133" operator="lessThan">
      <formula>0.05</formula>
    </cfRule>
  </conditionalFormatting>
  <conditionalFormatting sqref="B1431:G1431">
    <cfRule type="cellIs" dxfId="129" priority="130" operator="between">
      <formula>0.05</formula>
      <formula>0.95</formula>
    </cfRule>
    <cfRule type="cellIs" dxfId="128" priority="131" operator="lessThan">
      <formula>0.05</formula>
    </cfRule>
  </conditionalFormatting>
  <conditionalFormatting sqref="B1432:G1432">
    <cfRule type="cellIs" dxfId="127" priority="128" operator="lessThan">
      <formula>1</formula>
    </cfRule>
    <cfRule type="cellIs" dxfId="126" priority="129" operator="lessThan">
      <formula>1</formula>
    </cfRule>
  </conditionalFormatting>
  <conditionalFormatting sqref="B1445:G1445">
    <cfRule type="cellIs" dxfId="125" priority="120" operator="between">
      <formula>0.05</formula>
      <formula>0.95</formula>
    </cfRule>
    <cfRule type="cellIs" dxfId="124" priority="125" operator="greaterThan">
      <formula>0.95</formula>
    </cfRule>
    <cfRule type="cellIs" dxfId="123" priority="126" operator="lessThan">
      <formula>0.05</formula>
    </cfRule>
  </conditionalFormatting>
  <conditionalFormatting sqref="B1454:G1454">
    <cfRule type="cellIs" dxfId="122" priority="123" operator="between">
      <formula>0.05</formula>
      <formula>0.95</formula>
    </cfRule>
    <cfRule type="cellIs" dxfId="121" priority="124" operator="lessThan">
      <formula>0.05</formula>
    </cfRule>
  </conditionalFormatting>
  <conditionalFormatting sqref="B1455:G1455">
    <cfRule type="cellIs" dxfId="120" priority="121" operator="lessThan">
      <formula>1</formula>
    </cfRule>
    <cfRule type="cellIs" dxfId="119" priority="122" operator="lessThan">
      <formula>1</formula>
    </cfRule>
  </conditionalFormatting>
  <conditionalFormatting sqref="B1468:G1468">
    <cfRule type="cellIs" dxfId="118" priority="113" operator="between">
      <formula>0.05</formula>
      <formula>0.95</formula>
    </cfRule>
    <cfRule type="cellIs" dxfId="117" priority="118" operator="greaterThan">
      <formula>0.95</formula>
    </cfRule>
    <cfRule type="cellIs" dxfId="116" priority="119" operator="lessThan">
      <formula>0.05</formula>
    </cfRule>
  </conditionalFormatting>
  <conditionalFormatting sqref="B1477:G1477">
    <cfRule type="cellIs" dxfId="115" priority="116" operator="between">
      <formula>0.05</formula>
      <formula>0.95</formula>
    </cfRule>
    <cfRule type="cellIs" dxfId="114" priority="117" operator="lessThan">
      <formula>0.05</formula>
    </cfRule>
  </conditionalFormatting>
  <conditionalFormatting sqref="B1478:G1478">
    <cfRule type="cellIs" dxfId="113" priority="114" operator="lessThan">
      <formula>1</formula>
    </cfRule>
    <cfRule type="cellIs" dxfId="112" priority="115" operator="lessThan">
      <formula>1</formula>
    </cfRule>
  </conditionalFormatting>
  <conditionalFormatting sqref="B1491:G1491">
    <cfRule type="cellIs" dxfId="111" priority="106" operator="between">
      <formula>0.05</formula>
      <formula>0.95</formula>
    </cfRule>
    <cfRule type="cellIs" dxfId="110" priority="111" operator="greaterThan">
      <formula>0.95</formula>
    </cfRule>
    <cfRule type="cellIs" dxfId="109" priority="112" operator="lessThan">
      <formula>0.05</formula>
    </cfRule>
  </conditionalFormatting>
  <conditionalFormatting sqref="B1500:G1500">
    <cfRule type="cellIs" dxfId="108" priority="109" operator="between">
      <formula>0.05</formula>
      <formula>0.95</formula>
    </cfRule>
    <cfRule type="cellIs" dxfId="107" priority="110" operator="lessThan">
      <formula>0.05</formula>
    </cfRule>
  </conditionalFormatting>
  <conditionalFormatting sqref="B1501:G1501">
    <cfRule type="cellIs" dxfId="106" priority="107" operator="lessThan">
      <formula>1</formula>
    </cfRule>
    <cfRule type="cellIs" dxfId="105" priority="108" operator="lessThan">
      <formula>1</formula>
    </cfRule>
  </conditionalFormatting>
  <conditionalFormatting sqref="B1514:G1514">
    <cfRule type="cellIs" dxfId="104" priority="99" operator="between">
      <formula>0.05</formula>
      <formula>0.95</formula>
    </cfRule>
    <cfRule type="cellIs" dxfId="103" priority="104" operator="greaterThan">
      <formula>0.95</formula>
    </cfRule>
    <cfRule type="cellIs" dxfId="102" priority="105" operator="lessThan">
      <formula>0.05</formula>
    </cfRule>
  </conditionalFormatting>
  <conditionalFormatting sqref="B1523:G1523">
    <cfRule type="cellIs" dxfId="101" priority="102" operator="between">
      <formula>0.05</formula>
      <formula>0.95</formula>
    </cfRule>
    <cfRule type="cellIs" dxfId="100" priority="103" operator="lessThan">
      <formula>0.05</formula>
    </cfRule>
  </conditionalFormatting>
  <conditionalFormatting sqref="B1524:G1524">
    <cfRule type="cellIs" dxfId="99" priority="100" operator="lessThan">
      <formula>1</formula>
    </cfRule>
    <cfRule type="cellIs" dxfId="98" priority="101" operator="lessThan">
      <formula>1</formula>
    </cfRule>
  </conditionalFormatting>
  <conditionalFormatting sqref="B1537:G1537">
    <cfRule type="cellIs" dxfId="97" priority="92" operator="between">
      <formula>0.05</formula>
      <formula>0.95</formula>
    </cfRule>
    <cfRule type="cellIs" dxfId="96" priority="97" operator="greaterThan">
      <formula>0.95</formula>
    </cfRule>
    <cfRule type="cellIs" dxfId="95" priority="98" operator="lessThan">
      <formula>0.05</formula>
    </cfRule>
  </conditionalFormatting>
  <conditionalFormatting sqref="B1546:G1546">
    <cfRule type="cellIs" dxfId="94" priority="95" operator="between">
      <formula>0.05</formula>
      <formula>0.95</formula>
    </cfRule>
    <cfRule type="cellIs" dxfId="93" priority="96" operator="lessThan">
      <formula>0.05</formula>
    </cfRule>
  </conditionalFormatting>
  <conditionalFormatting sqref="B1547:G1547">
    <cfRule type="cellIs" dxfId="92" priority="93" operator="lessThan">
      <formula>1</formula>
    </cfRule>
    <cfRule type="cellIs" dxfId="91" priority="94" operator="lessThan">
      <formula>1</formula>
    </cfRule>
  </conditionalFormatting>
  <conditionalFormatting sqref="B1560:G1560">
    <cfRule type="cellIs" dxfId="90" priority="85" operator="between">
      <formula>0.05</formula>
      <formula>0.95</formula>
    </cfRule>
    <cfRule type="cellIs" dxfId="89" priority="90" operator="greaterThan">
      <formula>0.95</formula>
    </cfRule>
    <cfRule type="cellIs" dxfId="88" priority="91" operator="lessThan">
      <formula>0.05</formula>
    </cfRule>
  </conditionalFormatting>
  <conditionalFormatting sqref="B1569:G1569">
    <cfRule type="cellIs" dxfId="87" priority="88" operator="between">
      <formula>0.05</formula>
      <formula>0.95</formula>
    </cfRule>
    <cfRule type="cellIs" dxfId="86" priority="89" operator="lessThan">
      <formula>0.05</formula>
    </cfRule>
  </conditionalFormatting>
  <conditionalFormatting sqref="B1570:G1570">
    <cfRule type="cellIs" dxfId="85" priority="86" operator="lessThan">
      <formula>1</formula>
    </cfRule>
    <cfRule type="cellIs" dxfId="84" priority="87" operator="lessThan">
      <formula>1</formula>
    </cfRule>
  </conditionalFormatting>
  <conditionalFormatting sqref="B1583:G1583">
    <cfRule type="cellIs" dxfId="83" priority="78" operator="between">
      <formula>0.05</formula>
      <formula>0.95</formula>
    </cfRule>
    <cfRule type="cellIs" dxfId="82" priority="83" operator="greaterThan">
      <formula>0.95</formula>
    </cfRule>
    <cfRule type="cellIs" dxfId="81" priority="84" operator="lessThan">
      <formula>0.05</formula>
    </cfRule>
  </conditionalFormatting>
  <conditionalFormatting sqref="B1592:G1592">
    <cfRule type="cellIs" dxfId="80" priority="81" operator="between">
      <formula>0.05</formula>
      <formula>0.95</formula>
    </cfRule>
    <cfRule type="cellIs" dxfId="79" priority="82" operator="lessThan">
      <formula>0.05</formula>
    </cfRule>
  </conditionalFormatting>
  <conditionalFormatting sqref="B1593:G1593">
    <cfRule type="cellIs" dxfId="78" priority="79" operator="lessThan">
      <formula>1</formula>
    </cfRule>
    <cfRule type="cellIs" dxfId="77" priority="80" operator="lessThan">
      <formula>1</formula>
    </cfRule>
  </conditionalFormatting>
  <conditionalFormatting sqref="B1606:G1606">
    <cfRule type="cellIs" dxfId="76" priority="71" operator="between">
      <formula>0.05</formula>
      <formula>0.95</formula>
    </cfRule>
    <cfRule type="cellIs" dxfId="75" priority="76" operator="greaterThan">
      <formula>0.95</formula>
    </cfRule>
    <cfRule type="cellIs" dxfId="74" priority="77" operator="lessThan">
      <formula>0.05</formula>
    </cfRule>
  </conditionalFormatting>
  <conditionalFormatting sqref="B1615:G1615">
    <cfRule type="cellIs" dxfId="73" priority="74" operator="between">
      <formula>0.05</formula>
      <formula>0.95</formula>
    </cfRule>
    <cfRule type="cellIs" dxfId="72" priority="75" operator="lessThan">
      <formula>0.05</formula>
    </cfRule>
  </conditionalFormatting>
  <conditionalFormatting sqref="B1616:G1616">
    <cfRule type="cellIs" dxfId="71" priority="72" operator="lessThan">
      <formula>1</formula>
    </cfRule>
    <cfRule type="cellIs" dxfId="70" priority="73" operator="lessThan">
      <formula>1</formula>
    </cfRule>
  </conditionalFormatting>
  <conditionalFormatting sqref="B1629:G1629">
    <cfRule type="cellIs" dxfId="69" priority="64" operator="between">
      <formula>0.05</formula>
      <formula>0.95</formula>
    </cfRule>
    <cfRule type="cellIs" dxfId="68" priority="69" operator="greaterThan">
      <formula>0.95</formula>
    </cfRule>
    <cfRule type="cellIs" dxfId="67" priority="70" operator="lessThan">
      <formula>0.05</formula>
    </cfRule>
  </conditionalFormatting>
  <conditionalFormatting sqref="B1638:G1638">
    <cfRule type="cellIs" dxfId="66" priority="67" operator="between">
      <formula>0.05</formula>
      <formula>0.95</formula>
    </cfRule>
    <cfRule type="cellIs" dxfId="65" priority="68" operator="lessThan">
      <formula>0.05</formula>
    </cfRule>
  </conditionalFormatting>
  <conditionalFormatting sqref="B1639:G1639">
    <cfRule type="cellIs" dxfId="64" priority="65" operator="lessThan">
      <formula>1</formula>
    </cfRule>
    <cfRule type="cellIs" dxfId="63" priority="66" operator="lessThan">
      <formula>1</formula>
    </cfRule>
  </conditionalFormatting>
  <conditionalFormatting sqref="B1652:G1652">
    <cfRule type="cellIs" dxfId="62" priority="57" operator="between">
      <formula>0.05</formula>
      <formula>0.95</formula>
    </cfRule>
    <cfRule type="cellIs" dxfId="61" priority="62" operator="greaterThan">
      <formula>0.95</formula>
    </cfRule>
    <cfRule type="cellIs" dxfId="60" priority="63" operator="lessThan">
      <formula>0.05</formula>
    </cfRule>
  </conditionalFormatting>
  <conditionalFormatting sqref="B1661:G1661">
    <cfRule type="cellIs" dxfId="59" priority="60" operator="between">
      <formula>0.05</formula>
      <formula>0.95</formula>
    </cfRule>
    <cfRule type="cellIs" dxfId="58" priority="61" operator="lessThan">
      <formula>0.05</formula>
    </cfRule>
  </conditionalFormatting>
  <conditionalFormatting sqref="B1662:G1662">
    <cfRule type="cellIs" dxfId="57" priority="58" operator="lessThan">
      <formula>1</formula>
    </cfRule>
    <cfRule type="cellIs" dxfId="56" priority="59" operator="lessThan">
      <formula>1</formula>
    </cfRule>
  </conditionalFormatting>
  <conditionalFormatting sqref="B1675:G1675">
    <cfRule type="cellIs" dxfId="55" priority="50" operator="between">
      <formula>0.05</formula>
      <formula>0.95</formula>
    </cfRule>
    <cfRule type="cellIs" dxfId="54" priority="55" operator="greaterThan">
      <formula>0.95</formula>
    </cfRule>
    <cfRule type="cellIs" dxfId="53" priority="56" operator="lessThan">
      <formula>0.05</formula>
    </cfRule>
  </conditionalFormatting>
  <conditionalFormatting sqref="B1684:G1684">
    <cfRule type="cellIs" dxfId="52" priority="53" operator="between">
      <formula>0.05</formula>
      <formula>0.95</formula>
    </cfRule>
    <cfRule type="cellIs" dxfId="51" priority="54" operator="lessThan">
      <formula>0.05</formula>
    </cfRule>
  </conditionalFormatting>
  <conditionalFormatting sqref="B1685:G1685">
    <cfRule type="cellIs" dxfId="50" priority="51" operator="lessThan">
      <formula>1</formula>
    </cfRule>
    <cfRule type="cellIs" dxfId="49" priority="52" operator="lessThan">
      <formula>1</formula>
    </cfRule>
  </conditionalFormatting>
  <conditionalFormatting sqref="B1698:G1698">
    <cfRule type="cellIs" dxfId="48" priority="43" operator="between">
      <formula>0.05</formula>
      <formula>0.95</formula>
    </cfRule>
    <cfRule type="cellIs" dxfId="47" priority="48" operator="greaterThan">
      <formula>0.95</formula>
    </cfRule>
    <cfRule type="cellIs" dxfId="46" priority="49" operator="lessThan">
      <formula>0.05</formula>
    </cfRule>
  </conditionalFormatting>
  <conditionalFormatting sqref="B1707:G1707">
    <cfRule type="cellIs" dxfId="45" priority="46" operator="between">
      <formula>0.05</formula>
      <formula>0.95</formula>
    </cfRule>
    <cfRule type="cellIs" dxfId="44" priority="47" operator="lessThan">
      <formula>0.05</formula>
    </cfRule>
  </conditionalFormatting>
  <conditionalFormatting sqref="B1708:G1708">
    <cfRule type="cellIs" dxfId="43" priority="44" operator="lessThan">
      <formula>1</formula>
    </cfRule>
    <cfRule type="cellIs" dxfId="42" priority="45" operator="lessThan">
      <formula>1</formula>
    </cfRule>
  </conditionalFormatting>
  <conditionalFormatting sqref="B1721:G1721">
    <cfRule type="cellIs" dxfId="41" priority="36" operator="between">
      <formula>0.05</formula>
      <formula>0.95</formula>
    </cfRule>
    <cfRule type="cellIs" dxfId="40" priority="41" operator="greaterThan">
      <formula>0.95</formula>
    </cfRule>
    <cfRule type="cellIs" dxfId="39" priority="42" operator="lessThan">
      <formula>0.05</formula>
    </cfRule>
  </conditionalFormatting>
  <conditionalFormatting sqref="B1730:G1730">
    <cfRule type="cellIs" dxfId="38" priority="39" operator="between">
      <formula>0.05</formula>
      <formula>0.95</formula>
    </cfRule>
    <cfRule type="cellIs" dxfId="37" priority="40" operator="lessThan">
      <formula>0.05</formula>
    </cfRule>
  </conditionalFormatting>
  <conditionalFormatting sqref="B1731:G1731">
    <cfRule type="cellIs" dxfId="36" priority="37" operator="lessThan">
      <formula>1</formula>
    </cfRule>
    <cfRule type="cellIs" dxfId="35" priority="38" operator="lessThan">
      <formula>1</formula>
    </cfRule>
  </conditionalFormatting>
  <conditionalFormatting sqref="B1744:G1744">
    <cfRule type="cellIs" dxfId="34" priority="29" operator="between">
      <formula>0.05</formula>
      <formula>0.95</formula>
    </cfRule>
    <cfRule type="cellIs" dxfId="33" priority="34" operator="greaterThan">
      <formula>0.95</formula>
    </cfRule>
    <cfRule type="cellIs" dxfId="32" priority="35" operator="lessThan">
      <formula>0.05</formula>
    </cfRule>
  </conditionalFormatting>
  <conditionalFormatting sqref="B1753:G1753">
    <cfRule type="cellIs" dxfId="31" priority="32" operator="between">
      <formula>0.05</formula>
      <formula>0.95</formula>
    </cfRule>
    <cfRule type="cellIs" dxfId="30" priority="33" operator="lessThan">
      <formula>0.05</formula>
    </cfRule>
  </conditionalFormatting>
  <conditionalFormatting sqref="B1754:G1754">
    <cfRule type="cellIs" dxfId="29" priority="30" operator="lessThan">
      <formula>1</formula>
    </cfRule>
    <cfRule type="cellIs" dxfId="28" priority="31" operator="lessThan">
      <formula>1</formula>
    </cfRule>
  </conditionalFormatting>
  <conditionalFormatting sqref="B1767:G1767">
    <cfRule type="cellIs" dxfId="27" priority="22" operator="between">
      <formula>0.05</formula>
      <formula>0.95</formula>
    </cfRule>
    <cfRule type="cellIs" dxfId="26" priority="27" operator="greaterThan">
      <formula>0.95</formula>
    </cfRule>
    <cfRule type="cellIs" dxfId="25" priority="28" operator="lessThan">
      <formula>0.05</formula>
    </cfRule>
  </conditionalFormatting>
  <conditionalFormatting sqref="B1776:G1776">
    <cfRule type="cellIs" dxfId="24" priority="25" operator="between">
      <formula>0.05</formula>
      <formula>0.95</formula>
    </cfRule>
    <cfRule type="cellIs" dxfId="23" priority="26" operator="lessThan">
      <formula>0.05</formula>
    </cfRule>
  </conditionalFormatting>
  <conditionalFormatting sqref="B1777:G1777">
    <cfRule type="cellIs" dxfId="22" priority="23" operator="lessThan">
      <formula>1</formula>
    </cfRule>
    <cfRule type="cellIs" dxfId="21" priority="24" operator="lessThan">
      <formula>1</formula>
    </cfRule>
  </conditionalFormatting>
  <conditionalFormatting sqref="B1790:G1790">
    <cfRule type="cellIs" dxfId="20" priority="15" operator="between">
      <formula>0.05</formula>
      <formula>0.95</formula>
    </cfRule>
    <cfRule type="cellIs" dxfId="19" priority="20" operator="greaterThan">
      <formula>0.95</formula>
    </cfRule>
    <cfRule type="cellIs" dxfId="18" priority="21" operator="lessThan">
      <formula>0.05</formula>
    </cfRule>
  </conditionalFormatting>
  <conditionalFormatting sqref="B1799:G1799">
    <cfRule type="cellIs" dxfId="17" priority="18" operator="between">
      <formula>0.05</formula>
      <formula>0.95</formula>
    </cfRule>
    <cfRule type="cellIs" dxfId="16" priority="19" operator="lessThan">
      <formula>0.05</formula>
    </cfRule>
  </conditionalFormatting>
  <conditionalFormatting sqref="B1800:G1800">
    <cfRule type="cellIs" dxfId="15" priority="16" operator="lessThan">
      <formula>1</formula>
    </cfRule>
    <cfRule type="cellIs" dxfId="14" priority="17" operator="lessThan">
      <formula>1</formula>
    </cfRule>
  </conditionalFormatting>
  <conditionalFormatting sqref="B1813:G1813">
    <cfRule type="cellIs" dxfId="13" priority="8" operator="between">
      <formula>0.05</formula>
      <formula>0.95</formula>
    </cfRule>
    <cfRule type="cellIs" dxfId="12" priority="13" operator="greaterThan">
      <formula>0.95</formula>
    </cfRule>
    <cfRule type="cellIs" dxfId="11" priority="14" operator="lessThan">
      <formula>0.05</formula>
    </cfRule>
  </conditionalFormatting>
  <conditionalFormatting sqref="B1822:G1822">
    <cfRule type="cellIs" dxfId="10" priority="11" operator="between">
      <formula>0.05</formula>
      <formula>0.95</formula>
    </cfRule>
    <cfRule type="cellIs" dxfId="9" priority="12" operator="lessThan">
      <formula>0.05</formula>
    </cfRule>
  </conditionalFormatting>
  <conditionalFormatting sqref="B1823:G1823">
    <cfRule type="cellIs" dxfId="8" priority="9" operator="lessThan">
      <formula>1</formula>
    </cfRule>
    <cfRule type="cellIs" dxfId="7" priority="10" operator="lessThan">
      <formula>1</formula>
    </cfRule>
  </conditionalFormatting>
  <conditionalFormatting sqref="B1836:G1836">
    <cfRule type="cellIs" dxfId="6" priority="1" operator="between">
      <formula>0.05</formula>
      <formula>0.95</formula>
    </cfRule>
    <cfRule type="cellIs" dxfId="5" priority="6" operator="greaterThan">
      <formula>0.95</formula>
    </cfRule>
    <cfRule type="cellIs" dxfId="4" priority="7" operator="lessThan">
      <formula>0.05</formula>
    </cfRule>
  </conditionalFormatting>
  <conditionalFormatting sqref="B1845:G1845">
    <cfRule type="cellIs" dxfId="3" priority="4" operator="between">
      <formula>0.05</formula>
      <formula>0.95</formula>
    </cfRule>
    <cfRule type="cellIs" dxfId="2" priority="5" operator="lessThan">
      <formula>0.05</formula>
    </cfRule>
  </conditionalFormatting>
  <conditionalFormatting sqref="B1846:G1846">
    <cfRule type="cellIs" dxfId="1" priority="2" operator="lessThan">
      <formula>1</formula>
    </cfRule>
    <cfRule type="cellIs" dxfId="0" priority="3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I4" sqref="I4"/>
    </sheetView>
  </sheetViews>
  <sheetFormatPr defaultRowHeight="15"/>
  <cols>
    <col min="1" max="1" width="20.140625" customWidth="1"/>
    <col min="2" max="2" width="16.28515625" customWidth="1"/>
    <col min="3" max="3" width="13.85546875" customWidth="1"/>
    <col min="4" max="4" width="15.5703125" customWidth="1"/>
    <col min="5" max="5" width="15.28515625" customWidth="1"/>
    <col min="6" max="6" width="9.7109375" customWidth="1"/>
    <col min="7" max="7" width="11.28515625" customWidth="1"/>
    <col min="8" max="8" width="10.28515625" customWidth="1"/>
    <col min="9" max="9" width="15.28515625" customWidth="1"/>
    <col min="10" max="10" width="15.5703125" bestFit="1" customWidth="1"/>
    <col min="11" max="11" width="13.85546875" bestFit="1" customWidth="1"/>
    <col min="12" max="12" width="10.28515625" bestFit="1" customWidth="1"/>
    <col min="13" max="13" width="13.42578125" bestFit="1" customWidth="1"/>
    <col min="14" max="14" width="10.42578125" bestFit="1" customWidth="1"/>
    <col min="15" max="15" width="15.28515625" bestFit="1" customWidth="1"/>
    <col min="16" max="16" width="15.5703125" bestFit="1" customWidth="1"/>
    <col min="17" max="17" width="13.85546875" bestFit="1" customWidth="1"/>
    <col min="18" max="18" width="10.28515625" bestFit="1" customWidth="1"/>
    <col min="19" max="20" width="13.5703125" bestFit="1" customWidth="1"/>
    <col min="21" max="21" width="15.28515625" bestFit="1" customWidth="1"/>
    <col min="22" max="22" width="15.5703125" bestFit="1" customWidth="1"/>
    <col min="23" max="23" width="13.85546875" bestFit="1" customWidth="1"/>
    <col min="24" max="24" width="10.28515625" bestFit="1" customWidth="1"/>
    <col min="25" max="25" width="16.7109375" bestFit="1" customWidth="1"/>
    <col min="26" max="26" width="22" bestFit="1" customWidth="1"/>
    <col min="27" max="27" width="15.28515625" bestFit="1" customWidth="1"/>
    <col min="28" max="28" width="15.5703125" bestFit="1" customWidth="1"/>
    <col min="29" max="29" width="13.85546875" bestFit="1" customWidth="1"/>
    <col min="30" max="30" width="10.28515625" bestFit="1" customWidth="1"/>
    <col min="31" max="31" width="25.140625" bestFit="1" customWidth="1"/>
    <col min="32" max="32" width="17.85546875" bestFit="1" customWidth="1"/>
    <col min="33" max="33" width="15.28515625" bestFit="1" customWidth="1"/>
    <col min="34" max="34" width="15.5703125" bestFit="1" customWidth="1"/>
    <col min="35" max="35" width="13.85546875" bestFit="1" customWidth="1"/>
    <col min="36" max="36" width="10.28515625" bestFit="1" customWidth="1"/>
    <col min="37" max="37" width="21" bestFit="1" customWidth="1"/>
    <col min="38" max="38" width="10.140625" bestFit="1" customWidth="1"/>
    <col min="39" max="39" width="15.28515625" bestFit="1" customWidth="1"/>
    <col min="40" max="40" width="15.5703125" bestFit="1" customWidth="1"/>
    <col min="41" max="41" width="13.85546875" bestFit="1" customWidth="1"/>
    <col min="42" max="42" width="10.28515625" bestFit="1" customWidth="1"/>
    <col min="43" max="43" width="13.28515625" bestFit="1" customWidth="1"/>
    <col min="44" max="44" width="9.7109375" bestFit="1" customWidth="1"/>
    <col min="45" max="45" width="15.28515625" bestFit="1" customWidth="1"/>
    <col min="46" max="46" width="15.5703125" bestFit="1" customWidth="1"/>
    <col min="47" max="47" width="13.85546875" bestFit="1" customWidth="1"/>
    <col min="48" max="48" width="10.28515625" bestFit="1" customWidth="1"/>
    <col min="49" max="49" width="12.5703125" bestFit="1" customWidth="1"/>
    <col min="50" max="50" width="11.28515625" bestFit="1" customWidth="1"/>
  </cols>
  <sheetData>
    <row r="1" spans="1:7">
      <c r="A1" s="21" t="s">
        <v>163</v>
      </c>
      <c r="B1" t="s">
        <v>188</v>
      </c>
    </row>
    <row r="2" spans="1:7">
      <c r="A2" s="21" t="s">
        <v>167</v>
      </c>
      <c r="B2" t="s">
        <v>188</v>
      </c>
    </row>
    <row r="4" spans="1:7">
      <c r="A4" s="21" t="s">
        <v>187</v>
      </c>
      <c r="B4" s="21" t="s">
        <v>186</v>
      </c>
    </row>
    <row r="5" spans="1:7">
      <c r="A5" s="21" t="s">
        <v>35</v>
      </c>
      <c r="B5" t="s">
        <v>76</v>
      </c>
      <c r="C5" t="s">
        <v>75</v>
      </c>
      <c r="D5" t="s">
        <v>164</v>
      </c>
      <c r="E5" t="s">
        <v>160</v>
      </c>
      <c r="F5" t="s">
        <v>50</v>
      </c>
      <c r="G5" t="s">
        <v>185</v>
      </c>
    </row>
    <row r="6" spans="1:7">
      <c r="A6" s="4" t="s">
        <v>51</v>
      </c>
      <c r="B6" s="5">
        <v>7</v>
      </c>
      <c r="C6" s="5">
        <v>11</v>
      </c>
      <c r="D6" s="5">
        <v>18</v>
      </c>
      <c r="E6" s="5">
        <v>0</v>
      </c>
      <c r="F6" s="5">
        <v>16</v>
      </c>
      <c r="G6" s="5">
        <v>52</v>
      </c>
    </row>
    <row r="7" spans="1:7">
      <c r="A7" s="4" t="s">
        <v>52</v>
      </c>
      <c r="B7" s="5">
        <v>3</v>
      </c>
      <c r="C7" s="5">
        <v>8</v>
      </c>
      <c r="D7" s="5">
        <v>15</v>
      </c>
      <c r="E7" s="5">
        <v>0</v>
      </c>
      <c r="F7" s="5">
        <v>7</v>
      </c>
      <c r="G7" s="5">
        <v>33</v>
      </c>
    </row>
    <row r="8" spans="1:7">
      <c r="A8" s="4" t="s">
        <v>53</v>
      </c>
      <c r="B8" s="5">
        <v>10</v>
      </c>
      <c r="C8" s="5">
        <v>6</v>
      </c>
      <c r="D8" s="5">
        <v>9</v>
      </c>
      <c r="E8" s="5">
        <v>20</v>
      </c>
      <c r="F8" s="5">
        <v>14</v>
      </c>
      <c r="G8" s="5">
        <v>59</v>
      </c>
    </row>
    <row r="9" spans="1:7">
      <c r="A9" s="4" t="s">
        <v>56</v>
      </c>
      <c r="B9" s="5">
        <v>23</v>
      </c>
      <c r="C9" s="5">
        <v>9</v>
      </c>
      <c r="D9" s="5">
        <v>4</v>
      </c>
      <c r="E9" s="5">
        <v>10</v>
      </c>
      <c r="F9" s="5">
        <v>1</v>
      </c>
      <c r="G9" s="5">
        <v>47</v>
      </c>
    </row>
    <row r="10" spans="1:7">
      <c r="A10" s="4" t="s">
        <v>57</v>
      </c>
      <c r="B10" s="5">
        <v>23</v>
      </c>
      <c r="C10" s="5">
        <v>9</v>
      </c>
      <c r="D10" s="5">
        <v>4</v>
      </c>
      <c r="E10" s="5">
        <v>10</v>
      </c>
      <c r="F10" s="5">
        <v>1</v>
      </c>
      <c r="G10" s="5">
        <v>47</v>
      </c>
    </row>
    <row r="11" spans="1:7">
      <c r="A11" s="4" t="s">
        <v>58</v>
      </c>
      <c r="B11" s="5">
        <v>2</v>
      </c>
      <c r="C11" s="5">
        <v>13</v>
      </c>
      <c r="D11" s="5">
        <v>2</v>
      </c>
      <c r="E11" s="5">
        <v>15</v>
      </c>
      <c r="F11" s="5">
        <v>5</v>
      </c>
      <c r="G11" s="5">
        <v>37</v>
      </c>
    </row>
    <row r="12" spans="1:7">
      <c r="A12" s="4" t="s">
        <v>59</v>
      </c>
      <c r="B12" s="5">
        <v>5</v>
      </c>
      <c r="C12" s="5">
        <v>13</v>
      </c>
      <c r="D12" s="5">
        <v>18</v>
      </c>
      <c r="E12" s="5">
        <v>0</v>
      </c>
      <c r="F12" s="5">
        <v>16</v>
      </c>
      <c r="G12" s="5">
        <v>52</v>
      </c>
    </row>
    <row r="13" spans="1:7">
      <c r="A13" s="4" t="s">
        <v>60</v>
      </c>
      <c r="B13" s="5">
        <v>2</v>
      </c>
      <c r="C13" s="5">
        <v>13</v>
      </c>
      <c r="D13" s="5">
        <v>2</v>
      </c>
      <c r="E13" s="5">
        <v>15</v>
      </c>
      <c r="F13" s="5">
        <v>6</v>
      </c>
      <c r="G13" s="5">
        <v>38</v>
      </c>
    </row>
    <row r="14" spans="1:7">
      <c r="A14" s="4" t="s">
        <v>185</v>
      </c>
      <c r="B14" s="5">
        <v>75</v>
      </c>
      <c r="C14" s="5">
        <v>82</v>
      </c>
      <c r="D14" s="5">
        <v>72</v>
      </c>
      <c r="E14" s="5">
        <v>70</v>
      </c>
      <c r="F14" s="5">
        <v>66</v>
      </c>
      <c r="G14" s="5">
        <v>365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1"/>
  <sheetViews>
    <sheetView workbookViewId="0">
      <selection activeCell="E1" sqref="E1"/>
    </sheetView>
  </sheetViews>
  <sheetFormatPr defaultRowHeight="15"/>
  <cols>
    <col min="1" max="1" width="26.7109375" customWidth="1"/>
    <col min="2" max="9" width="20" customWidth="1"/>
    <col min="11" max="11" width="9.140625" customWidth="1"/>
  </cols>
  <sheetData>
    <row r="1" spans="1:17">
      <c r="A1" s="18" t="s">
        <v>165</v>
      </c>
      <c r="B1" s="18" t="s">
        <v>166</v>
      </c>
      <c r="C1" s="18" t="s">
        <v>163</v>
      </c>
      <c r="D1" s="18" t="s">
        <v>167</v>
      </c>
      <c r="E1" s="18" t="s">
        <v>172</v>
      </c>
      <c r="F1" s="18" t="s">
        <v>173</v>
      </c>
      <c r="G1" s="18" t="s">
        <v>174</v>
      </c>
      <c r="H1" s="18" t="s">
        <v>175</v>
      </c>
      <c r="I1" s="18" t="s">
        <v>176</v>
      </c>
      <c r="J1" s="18" t="s">
        <v>177</v>
      </c>
      <c r="K1" s="18" t="s">
        <v>178</v>
      </c>
      <c r="L1" s="18" t="s">
        <v>179</v>
      </c>
      <c r="M1" s="18" t="s">
        <v>180</v>
      </c>
      <c r="N1" s="18" t="s">
        <v>181</v>
      </c>
      <c r="O1" s="18" t="s">
        <v>182</v>
      </c>
      <c r="P1" s="18" t="s">
        <v>183</v>
      </c>
      <c r="Q1" s="18" t="s">
        <v>184</v>
      </c>
    </row>
    <row r="2" spans="1:17">
      <c r="A2" t="s">
        <v>75</v>
      </c>
      <c r="B2" t="s">
        <v>57</v>
      </c>
      <c r="C2" t="s">
        <v>152</v>
      </c>
      <c r="D2" t="s">
        <v>168</v>
      </c>
      <c r="E2">
        <f ca="1">COUNTIF(F2:I2,TRUE)</f>
        <v>2</v>
      </c>
      <c r="F2" t="e">
        <f ca="1">IF(N2,INDIRECT("HYPOTHESES!B"&amp;J2)&lt;0.05,INDIRECT("HYPOTHESES!B"&amp;J2)&gt;0.95)</f>
        <v>#REF!</v>
      </c>
      <c r="G2" t="e">
        <f ca="1">IF(O2,INDIRECT("HYPOTHESES!B"&amp;K2)&lt;0.05,INDIRECT("HYPOTHESES!B"&amp;K2)&gt;0.95)</f>
        <v>#REF!</v>
      </c>
      <c r="H2" t="b">
        <f ca="1">IF(P2,INDIRECT("B"&amp;L2)&lt;0.05,INDIRECT("HYPOTHESES!B"&amp;L2)&gt;0.95)</f>
        <v>1</v>
      </c>
      <c r="I2" t="b">
        <f ca="1">IF(Q2,INDIRECT("B"&amp;M2)&lt;0.05,INDIRECT("HYPOTHESES!B"&amp;M2)&gt;0.95)</f>
        <v>1</v>
      </c>
      <c r="J2">
        <v>19</v>
      </c>
      <c r="K2">
        <v>203</v>
      </c>
      <c r="L2">
        <v>387</v>
      </c>
      <c r="M2">
        <v>571</v>
      </c>
      <c r="N2" t="b">
        <v>1</v>
      </c>
      <c r="O2" t="b">
        <v>1</v>
      </c>
      <c r="P2" t="b">
        <v>1</v>
      </c>
      <c r="Q2" t="b">
        <v>1</v>
      </c>
    </row>
    <row r="3" spans="1:17">
      <c r="A3" t="s">
        <v>75</v>
      </c>
      <c r="B3" t="s">
        <v>57</v>
      </c>
      <c r="C3" t="s">
        <v>152</v>
      </c>
      <c r="D3" t="s">
        <v>169</v>
      </c>
      <c r="E3">
        <f t="shared" ref="E3:E66" ca="1" si="0">COUNTIF(F3:I3,TRUE)</f>
        <v>0</v>
      </c>
      <c r="F3" t="b">
        <f ca="1">IF(N3,AND(INDIRECT("HYPOTHESES!B"&amp;(J3+9))&lt;0.05,INDIRECT("HYPOTHESES!B"&amp;(J3+10))&gt;1),AND(INDIRECT("HYPOTHESES!B"&amp;(J3+9))&lt;0.05,INDIRECT("HYPOTHESES!B"&amp;(J3+10))&lt;1))</f>
        <v>0</v>
      </c>
      <c r="G3" t="b">
        <f t="shared" ref="G3:I3" ca="1" si="1">IF(O3,AND(INDIRECT("HYPOTHESES!B"&amp;(K3+9))&lt;0.05,INDIRECT("HYPOTHESES!B"&amp;(K3+10))&gt;1),AND(INDIRECT("HYPOTHESES!B"&amp;(K3+9))&lt;0.05,INDIRECT("HYPOTHESES!B"&amp;(K3+10))&lt;1))</f>
        <v>0</v>
      </c>
      <c r="H3" t="b">
        <f t="shared" ca="1" si="1"/>
        <v>0</v>
      </c>
      <c r="I3" t="b">
        <f t="shared" ca="1" si="1"/>
        <v>0</v>
      </c>
      <c r="J3">
        <v>19</v>
      </c>
      <c r="K3">
        <v>203</v>
      </c>
      <c r="L3">
        <v>387</v>
      </c>
      <c r="M3">
        <v>571</v>
      </c>
      <c r="N3" t="b">
        <v>1</v>
      </c>
      <c r="O3" t="b">
        <v>1</v>
      </c>
      <c r="P3" t="b">
        <v>1</v>
      </c>
      <c r="Q3" t="b">
        <v>1</v>
      </c>
    </row>
    <row r="4" spans="1:17">
      <c r="A4" t="s">
        <v>75</v>
      </c>
      <c r="B4" t="s">
        <v>57</v>
      </c>
      <c r="C4" t="s">
        <v>170</v>
      </c>
      <c r="D4" t="s">
        <v>168</v>
      </c>
      <c r="E4">
        <f t="shared" ca="1" si="0"/>
        <v>2</v>
      </c>
      <c r="F4" t="b">
        <f ca="1">IF(N4,INDIRECT("HYPOTHESES!D"&amp;J4)&lt;0.05,INDIRECT("HYPOTHESES!D"&amp;J4)&gt;0.95)</f>
        <v>1</v>
      </c>
      <c r="G4" t="b">
        <f t="shared" ref="G4:I4" ca="1" si="2">IF(O4,INDIRECT("HYPOTHESES!D"&amp;K4)&lt;0.05,INDIRECT("HYPOTHESES!D"&amp;K4)&gt;0.95)</f>
        <v>0</v>
      </c>
      <c r="H4" t="b">
        <f t="shared" ca="1" si="2"/>
        <v>1</v>
      </c>
      <c r="I4" t="b">
        <f t="shared" ca="1" si="2"/>
        <v>0</v>
      </c>
      <c r="J4">
        <v>19</v>
      </c>
      <c r="K4">
        <v>203</v>
      </c>
      <c r="L4">
        <v>387</v>
      </c>
      <c r="M4">
        <v>571</v>
      </c>
      <c r="N4" t="b">
        <v>1</v>
      </c>
      <c r="O4" t="b">
        <v>1</v>
      </c>
      <c r="P4" t="b">
        <v>1</v>
      </c>
      <c r="Q4" t="b">
        <v>1</v>
      </c>
    </row>
    <row r="5" spans="1:17">
      <c r="A5" t="s">
        <v>75</v>
      </c>
      <c r="B5" t="s">
        <v>57</v>
      </c>
      <c r="C5" t="s">
        <v>170</v>
      </c>
      <c r="D5" t="s">
        <v>169</v>
      </c>
      <c r="E5">
        <f t="shared" ca="1" si="0"/>
        <v>1</v>
      </c>
      <c r="F5" t="b">
        <f ca="1">IF(N5,AND(INDIRECT("HYPOTHESES!D"&amp;(J5+9))&lt;0.05,INDIRECT("HYPOTHESES!D"&amp;(J5+10))&gt;1),AND(INDIRECT("HYPOTHESES!D"&amp;(J5+9))&lt;0.05,INDIRECT("HYPOTHESES!D"&amp;(J5+10))&lt;1))</f>
        <v>1</v>
      </c>
      <c r="G5" t="b">
        <f t="shared" ref="G5:I5" ca="1" si="3">IF(O5,AND(INDIRECT("HYPOTHESES!D"&amp;(K5+9))&lt;0.05,INDIRECT("HYPOTHESES!D"&amp;(K5+10))&gt;1),AND(INDIRECT("HYPOTHESES!D"&amp;(K5+9))&lt;0.05,INDIRECT("HYPOTHESES!D"&amp;(K5+10))&lt;1))</f>
        <v>0</v>
      </c>
      <c r="H5" t="b">
        <f t="shared" ca="1" si="3"/>
        <v>0</v>
      </c>
      <c r="I5" t="b">
        <f t="shared" ca="1" si="3"/>
        <v>0</v>
      </c>
      <c r="J5">
        <v>19</v>
      </c>
      <c r="K5">
        <v>203</v>
      </c>
      <c r="L5">
        <v>387</v>
      </c>
      <c r="M5">
        <v>571</v>
      </c>
      <c r="N5" t="b">
        <v>1</v>
      </c>
      <c r="O5" t="b">
        <v>1</v>
      </c>
      <c r="P5" t="b">
        <v>1</v>
      </c>
      <c r="Q5" t="b">
        <v>1</v>
      </c>
    </row>
    <row r="6" spans="1:17">
      <c r="A6" t="s">
        <v>75</v>
      </c>
      <c r="B6" t="s">
        <v>57</v>
      </c>
      <c r="C6" t="s">
        <v>171</v>
      </c>
      <c r="D6" t="s">
        <v>168</v>
      </c>
      <c r="E6">
        <f t="shared" ca="1" si="0"/>
        <v>2</v>
      </c>
      <c r="F6" t="b">
        <f ca="1">IF(N6,INDIRECT("HYPOTHESES!E"&amp;J6)&lt;0.05,INDIRECT("HYPOTHESES!E"&amp;J6)&gt;0.95)</f>
        <v>1</v>
      </c>
      <c r="G6" t="b">
        <f t="shared" ref="G6" ca="1" si="4">IF(O6,INDIRECT("HYPOTHESES!D"&amp;K6)&lt;0.05,INDIRECT("HYPOTHESES!D"&amp;K6)&gt;0.95)</f>
        <v>0</v>
      </c>
      <c r="H6" t="b">
        <f t="shared" ref="H6" ca="1" si="5">IF(P6,INDIRECT("HYPOTHESES!D"&amp;L6)&lt;0.05,INDIRECT("HYPOTHESES!D"&amp;L6)&gt;0.95)</f>
        <v>1</v>
      </c>
      <c r="I6" t="b">
        <f t="shared" ref="I6" ca="1" si="6">IF(Q6,INDIRECT("HYPOTHESES!D"&amp;M6)&lt;0.05,INDIRECT("HYPOTHESES!D"&amp;M6)&gt;0.95)</f>
        <v>0</v>
      </c>
      <c r="J6">
        <v>19</v>
      </c>
      <c r="K6">
        <v>203</v>
      </c>
      <c r="L6">
        <v>387</v>
      </c>
      <c r="M6">
        <v>571</v>
      </c>
      <c r="N6" t="b">
        <v>1</v>
      </c>
      <c r="O6" t="b">
        <v>1</v>
      </c>
      <c r="P6" t="b">
        <v>1</v>
      </c>
      <c r="Q6" t="b">
        <v>1</v>
      </c>
    </row>
    <row r="7" spans="1:17">
      <c r="A7" t="s">
        <v>75</v>
      </c>
      <c r="B7" t="s">
        <v>57</v>
      </c>
      <c r="C7" t="s">
        <v>171</v>
      </c>
      <c r="D7" t="s">
        <v>169</v>
      </c>
      <c r="E7">
        <f t="shared" ca="1" si="0"/>
        <v>2</v>
      </c>
      <c r="F7" t="b">
        <f ca="1">IF(N7,AND(INDIRECT("HYPOTHESES!E"&amp;(J7+9))&lt;0.05,INDIRECT("HYPOTHESES!E"&amp;(J7+10))&gt;1),AND(INDIRECT("HYPOTHESES!E"&amp;(J7+9))&lt;0.05,INDIRECT("HYPOTHESES!E"&amp;(J7+10))&lt;1))</f>
        <v>1</v>
      </c>
      <c r="G7" t="b">
        <f t="shared" ref="G7:I7" ca="1" si="7">IF(O7,AND(INDIRECT("HYPOTHESES!E"&amp;(K7+9))&lt;0.05,INDIRECT("HYPOTHESES!E"&amp;(K7+10))&gt;1),AND(INDIRECT("HYPOTHESES!E"&amp;(K7+9))&lt;0.05,INDIRECT("HYPOTHESES!E"&amp;(K7+10))&lt;1))</f>
        <v>0</v>
      </c>
      <c r="H7" t="b">
        <f t="shared" ca="1" si="7"/>
        <v>1</v>
      </c>
      <c r="I7" t="b">
        <f t="shared" ca="1" si="7"/>
        <v>0</v>
      </c>
      <c r="J7">
        <v>19</v>
      </c>
      <c r="K7">
        <v>203</v>
      </c>
      <c r="L7">
        <v>387</v>
      </c>
      <c r="M7">
        <v>571</v>
      </c>
      <c r="N7" t="b">
        <v>1</v>
      </c>
      <c r="O7" t="b">
        <v>1</v>
      </c>
      <c r="P7" t="b">
        <v>1</v>
      </c>
      <c r="Q7" t="b">
        <v>1</v>
      </c>
    </row>
    <row r="8" spans="1:17">
      <c r="A8" t="s">
        <v>75</v>
      </c>
      <c r="B8" t="s">
        <v>58</v>
      </c>
      <c r="C8" t="s">
        <v>152</v>
      </c>
      <c r="D8" t="s">
        <v>168</v>
      </c>
      <c r="E8">
        <f t="shared" ca="1" si="0"/>
        <v>2</v>
      </c>
      <c r="F8" t="e">
        <f ca="1">IF(N8,INDIRECT("HYPOTHESES!B"&amp;J8)&lt;0.05,INDIRECT("HYPOTHESES!B"&amp;J8)&gt;0.95)</f>
        <v>#REF!</v>
      </c>
      <c r="G8" t="e">
        <f ca="1">IF(O8,INDIRECT("HYPOTHESES!B"&amp;K8)&lt;0.05,INDIRECT("HYPOTHESES!B"&amp;K8)&gt;0.95)</f>
        <v>#REF!</v>
      </c>
      <c r="H8" t="b">
        <f ca="1">IF(P8,INDIRECT("B"&amp;L8)&lt;0.05,INDIRECT("HYPOTHESES!B"&amp;L8)&gt;0.95)</f>
        <v>1</v>
      </c>
      <c r="I8" t="b">
        <f ca="1">IF(Q8,INDIRECT("B"&amp;M8)&lt;0.05,INDIRECT("HYPOTHESES!B"&amp;M8)&gt;0.95)</f>
        <v>1</v>
      </c>
      <c r="J8">
        <f t="shared" ref="J8:M8" si="8">J2+23</f>
        <v>42</v>
      </c>
      <c r="K8">
        <f t="shared" si="8"/>
        <v>226</v>
      </c>
      <c r="L8">
        <f t="shared" si="8"/>
        <v>410</v>
      </c>
      <c r="M8">
        <f t="shared" si="8"/>
        <v>594</v>
      </c>
      <c r="N8" t="b">
        <v>1</v>
      </c>
      <c r="O8" t="b">
        <v>1</v>
      </c>
      <c r="P8" t="b">
        <v>1</v>
      </c>
      <c r="Q8" t="b">
        <v>1</v>
      </c>
    </row>
    <row r="9" spans="1:17">
      <c r="A9" t="s">
        <v>75</v>
      </c>
      <c r="B9" t="s">
        <v>58</v>
      </c>
      <c r="C9" t="s">
        <v>152</v>
      </c>
      <c r="D9" t="s">
        <v>169</v>
      </c>
      <c r="E9">
        <f t="shared" ca="1" si="0"/>
        <v>2</v>
      </c>
      <c r="F9" t="b">
        <f ca="1">IF(N9,AND(INDIRECT("HYPOTHESES!B"&amp;(J9+9))&lt;0.05,INDIRECT("HYPOTHESES!B"&amp;(J9+10))&gt;1),AND(INDIRECT("HYPOTHESES!B"&amp;(J9+9))&lt;0.05,INDIRECT("HYPOTHESES!B"&amp;(J9+10))&lt;1))</f>
        <v>1</v>
      </c>
      <c r="G9" t="b">
        <f t="shared" ref="G9" ca="1" si="9">IF(O9,AND(INDIRECT("HYPOTHESES!B"&amp;(K9+9))&lt;0.05,INDIRECT("HYPOTHESES!B"&amp;(K9+10))&gt;1),AND(INDIRECT("HYPOTHESES!B"&amp;(K9+9))&lt;0.05,INDIRECT("HYPOTHESES!B"&amp;(K9+10))&lt;1))</f>
        <v>1</v>
      </c>
      <c r="H9" t="b">
        <f t="shared" ref="H9" ca="1" si="10">IF(P9,AND(INDIRECT("HYPOTHESES!B"&amp;(L9+9))&lt;0.05,INDIRECT("HYPOTHESES!B"&amp;(L9+10))&gt;1),AND(INDIRECT("HYPOTHESES!B"&amp;(L9+9))&lt;0.05,INDIRECT("HYPOTHESES!B"&amp;(L9+10))&lt;1))</f>
        <v>0</v>
      </c>
      <c r="I9" t="b">
        <f t="shared" ref="I9" ca="1" si="11">IF(Q9,AND(INDIRECT("HYPOTHESES!B"&amp;(M9+9))&lt;0.05,INDIRECT("HYPOTHESES!B"&amp;(M9+10))&gt;1),AND(INDIRECT("HYPOTHESES!B"&amp;(M9+9))&lt;0.05,INDIRECT("HYPOTHESES!B"&amp;(M9+10))&lt;1))</f>
        <v>0</v>
      </c>
      <c r="J9">
        <f t="shared" ref="J9:M9" si="12">J3+23</f>
        <v>42</v>
      </c>
      <c r="K9">
        <f t="shared" si="12"/>
        <v>226</v>
      </c>
      <c r="L9">
        <f t="shared" si="12"/>
        <v>410</v>
      </c>
      <c r="M9">
        <f t="shared" si="12"/>
        <v>594</v>
      </c>
      <c r="N9" t="b">
        <v>1</v>
      </c>
      <c r="O9" t="b">
        <v>1</v>
      </c>
      <c r="P9" t="b">
        <v>1</v>
      </c>
      <c r="Q9" t="b">
        <v>1</v>
      </c>
    </row>
    <row r="10" spans="1:17">
      <c r="A10" t="s">
        <v>75</v>
      </c>
      <c r="B10" t="s">
        <v>58</v>
      </c>
      <c r="C10" t="s">
        <v>170</v>
      </c>
      <c r="D10" t="s">
        <v>168</v>
      </c>
      <c r="E10">
        <f t="shared" ca="1" si="0"/>
        <v>2</v>
      </c>
      <c r="F10" t="b">
        <f ca="1">IF(N10,INDIRECT("HYPOTHESES!D"&amp;J10)&lt;0.05,INDIRECT("HYPOTHESES!D"&amp;J10)&gt;0.95)</f>
        <v>1</v>
      </c>
      <c r="G10" t="b">
        <f t="shared" ref="G10" ca="1" si="13">IF(O10,INDIRECT("HYPOTHESES!D"&amp;K10)&lt;0.05,INDIRECT("HYPOTHESES!D"&amp;K10)&gt;0.95)</f>
        <v>1</v>
      </c>
      <c r="H10" t="b">
        <f t="shared" ref="H10" ca="1" si="14">IF(P10,INDIRECT("HYPOTHESES!D"&amp;L10)&lt;0.05,INDIRECT("HYPOTHESES!D"&amp;L10)&gt;0.95)</f>
        <v>0</v>
      </c>
      <c r="I10" t="b">
        <f t="shared" ref="I10" ca="1" si="15">IF(Q10,INDIRECT("HYPOTHESES!D"&amp;M10)&lt;0.05,INDIRECT("HYPOTHESES!D"&amp;M10)&gt;0.95)</f>
        <v>0</v>
      </c>
      <c r="J10">
        <f t="shared" ref="J10:M10" si="16">J4+23</f>
        <v>42</v>
      </c>
      <c r="K10">
        <f t="shared" si="16"/>
        <v>226</v>
      </c>
      <c r="L10">
        <f t="shared" si="16"/>
        <v>410</v>
      </c>
      <c r="M10">
        <f t="shared" si="16"/>
        <v>594</v>
      </c>
      <c r="N10" t="b">
        <v>1</v>
      </c>
      <c r="O10" t="b">
        <v>1</v>
      </c>
      <c r="P10" t="b">
        <v>1</v>
      </c>
      <c r="Q10" t="b">
        <v>1</v>
      </c>
    </row>
    <row r="11" spans="1:17">
      <c r="A11" t="s">
        <v>75</v>
      </c>
      <c r="B11" t="s">
        <v>58</v>
      </c>
      <c r="C11" t="s">
        <v>170</v>
      </c>
      <c r="D11" t="s">
        <v>169</v>
      </c>
      <c r="E11">
        <f t="shared" ca="1" si="0"/>
        <v>2</v>
      </c>
      <c r="F11" t="b">
        <f ca="1">IF(N11,AND(INDIRECT("HYPOTHESES!D"&amp;(J11+9))&lt;0.05,INDIRECT("HYPOTHESES!D"&amp;(J11+10))&gt;1),AND(INDIRECT("HYPOTHESES!D"&amp;(J11+9))&lt;0.05,INDIRECT("HYPOTHESES!D"&amp;(J11+10))&lt;1))</f>
        <v>1</v>
      </c>
      <c r="G11" t="b">
        <f t="shared" ref="G11" ca="1" si="17">IF(O11,AND(INDIRECT("HYPOTHESES!D"&amp;(K11+9))&lt;0.05,INDIRECT("HYPOTHESES!D"&amp;(K11+10))&gt;1),AND(INDIRECT("HYPOTHESES!D"&amp;(K11+9))&lt;0.05,INDIRECT("HYPOTHESES!D"&amp;(K11+10))&lt;1))</f>
        <v>1</v>
      </c>
      <c r="H11" t="b">
        <f t="shared" ref="H11" ca="1" si="18">IF(P11,AND(INDIRECT("HYPOTHESES!D"&amp;(L11+9))&lt;0.05,INDIRECT("HYPOTHESES!D"&amp;(L11+10))&gt;1),AND(INDIRECT("HYPOTHESES!D"&amp;(L11+9))&lt;0.05,INDIRECT("HYPOTHESES!D"&amp;(L11+10))&lt;1))</f>
        <v>0</v>
      </c>
      <c r="I11" t="b">
        <f t="shared" ref="I11" ca="1" si="19">IF(Q11,AND(INDIRECT("HYPOTHESES!D"&amp;(M11+9))&lt;0.05,INDIRECT("HYPOTHESES!D"&amp;(M11+10))&gt;1),AND(INDIRECT("HYPOTHESES!D"&amp;(M11+9))&lt;0.05,INDIRECT("HYPOTHESES!D"&amp;(M11+10))&lt;1))</f>
        <v>0</v>
      </c>
      <c r="J11">
        <f t="shared" ref="J11:M11" si="20">J5+23</f>
        <v>42</v>
      </c>
      <c r="K11">
        <f t="shared" si="20"/>
        <v>226</v>
      </c>
      <c r="L11">
        <f t="shared" si="20"/>
        <v>410</v>
      </c>
      <c r="M11">
        <f t="shared" si="20"/>
        <v>594</v>
      </c>
      <c r="N11" t="b">
        <v>1</v>
      </c>
      <c r="O11" t="b">
        <v>1</v>
      </c>
      <c r="P11" t="b">
        <v>1</v>
      </c>
      <c r="Q11" t="b">
        <v>1</v>
      </c>
    </row>
    <row r="12" spans="1:17">
      <c r="A12" t="s">
        <v>75</v>
      </c>
      <c r="B12" t="s">
        <v>58</v>
      </c>
      <c r="C12" t="s">
        <v>171</v>
      </c>
      <c r="D12" t="s">
        <v>168</v>
      </c>
      <c r="E12">
        <f t="shared" ca="1" si="0"/>
        <v>2</v>
      </c>
      <c r="F12" t="b">
        <f ca="1">IF(N12,INDIRECT("HYPOTHESES!E"&amp;J12)&lt;0.05,INDIRECT("HYPOTHESES!E"&amp;J12)&gt;0.95)</f>
        <v>1</v>
      </c>
      <c r="G12" t="b">
        <f t="shared" ref="G12" ca="1" si="21">IF(O12,INDIRECT("HYPOTHESES!D"&amp;K12)&lt;0.05,INDIRECT("HYPOTHESES!D"&amp;K12)&gt;0.95)</f>
        <v>1</v>
      </c>
      <c r="H12" t="b">
        <f t="shared" ref="H12" ca="1" si="22">IF(P12,INDIRECT("HYPOTHESES!D"&amp;L12)&lt;0.05,INDIRECT("HYPOTHESES!D"&amp;L12)&gt;0.95)</f>
        <v>0</v>
      </c>
      <c r="I12" t="b">
        <f t="shared" ref="I12" ca="1" si="23">IF(Q12,INDIRECT("HYPOTHESES!D"&amp;M12)&lt;0.05,INDIRECT("HYPOTHESES!D"&amp;M12)&gt;0.95)</f>
        <v>0</v>
      </c>
      <c r="J12">
        <f t="shared" ref="J12:M12" si="24">J6+23</f>
        <v>42</v>
      </c>
      <c r="K12">
        <f t="shared" si="24"/>
        <v>226</v>
      </c>
      <c r="L12">
        <f t="shared" si="24"/>
        <v>410</v>
      </c>
      <c r="M12">
        <f t="shared" si="24"/>
        <v>594</v>
      </c>
      <c r="N12" t="b">
        <v>1</v>
      </c>
      <c r="O12" t="b">
        <v>1</v>
      </c>
      <c r="P12" t="b">
        <v>1</v>
      </c>
      <c r="Q12" t="b">
        <v>1</v>
      </c>
    </row>
    <row r="13" spans="1:17">
      <c r="A13" t="s">
        <v>75</v>
      </c>
      <c r="B13" t="s">
        <v>58</v>
      </c>
      <c r="C13" t="s">
        <v>171</v>
      </c>
      <c r="D13" t="s">
        <v>169</v>
      </c>
      <c r="E13">
        <f t="shared" ca="1" si="0"/>
        <v>1</v>
      </c>
      <c r="F13" t="b">
        <f ca="1">IF(N13,AND(INDIRECT("HYPOTHESES!E"&amp;(J13+9))&lt;0.05,INDIRECT("HYPOTHESES!E"&amp;(J13+10))&gt;1),AND(INDIRECT("HYPOTHESES!E"&amp;(J13+9))&lt;0.05,INDIRECT("HYPOTHESES!E"&amp;(J13+10))&lt;1))</f>
        <v>0</v>
      </c>
      <c r="G13" t="b">
        <f t="shared" ref="G13" ca="1" si="25">IF(O13,AND(INDIRECT("HYPOTHESES!E"&amp;(K13+9))&lt;0.05,INDIRECT("HYPOTHESES!E"&amp;(K13+10))&gt;1),AND(INDIRECT("HYPOTHESES!E"&amp;(K13+9))&lt;0.05,INDIRECT("HYPOTHESES!E"&amp;(K13+10))&lt;1))</f>
        <v>1</v>
      </c>
      <c r="H13" t="b">
        <f t="shared" ref="H13" ca="1" si="26">IF(P13,AND(INDIRECT("HYPOTHESES!E"&amp;(L13+9))&lt;0.05,INDIRECT("HYPOTHESES!E"&amp;(L13+10))&gt;1),AND(INDIRECT("HYPOTHESES!E"&amp;(L13+9))&lt;0.05,INDIRECT("HYPOTHESES!E"&amp;(L13+10))&lt;1))</f>
        <v>0</v>
      </c>
      <c r="I13" t="b">
        <f t="shared" ref="I13" ca="1" si="27">IF(Q13,AND(INDIRECT("HYPOTHESES!E"&amp;(M13+9))&lt;0.05,INDIRECT("HYPOTHESES!E"&amp;(M13+10))&gt;1),AND(INDIRECT("HYPOTHESES!E"&amp;(M13+9))&lt;0.05,INDIRECT("HYPOTHESES!E"&amp;(M13+10))&lt;1))</f>
        <v>0</v>
      </c>
      <c r="J13">
        <f t="shared" ref="J13:M13" si="28">J7+23</f>
        <v>42</v>
      </c>
      <c r="K13">
        <f t="shared" si="28"/>
        <v>226</v>
      </c>
      <c r="L13">
        <f t="shared" si="28"/>
        <v>410</v>
      </c>
      <c r="M13">
        <f t="shared" si="28"/>
        <v>594</v>
      </c>
      <c r="N13" t="b">
        <v>1</v>
      </c>
      <c r="O13" t="b">
        <v>1</v>
      </c>
      <c r="P13" t="b">
        <v>1</v>
      </c>
      <c r="Q13" t="b">
        <v>1</v>
      </c>
    </row>
    <row r="14" spans="1:17">
      <c r="A14" t="s">
        <v>75</v>
      </c>
      <c r="B14" t="s">
        <v>56</v>
      </c>
      <c r="C14" t="s">
        <v>152</v>
      </c>
      <c r="D14" t="s">
        <v>168</v>
      </c>
      <c r="E14">
        <f t="shared" ca="1" si="0"/>
        <v>2</v>
      </c>
      <c r="F14" t="e">
        <f ca="1">IF(N14,INDIRECT("HYPOTHESES!B"&amp;J14)&lt;0.05,INDIRECT("HYPOTHESES!B"&amp;J14)&gt;0.95)</f>
        <v>#REF!</v>
      </c>
      <c r="G14" t="e">
        <f ca="1">IF(O14,INDIRECT("HYPOTHESES!B"&amp;K14)&lt;0.05,INDIRECT("HYPOTHESES!B"&amp;K14)&gt;0.95)</f>
        <v>#REF!</v>
      </c>
      <c r="H14" t="b">
        <f ca="1">IF(P14,INDIRECT("B"&amp;L14)&lt;0.05,INDIRECT("HYPOTHESES!B"&amp;L14)&gt;0.95)</f>
        <v>1</v>
      </c>
      <c r="I14" t="b">
        <f ca="1">IF(Q14,INDIRECT("B"&amp;M14)&lt;0.05,INDIRECT("HYPOTHESES!B"&amp;M14)&gt;0.95)</f>
        <v>1</v>
      </c>
      <c r="J14">
        <f t="shared" ref="J14:M14" si="29">J8+23</f>
        <v>65</v>
      </c>
      <c r="K14">
        <f t="shared" si="29"/>
        <v>249</v>
      </c>
      <c r="L14">
        <f t="shared" si="29"/>
        <v>433</v>
      </c>
      <c r="M14">
        <f t="shared" si="29"/>
        <v>617</v>
      </c>
      <c r="N14" t="b">
        <v>1</v>
      </c>
      <c r="O14" t="b">
        <v>1</v>
      </c>
      <c r="P14" t="b">
        <v>1</v>
      </c>
      <c r="Q14" t="b">
        <v>1</v>
      </c>
    </row>
    <row r="15" spans="1:17">
      <c r="A15" t="s">
        <v>75</v>
      </c>
      <c r="B15" t="s">
        <v>56</v>
      </c>
      <c r="C15" t="s">
        <v>152</v>
      </c>
      <c r="D15" t="s">
        <v>169</v>
      </c>
      <c r="E15">
        <f t="shared" ca="1" si="0"/>
        <v>0</v>
      </c>
      <c r="F15" t="b">
        <f ca="1">IF(N15,AND(INDIRECT("HYPOTHESES!B"&amp;(J15+9))&lt;0.05,INDIRECT("HYPOTHESES!B"&amp;(J15+10))&gt;1),AND(INDIRECT("HYPOTHESES!B"&amp;(J15+9))&lt;0.05,INDIRECT("HYPOTHESES!B"&amp;(J15+10))&lt;1))</f>
        <v>0</v>
      </c>
      <c r="G15" t="b">
        <f t="shared" ref="G15" ca="1" si="30">IF(O15,AND(INDIRECT("HYPOTHESES!B"&amp;(K15+9))&lt;0.05,INDIRECT("HYPOTHESES!B"&amp;(K15+10))&gt;1),AND(INDIRECT("HYPOTHESES!B"&amp;(K15+9))&lt;0.05,INDIRECT("HYPOTHESES!B"&amp;(K15+10))&lt;1))</f>
        <v>0</v>
      </c>
      <c r="H15" t="b">
        <f t="shared" ref="H15" ca="1" si="31">IF(P15,AND(INDIRECT("HYPOTHESES!B"&amp;(L15+9))&lt;0.05,INDIRECT("HYPOTHESES!B"&amp;(L15+10))&gt;1),AND(INDIRECT("HYPOTHESES!B"&amp;(L15+9))&lt;0.05,INDIRECT("HYPOTHESES!B"&amp;(L15+10))&lt;1))</f>
        <v>0</v>
      </c>
      <c r="I15" t="b">
        <f t="shared" ref="I15" ca="1" si="32">IF(Q15,AND(INDIRECT("HYPOTHESES!B"&amp;(M15+9))&lt;0.05,INDIRECT("HYPOTHESES!B"&amp;(M15+10))&gt;1),AND(INDIRECT("HYPOTHESES!B"&amp;(M15+9))&lt;0.05,INDIRECT("HYPOTHESES!B"&amp;(M15+10))&lt;1))</f>
        <v>0</v>
      </c>
      <c r="J15">
        <f t="shared" ref="J15:M15" si="33">J9+23</f>
        <v>65</v>
      </c>
      <c r="K15">
        <f t="shared" si="33"/>
        <v>249</v>
      </c>
      <c r="L15">
        <f t="shared" si="33"/>
        <v>433</v>
      </c>
      <c r="M15">
        <f t="shared" si="33"/>
        <v>617</v>
      </c>
      <c r="N15" t="b">
        <v>1</v>
      </c>
      <c r="O15" t="b">
        <v>1</v>
      </c>
      <c r="P15" t="b">
        <v>1</v>
      </c>
      <c r="Q15" t="b">
        <v>1</v>
      </c>
    </row>
    <row r="16" spans="1:17">
      <c r="A16" t="s">
        <v>75</v>
      </c>
      <c r="B16" t="s">
        <v>56</v>
      </c>
      <c r="C16" t="s">
        <v>170</v>
      </c>
      <c r="D16" t="s">
        <v>168</v>
      </c>
      <c r="E16">
        <f t="shared" ca="1" si="0"/>
        <v>2</v>
      </c>
      <c r="F16" t="b">
        <f ca="1">IF(N16,INDIRECT("HYPOTHESES!D"&amp;J16)&lt;0.05,INDIRECT("HYPOTHESES!D"&amp;J16)&gt;0.95)</f>
        <v>1</v>
      </c>
      <c r="G16" t="b">
        <f t="shared" ref="G16" ca="1" si="34">IF(O16,INDIRECT("HYPOTHESES!D"&amp;K16)&lt;0.05,INDIRECT("HYPOTHESES!D"&amp;K16)&gt;0.95)</f>
        <v>0</v>
      </c>
      <c r="H16" t="b">
        <f t="shared" ref="H16" ca="1" si="35">IF(P16,INDIRECT("HYPOTHESES!D"&amp;L16)&lt;0.05,INDIRECT("HYPOTHESES!D"&amp;L16)&gt;0.95)</f>
        <v>1</v>
      </c>
      <c r="I16" t="b">
        <f t="shared" ref="I16" ca="1" si="36">IF(Q16,INDIRECT("HYPOTHESES!D"&amp;M16)&lt;0.05,INDIRECT("HYPOTHESES!D"&amp;M16)&gt;0.95)</f>
        <v>0</v>
      </c>
      <c r="J16">
        <f t="shared" ref="J16:M16" si="37">J10+23</f>
        <v>65</v>
      </c>
      <c r="K16">
        <f t="shared" si="37"/>
        <v>249</v>
      </c>
      <c r="L16">
        <f t="shared" si="37"/>
        <v>433</v>
      </c>
      <c r="M16">
        <f t="shared" si="37"/>
        <v>617</v>
      </c>
      <c r="N16" t="b">
        <v>1</v>
      </c>
      <c r="O16" t="b">
        <v>1</v>
      </c>
      <c r="P16" t="b">
        <v>1</v>
      </c>
      <c r="Q16" t="b">
        <v>1</v>
      </c>
    </row>
    <row r="17" spans="1:17">
      <c r="A17" t="s">
        <v>75</v>
      </c>
      <c r="B17" t="s">
        <v>56</v>
      </c>
      <c r="C17" t="s">
        <v>170</v>
      </c>
      <c r="D17" t="s">
        <v>169</v>
      </c>
      <c r="E17">
        <f t="shared" ca="1" si="0"/>
        <v>1</v>
      </c>
      <c r="F17" t="b">
        <f ca="1">IF(N17,AND(INDIRECT("HYPOTHESES!D"&amp;(J17+9))&lt;0.05,INDIRECT("HYPOTHESES!D"&amp;(J17+10))&gt;1),AND(INDIRECT("HYPOTHESES!D"&amp;(J17+9))&lt;0.05,INDIRECT("HYPOTHESES!D"&amp;(J17+10))&lt;1))</f>
        <v>1</v>
      </c>
      <c r="G17" t="b">
        <f t="shared" ref="G17" ca="1" si="38">IF(O17,AND(INDIRECT("HYPOTHESES!D"&amp;(K17+9))&lt;0.05,INDIRECT("HYPOTHESES!D"&amp;(K17+10))&gt;1),AND(INDIRECT("HYPOTHESES!D"&amp;(K17+9))&lt;0.05,INDIRECT("HYPOTHESES!D"&amp;(K17+10))&lt;1))</f>
        <v>0</v>
      </c>
      <c r="H17" t="b">
        <f t="shared" ref="H17" ca="1" si="39">IF(P17,AND(INDIRECT("HYPOTHESES!D"&amp;(L17+9))&lt;0.05,INDIRECT("HYPOTHESES!D"&amp;(L17+10))&gt;1),AND(INDIRECT("HYPOTHESES!D"&amp;(L17+9))&lt;0.05,INDIRECT("HYPOTHESES!D"&amp;(L17+10))&lt;1))</f>
        <v>0</v>
      </c>
      <c r="I17" t="b">
        <f t="shared" ref="I17" ca="1" si="40">IF(Q17,AND(INDIRECT("HYPOTHESES!D"&amp;(M17+9))&lt;0.05,INDIRECT("HYPOTHESES!D"&amp;(M17+10))&gt;1),AND(INDIRECT("HYPOTHESES!D"&amp;(M17+9))&lt;0.05,INDIRECT("HYPOTHESES!D"&amp;(M17+10))&lt;1))</f>
        <v>0</v>
      </c>
      <c r="J17">
        <f t="shared" ref="J17:M17" si="41">J11+23</f>
        <v>65</v>
      </c>
      <c r="K17">
        <f t="shared" si="41"/>
        <v>249</v>
      </c>
      <c r="L17">
        <f t="shared" si="41"/>
        <v>433</v>
      </c>
      <c r="M17">
        <f t="shared" si="41"/>
        <v>617</v>
      </c>
      <c r="N17" t="b">
        <v>1</v>
      </c>
      <c r="O17" t="b">
        <v>1</v>
      </c>
      <c r="P17" t="b">
        <v>1</v>
      </c>
      <c r="Q17" t="b">
        <v>1</v>
      </c>
    </row>
    <row r="18" spans="1:17">
      <c r="A18" t="s">
        <v>75</v>
      </c>
      <c r="B18" t="s">
        <v>56</v>
      </c>
      <c r="C18" t="s">
        <v>171</v>
      </c>
      <c r="D18" t="s">
        <v>168</v>
      </c>
      <c r="E18">
        <f t="shared" ca="1" si="0"/>
        <v>2</v>
      </c>
      <c r="F18" t="b">
        <f ca="1">IF(N18,INDIRECT("HYPOTHESES!E"&amp;J18)&lt;0.05,INDIRECT("HYPOTHESES!E"&amp;J18)&gt;0.95)</f>
        <v>1</v>
      </c>
      <c r="G18" t="b">
        <f t="shared" ref="G18" ca="1" si="42">IF(O18,INDIRECT("HYPOTHESES!D"&amp;K18)&lt;0.05,INDIRECT("HYPOTHESES!D"&amp;K18)&gt;0.95)</f>
        <v>0</v>
      </c>
      <c r="H18" t="b">
        <f t="shared" ref="H18" ca="1" si="43">IF(P18,INDIRECT("HYPOTHESES!D"&amp;L18)&lt;0.05,INDIRECT("HYPOTHESES!D"&amp;L18)&gt;0.95)</f>
        <v>1</v>
      </c>
      <c r="I18" t="b">
        <f t="shared" ref="I18" ca="1" si="44">IF(Q18,INDIRECT("HYPOTHESES!D"&amp;M18)&lt;0.05,INDIRECT("HYPOTHESES!D"&amp;M18)&gt;0.95)</f>
        <v>0</v>
      </c>
      <c r="J18">
        <f t="shared" ref="J18:M18" si="45">J12+23</f>
        <v>65</v>
      </c>
      <c r="K18">
        <f t="shared" si="45"/>
        <v>249</v>
      </c>
      <c r="L18">
        <f t="shared" si="45"/>
        <v>433</v>
      </c>
      <c r="M18">
        <f t="shared" si="45"/>
        <v>617</v>
      </c>
      <c r="N18" t="b">
        <v>1</v>
      </c>
      <c r="O18" t="b">
        <v>1</v>
      </c>
      <c r="P18" t="b">
        <v>1</v>
      </c>
      <c r="Q18" t="b">
        <v>1</v>
      </c>
    </row>
    <row r="19" spans="1:17">
      <c r="A19" t="s">
        <v>75</v>
      </c>
      <c r="B19" t="s">
        <v>56</v>
      </c>
      <c r="C19" t="s">
        <v>171</v>
      </c>
      <c r="D19" t="s">
        <v>169</v>
      </c>
      <c r="E19">
        <f t="shared" ca="1" si="0"/>
        <v>2</v>
      </c>
      <c r="F19" t="b">
        <f ca="1">IF(N19,AND(INDIRECT("HYPOTHESES!E"&amp;(J19+9))&lt;0.05,INDIRECT("HYPOTHESES!E"&amp;(J19+10))&gt;1),AND(INDIRECT("HYPOTHESES!E"&amp;(J19+9))&lt;0.05,INDIRECT("HYPOTHESES!E"&amp;(J19+10))&lt;1))</f>
        <v>1</v>
      </c>
      <c r="G19" t="b">
        <f t="shared" ref="G19" ca="1" si="46">IF(O19,AND(INDIRECT("HYPOTHESES!E"&amp;(K19+9))&lt;0.05,INDIRECT("HYPOTHESES!E"&amp;(K19+10))&gt;1),AND(INDIRECT("HYPOTHESES!E"&amp;(K19+9))&lt;0.05,INDIRECT("HYPOTHESES!E"&amp;(K19+10))&lt;1))</f>
        <v>0</v>
      </c>
      <c r="H19" t="b">
        <f t="shared" ref="H19" ca="1" si="47">IF(P19,AND(INDIRECT("HYPOTHESES!E"&amp;(L19+9))&lt;0.05,INDIRECT("HYPOTHESES!E"&amp;(L19+10))&gt;1),AND(INDIRECT("HYPOTHESES!E"&amp;(L19+9))&lt;0.05,INDIRECT("HYPOTHESES!E"&amp;(L19+10))&lt;1))</f>
        <v>1</v>
      </c>
      <c r="I19" t="b">
        <f t="shared" ref="I19" ca="1" si="48">IF(Q19,AND(INDIRECT("HYPOTHESES!E"&amp;(M19+9))&lt;0.05,INDIRECT("HYPOTHESES!E"&amp;(M19+10))&gt;1),AND(INDIRECT("HYPOTHESES!E"&amp;(M19+9))&lt;0.05,INDIRECT("HYPOTHESES!E"&amp;(M19+10))&lt;1))</f>
        <v>0</v>
      </c>
      <c r="J19">
        <f t="shared" ref="J19:M19" si="49">J13+23</f>
        <v>65</v>
      </c>
      <c r="K19">
        <f t="shared" si="49"/>
        <v>249</v>
      </c>
      <c r="L19">
        <f t="shared" si="49"/>
        <v>433</v>
      </c>
      <c r="M19">
        <f t="shared" si="49"/>
        <v>617</v>
      </c>
      <c r="N19" t="b">
        <v>1</v>
      </c>
      <c r="O19" t="b">
        <v>1</v>
      </c>
      <c r="P19" t="b">
        <v>1</v>
      </c>
      <c r="Q19" t="b">
        <v>1</v>
      </c>
    </row>
    <row r="20" spans="1:17">
      <c r="A20" t="s">
        <v>75</v>
      </c>
      <c r="B20" t="s">
        <v>60</v>
      </c>
      <c r="C20" t="s">
        <v>152</v>
      </c>
      <c r="D20" t="s">
        <v>168</v>
      </c>
      <c r="E20">
        <f t="shared" ca="1" si="0"/>
        <v>2</v>
      </c>
      <c r="F20" t="e">
        <f ca="1">IF(N20,INDIRECT("HYPOTHESES!B"&amp;J20)&lt;0.05,INDIRECT("HYPOTHESES!B"&amp;J20)&gt;0.95)</f>
        <v>#REF!</v>
      </c>
      <c r="G20" t="e">
        <f ca="1">IF(O20,INDIRECT("HYPOTHESES!B"&amp;K20)&lt;0.05,INDIRECT("HYPOTHESES!B"&amp;K20)&gt;0.95)</f>
        <v>#REF!</v>
      </c>
      <c r="H20" t="b">
        <f ca="1">IF(P20,INDIRECT("B"&amp;L20)&lt;0.05,INDIRECT("HYPOTHESES!B"&amp;L20)&gt;0.95)</f>
        <v>1</v>
      </c>
      <c r="I20" t="b">
        <f ca="1">IF(Q20,INDIRECT("B"&amp;M20)&lt;0.05,INDIRECT("HYPOTHESES!B"&amp;M20)&gt;0.95)</f>
        <v>1</v>
      </c>
      <c r="J20">
        <f t="shared" ref="J20:M20" si="50">J14+23</f>
        <v>88</v>
      </c>
      <c r="K20">
        <f t="shared" si="50"/>
        <v>272</v>
      </c>
      <c r="L20">
        <f t="shared" si="50"/>
        <v>456</v>
      </c>
      <c r="M20">
        <f t="shared" si="50"/>
        <v>640</v>
      </c>
      <c r="N20" t="b">
        <v>1</v>
      </c>
      <c r="O20" t="b">
        <v>1</v>
      </c>
      <c r="P20" t="b">
        <v>1</v>
      </c>
      <c r="Q20" t="b">
        <v>1</v>
      </c>
    </row>
    <row r="21" spans="1:17">
      <c r="A21" t="s">
        <v>75</v>
      </c>
      <c r="B21" t="s">
        <v>60</v>
      </c>
      <c r="C21" t="s">
        <v>152</v>
      </c>
      <c r="D21" t="s">
        <v>169</v>
      </c>
      <c r="E21">
        <f t="shared" ca="1" si="0"/>
        <v>2</v>
      </c>
      <c r="F21" t="b">
        <f ca="1">IF(N21,AND(INDIRECT("HYPOTHESES!B"&amp;(J21+9))&lt;0.05,INDIRECT("HYPOTHESES!B"&amp;(J21+10))&gt;1),AND(INDIRECT("HYPOTHESES!B"&amp;(J21+9))&lt;0.05,INDIRECT("HYPOTHESES!B"&amp;(J21+10))&lt;1))</f>
        <v>1</v>
      </c>
      <c r="G21" t="b">
        <f t="shared" ref="G21" ca="1" si="51">IF(O21,AND(INDIRECT("HYPOTHESES!B"&amp;(K21+9))&lt;0.05,INDIRECT("HYPOTHESES!B"&amp;(K21+10))&gt;1),AND(INDIRECT("HYPOTHESES!B"&amp;(K21+9))&lt;0.05,INDIRECT("HYPOTHESES!B"&amp;(K21+10))&lt;1))</f>
        <v>1</v>
      </c>
      <c r="H21" t="b">
        <f t="shared" ref="H21" ca="1" si="52">IF(P21,AND(INDIRECT("HYPOTHESES!B"&amp;(L21+9))&lt;0.05,INDIRECT("HYPOTHESES!B"&amp;(L21+10))&gt;1),AND(INDIRECT("HYPOTHESES!B"&amp;(L21+9))&lt;0.05,INDIRECT("HYPOTHESES!B"&amp;(L21+10))&lt;1))</f>
        <v>0</v>
      </c>
      <c r="I21" t="b">
        <f t="shared" ref="I21" ca="1" si="53">IF(Q21,AND(INDIRECT("HYPOTHESES!B"&amp;(M21+9))&lt;0.05,INDIRECT("HYPOTHESES!B"&amp;(M21+10))&gt;1),AND(INDIRECT("HYPOTHESES!B"&amp;(M21+9))&lt;0.05,INDIRECT("HYPOTHESES!B"&amp;(M21+10))&lt;1))</f>
        <v>0</v>
      </c>
      <c r="J21">
        <f t="shared" ref="J21:M21" si="54">J15+23</f>
        <v>88</v>
      </c>
      <c r="K21">
        <f t="shared" si="54"/>
        <v>272</v>
      </c>
      <c r="L21">
        <f t="shared" si="54"/>
        <v>456</v>
      </c>
      <c r="M21">
        <f t="shared" si="54"/>
        <v>640</v>
      </c>
      <c r="N21" t="b">
        <v>1</v>
      </c>
      <c r="O21" t="b">
        <v>1</v>
      </c>
      <c r="P21" t="b">
        <v>1</v>
      </c>
      <c r="Q21" t="b">
        <v>1</v>
      </c>
    </row>
    <row r="22" spans="1:17">
      <c r="A22" t="s">
        <v>75</v>
      </c>
      <c r="B22" t="s">
        <v>60</v>
      </c>
      <c r="C22" t="s">
        <v>170</v>
      </c>
      <c r="D22" t="s">
        <v>168</v>
      </c>
      <c r="E22">
        <f t="shared" ca="1" si="0"/>
        <v>2</v>
      </c>
      <c r="F22" t="b">
        <f ca="1">IF(N22,INDIRECT("HYPOTHESES!D"&amp;J22)&lt;0.05,INDIRECT("HYPOTHESES!D"&amp;J22)&gt;0.95)</f>
        <v>1</v>
      </c>
      <c r="G22" t="b">
        <f t="shared" ref="G22" ca="1" si="55">IF(O22,INDIRECT("HYPOTHESES!D"&amp;K22)&lt;0.05,INDIRECT("HYPOTHESES!D"&amp;K22)&gt;0.95)</f>
        <v>1</v>
      </c>
      <c r="H22" t="b">
        <f t="shared" ref="H22" ca="1" si="56">IF(P22,INDIRECT("HYPOTHESES!D"&amp;L22)&lt;0.05,INDIRECT("HYPOTHESES!D"&amp;L22)&gt;0.95)</f>
        <v>0</v>
      </c>
      <c r="I22" t="b">
        <f t="shared" ref="I22" ca="1" si="57">IF(Q22,INDIRECT("HYPOTHESES!D"&amp;M22)&lt;0.05,INDIRECT("HYPOTHESES!D"&amp;M22)&gt;0.95)</f>
        <v>0</v>
      </c>
      <c r="J22">
        <f t="shared" ref="J22:M22" si="58">J16+23</f>
        <v>88</v>
      </c>
      <c r="K22">
        <f t="shared" si="58"/>
        <v>272</v>
      </c>
      <c r="L22">
        <f t="shared" si="58"/>
        <v>456</v>
      </c>
      <c r="M22">
        <f t="shared" si="58"/>
        <v>640</v>
      </c>
      <c r="N22" t="b">
        <v>1</v>
      </c>
      <c r="O22" t="b">
        <v>1</v>
      </c>
      <c r="P22" t="b">
        <v>1</v>
      </c>
      <c r="Q22" t="b">
        <v>1</v>
      </c>
    </row>
    <row r="23" spans="1:17">
      <c r="A23" t="s">
        <v>75</v>
      </c>
      <c r="B23" t="s">
        <v>60</v>
      </c>
      <c r="C23" t="s">
        <v>170</v>
      </c>
      <c r="D23" t="s">
        <v>169</v>
      </c>
      <c r="E23">
        <f t="shared" ca="1" si="0"/>
        <v>2</v>
      </c>
      <c r="F23" t="b">
        <f ca="1">IF(N23,AND(INDIRECT("HYPOTHESES!D"&amp;(J23+9))&lt;0.05,INDIRECT("HYPOTHESES!D"&amp;(J23+10))&gt;1),AND(INDIRECT("HYPOTHESES!D"&amp;(J23+9))&lt;0.05,INDIRECT("HYPOTHESES!D"&amp;(J23+10))&lt;1))</f>
        <v>1</v>
      </c>
      <c r="G23" t="b">
        <f t="shared" ref="G23" ca="1" si="59">IF(O23,AND(INDIRECT("HYPOTHESES!D"&amp;(K23+9))&lt;0.05,INDIRECT("HYPOTHESES!D"&amp;(K23+10))&gt;1),AND(INDIRECT("HYPOTHESES!D"&amp;(K23+9))&lt;0.05,INDIRECT("HYPOTHESES!D"&amp;(K23+10))&lt;1))</f>
        <v>1</v>
      </c>
      <c r="H23" t="b">
        <f t="shared" ref="H23" ca="1" si="60">IF(P23,AND(INDIRECT("HYPOTHESES!D"&amp;(L23+9))&lt;0.05,INDIRECT("HYPOTHESES!D"&amp;(L23+10))&gt;1),AND(INDIRECT("HYPOTHESES!D"&amp;(L23+9))&lt;0.05,INDIRECT("HYPOTHESES!D"&amp;(L23+10))&lt;1))</f>
        <v>0</v>
      </c>
      <c r="I23" t="b">
        <f t="shared" ref="I23" ca="1" si="61">IF(Q23,AND(INDIRECT("HYPOTHESES!D"&amp;(M23+9))&lt;0.05,INDIRECT("HYPOTHESES!D"&amp;(M23+10))&gt;1),AND(INDIRECT("HYPOTHESES!D"&amp;(M23+9))&lt;0.05,INDIRECT("HYPOTHESES!D"&amp;(M23+10))&lt;1))</f>
        <v>0</v>
      </c>
      <c r="J23">
        <f t="shared" ref="J23:M23" si="62">J17+23</f>
        <v>88</v>
      </c>
      <c r="K23">
        <f t="shared" si="62"/>
        <v>272</v>
      </c>
      <c r="L23">
        <f t="shared" si="62"/>
        <v>456</v>
      </c>
      <c r="M23">
        <f t="shared" si="62"/>
        <v>640</v>
      </c>
      <c r="N23" t="b">
        <v>1</v>
      </c>
      <c r="O23" t="b">
        <v>1</v>
      </c>
      <c r="P23" t="b">
        <v>1</v>
      </c>
      <c r="Q23" t="b">
        <v>1</v>
      </c>
    </row>
    <row r="24" spans="1:17">
      <c r="A24" t="s">
        <v>75</v>
      </c>
      <c r="B24" t="s">
        <v>60</v>
      </c>
      <c r="C24" t="s">
        <v>171</v>
      </c>
      <c r="D24" t="s">
        <v>168</v>
      </c>
      <c r="E24">
        <f t="shared" ca="1" si="0"/>
        <v>2</v>
      </c>
      <c r="F24" t="b">
        <f ca="1">IF(N24,INDIRECT("HYPOTHESES!E"&amp;J24)&lt;0.05,INDIRECT("HYPOTHESES!E"&amp;J24)&gt;0.95)</f>
        <v>1</v>
      </c>
      <c r="G24" t="b">
        <f t="shared" ref="G24" ca="1" si="63">IF(O24,INDIRECT("HYPOTHESES!D"&amp;K24)&lt;0.05,INDIRECT("HYPOTHESES!D"&amp;K24)&gt;0.95)</f>
        <v>1</v>
      </c>
      <c r="H24" t="b">
        <f t="shared" ref="H24" ca="1" si="64">IF(P24,INDIRECT("HYPOTHESES!D"&amp;L24)&lt;0.05,INDIRECT("HYPOTHESES!D"&amp;L24)&gt;0.95)</f>
        <v>0</v>
      </c>
      <c r="I24" t="b">
        <f t="shared" ref="I24" ca="1" si="65">IF(Q24,INDIRECT("HYPOTHESES!D"&amp;M24)&lt;0.05,INDIRECT("HYPOTHESES!D"&amp;M24)&gt;0.95)</f>
        <v>0</v>
      </c>
      <c r="J24">
        <f t="shared" ref="J24:M24" si="66">J18+23</f>
        <v>88</v>
      </c>
      <c r="K24">
        <f t="shared" si="66"/>
        <v>272</v>
      </c>
      <c r="L24">
        <f t="shared" si="66"/>
        <v>456</v>
      </c>
      <c r="M24">
        <f t="shared" si="66"/>
        <v>640</v>
      </c>
      <c r="N24" t="b">
        <v>1</v>
      </c>
      <c r="O24" t="b">
        <v>1</v>
      </c>
      <c r="P24" t="b">
        <v>1</v>
      </c>
      <c r="Q24" t="b">
        <v>1</v>
      </c>
    </row>
    <row r="25" spans="1:17">
      <c r="A25" t="s">
        <v>75</v>
      </c>
      <c r="B25" t="s">
        <v>60</v>
      </c>
      <c r="C25" t="s">
        <v>171</v>
      </c>
      <c r="D25" t="s">
        <v>169</v>
      </c>
      <c r="E25">
        <f t="shared" ca="1" si="0"/>
        <v>1</v>
      </c>
      <c r="F25" t="b">
        <f ca="1">IF(N25,AND(INDIRECT("HYPOTHESES!E"&amp;(J25+9))&lt;0.05,INDIRECT("HYPOTHESES!E"&amp;(J25+10))&gt;1),AND(INDIRECT("HYPOTHESES!E"&amp;(J25+9))&lt;0.05,INDIRECT("HYPOTHESES!E"&amp;(J25+10))&lt;1))</f>
        <v>0</v>
      </c>
      <c r="G25" t="b">
        <f t="shared" ref="G25" ca="1" si="67">IF(O25,AND(INDIRECT("HYPOTHESES!E"&amp;(K25+9))&lt;0.05,INDIRECT("HYPOTHESES!E"&amp;(K25+10))&gt;1),AND(INDIRECT("HYPOTHESES!E"&amp;(K25+9))&lt;0.05,INDIRECT("HYPOTHESES!E"&amp;(K25+10))&lt;1))</f>
        <v>1</v>
      </c>
      <c r="H25" t="b">
        <f t="shared" ref="H25" ca="1" si="68">IF(P25,AND(INDIRECT("HYPOTHESES!E"&amp;(L25+9))&lt;0.05,INDIRECT("HYPOTHESES!E"&amp;(L25+10))&gt;1),AND(INDIRECT("HYPOTHESES!E"&amp;(L25+9))&lt;0.05,INDIRECT("HYPOTHESES!E"&amp;(L25+10))&lt;1))</f>
        <v>0</v>
      </c>
      <c r="I25" t="b">
        <f t="shared" ref="I25" ca="1" si="69">IF(Q25,AND(INDIRECT("HYPOTHESES!E"&amp;(M25+9))&lt;0.05,INDIRECT("HYPOTHESES!E"&amp;(M25+10))&gt;1),AND(INDIRECT("HYPOTHESES!E"&amp;(M25+9))&lt;0.05,INDIRECT("HYPOTHESES!E"&amp;(M25+10))&lt;1))</f>
        <v>0</v>
      </c>
      <c r="J25">
        <f t="shared" ref="J25:M25" si="70">J19+23</f>
        <v>88</v>
      </c>
      <c r="K25">
        <f t="shared" si="70"/>
        <v>272</v>
      </c>
      <c r="L25">
        <f t="shared" si="70"/>
        <v>456</v>
      </c>
      <c r="M25">
        <f t="shared" si="70"/>
        <v>640</v>
      </c>
      <c r="N25" t="b">
        <v>1</v>
      </c>
      <c r="O25" t="b">
        <v>1</v>
      </c>
      <c r="P25" t="b">
        <v>1</v>
      </c>
      <c r="Q25" t="b">
        <v>1</v>
      </c>
    </row>
    <row r="26" spans="1:17">
      <c r="A26" t="s">
        <v>75</v>
      </c>
      <c r="B26" t="s">
        <v>53</v>
      </c>
      <c r="C26" t="s">
        <v>152</v>
      </c>
      <c r="D26" t="s">
        <v>168</v>
      </c>
      <c r="E26">
        <f t="shared" ca="1" si="0"/>
        <v>2</v>
      </c>
      <c r="F26" t="e">
        <f ca="1">IF(N26,INDIRECT("HYPOTHESES!B"&amp;J26)&lt;0.05,INDIRECT("HYPOTHESES!B"&amp;J26)&gt;0.95)</f>
        <v>#REF!</v>
      </c>
      <c r="G26" t="e">
        <f ca="1">IF(O26,INDIRECT("HYPOTHESES!B"&amp;K26)&lt;0.05,INDIRECT("HYPOTHESES!B"&amp;K26)&gt;0.95)</f>
        <v>#REF!</v>
      </c>
      <c r="H26" t="b">
        <f ca="1">IF(P26,INDIRECT("B"&amp;L26)&lt;0.05,INDIRECT("HYPOTHESES!B"&amp;L26)&gt;0.95)</f>
        <v>1</v>
      </c>
      <c r="I26" t="b">
        <f ca="1">IF(Q26,INDIRECT("B"&amp;M26)&lt;0.05,INDIRECT("HYPOTHESES!B"&amp;M26)&gt;0.95)</f>
        <v>1</v>
      </c>
      <c r="J26">
        <f t="shared" ref="J26:M26" si="71">J20+23</f>
        <v>111</v>
      </c>
      <c r="K26">
        <f t="shared" si="71"/>
        <v>295</v>
      </c>
      <c r="L26">
        <f t="shared" si="71"/>
        <v>479</v>
      </c>
      <c r="M26">
        <f t="shared" si="71"/>
        <v>663</v>
      </c>
      <c r="N26" t="b">
        <v>1</v>
      </c>
      <c r="O26" t="b">
        <v>1</v>
      </c>
      <c r="P26" t="b">
        <v>1</v>
      </c>
      <c r="Q26" t="b">
        <v>1</v>
      </c>
    </row>
    <row r="27" spans="1:17">
      <c r="A27" t="s">
        <v>75</v>
      </c>
      <c r="B27" t="s">
        <v>53</v>
      </c>
      <c r="C27" t="s">
        <v>152</v>
      </c>
      <c r="D27" t="s">
        <v>169</v>
      </c>
      <c r="E27">
        <f t="shared" ca="1" si="0"/>
        <v>0</v>
      </c>
      <c r="F27" t="b">
        <f ca="1">IF(N27,AND(INDIRECT("HYPOTHESES!B"&amp;(J27+9))&lt;0.05,INDIRECT("HYPOTHESES!B"&amp;(J27+10))&gt;1),AND(INDIRECT("HYPOTHESES!B"&amp;(J27+9))&lt;0.05,INDIRECT("HYPOTHESES!B"&amp;(J27+10))&lt;1))</f>
        <v>0</v>
      </c>
      <c r="G27" t="b">
        <f t="shared" ref="G27" ca="1" si="72">IF(O27,AND(INDIRECT("HYPOTHESES!B"&amp;(K27+9))&lt;0.05,INDIRECT("HYPOTHESES!B"&amp;(K27+10))&gt;1),AND(INDIRECT("HYPOTHESES!B"&amp;(K27+9))&lt;0.05,INDIRECT("HYPOTHESES!B"&amp;(K27+10))&lt;1))</f>
        <v>0</v>
      </c>
      <c r="H27" t="b">
        <f t="shared" ref="H27" ca="1" si="73">IF(P27,AND(INDIRECT("HYPOTHESES!B"&amp;(L27+9))&lt;0.05,INDIRECT("HYPOTHESES!B"&amp;(L27+10))&gt;1),AND(INDIRECT("HYPOTHESES!B"&amp;(L27+9))&lt;0.05,INDIRECT("HYPOTHESES!B"&amp;(L27+10))&lt;1))</f>
        <v>0</v>
      </c>
      <c r="I27" t="b">
        <f t="shared" ref="I27" ca="1" si="74">IF(Q27,AND(INDIRECT("HYPOTHESES!B"&amp;(M27+9))&lt;0.05,INDIRECT("HYPOTHESES!B"&amp;(M27+10))&gt;1),AND(INDIRECT("HYPOTHESES!B"&amp;(M27+9))&lt;0.05,INDIRECT("HYPOTHESES!B"&amp;(M27+10))&lt;1))</f>
        <v>0</v>
      </c>
      <c r="J27">
        <f t="shared" ref="J27:M27" si="75">J21+23</f>
        <v>111</v>
      </c>
      <c r="K27">
        <f t="shared" si="75"/>
        <v>295</v>
      </c>
      <c r="L27">
        <f t="shared" si="75"/>
        <v>479</v>
      </c>
      <c r="M27">
        <f t="shared" si="75"/>
        <v>663</v>
      </c>
      <c r="N27" t="b">
        <v>1</v>
      </c>
      <c r="O27" t="b">
        <v>1</v>
      </c>
      <c r="P27" t="b">
        <v>1</v>
      </c>
      <c r="Q27" t="b">
        <v>1</v>
      </c>
    </row>
    <row r="28" spans="1:17">
      <c r="A28" t="s">
        <v>75</v>
      </c>
      <c r="B28" t="s">
        <v>53</v>
      </c>
      <c r="C28" t="s">
        <v>170</v>
      </c>
      <c r="D28" t="s">
        <v>168</v>
      </c>
      <c r="E28">
        <f t="shared" ca="1" si="0"/>
        <v>1</v>
      </c>
      <c r="F28" t="b">
        <f ca="1">IF(N28,INDIRECT("HYPOTHESES!D"&amp;J28)&lt;0.05,INDIRECT("HYPOTHESES!D"&amp;J28)&gt;0.95)</f>
        <v>1</v>
      </c>
      <c r="G28" t="b">
        <f t="shared" ref="G28" ca="1" si="76">IF(O28,INDIRECT("HYPOTHESES!D"&amp;K28)&lt;0.05,INDIRECT("HYPOTHESES!D"&amp;K28)&gt;0.95)</f>
        <v>0</v>
      </c>
      <c r="H28" t="b">
        <f t="shared" ref="H28" ca="1" si="77">IF(P28,INDIRECT("HYPOTHESES!D"&amp;L28)&lt;0.05,INDIRECT("HYPOTHESES!D"&amp;L28)&gt;0.95)</f>
        <v>0</v>
      </c>
      <c r="I28" t="b">
        <f t="shared" ref="I28" ca="1" si="78">IF(Q28,INDIRECT("HYPOTHESES!D"&amp;M28)&lt;0.05,INDIRECT("HYPOTHESES!D"&amp;M28)&gt;0.95)</f>
        <v>0</v>
      </c>
      <c r="J28">
        <f t="shared" ref="J28:M28" si="79">J22+23</f>
        <v>111</v>
      </c>
      <c r="K28">
        <f t="shared" si="79"/>
        <v>295</v>
      </c>
      <c r="L28">
        <f t="shared" si="79"/>
        <v>479</v>
      </c>
      <c r="M28">
        <f t="shared" si="79"/>
        <v>663</v>
      </c>
      <c r="N28" t="b">
        <v>1</v>
      </c>
      <c r="O28" t="b">
        <v>1</v>
      </c>
      <c r="P28" t="b">
        <v>1</v>
      </c>
      <c r="Q28" t="b">
        <v>1</v>
      </c>
    </row>
    <row r="29" spans="1:17">
      <c r="A29" t="s">
        <v>75</v>
      </c>
      <c r="B29" t="s">
        <v>53</v>
      </c>
      <c r="C29" t="s">
        <v>170</v>
      </c>
      <c r="D29" t="s">
        <v>169</v>
      </c>
      <c r="E29">
        <f t="shared" ca="1" si="0"/>
        <v>1</v>
      </c>
      <c r="F29" t="b">
        <f ca="1">IF(N29,AND(INDIRECT("HYPOTHESES!D"&amp;(J29+9))&lt;0.05,INDIRECT("HYPOTHESES!D"&amp;(J29+10))&gt;1),AND(INDIRECT("HYPOTHESES!D"&amp;(J29+9))&lt;0.05,INDIRECT("HYPOTHESES!D"&amp;(J29+10))&lt;1))</f>
        <v>1</v>
      </c>
      <c r="G29" t="b">
        <f t="shared" ref="G29" ca="1" si="80">IF(O29,AND(INDIRECT("HYPOTHESES!D"&amp;(K29+9))&lt;0.05,INDIRECT("HYPOTHESES!D"&amp;(K29+10))&gt;1),AND(INDIRECT("HYPOTHESES!D"&amp;(K29+9))&lt;0.05,INDIRECT("HYPOTHESES!D"&amp;(K29+10))&lt;1))</f>
        <v>0</v>
      </c>
      <c r="H29" t="b">
        <f t="shared" ref="H29" ca="1" si="81">IF(P29,AND(INDIRECT("HYPOTHESES!D"&amp;(L29+9))&lt;0.05,INDIRECT("HYPOTHESES!D"&amp;(L29+10))&gt;1),AND(INDIRECT("HYPOTHESES!D"&amp;(L29+9))&lt;0.05,INDIRECT("HYPOTHESES!D"&amp;(L29+10))&lt;1))</f>
        <v>0</v>
      </c>
      <c r="I29" t="b">
        <f t="shared" ref="I29" ca="1" si="82">IF(Q29,AND(INDIRECT("HYPOTHESES!D"&amp;(M29+9))&lt;0.05,INDIRECT("HYPOTHESES!D"&amp;(M29+10))&gt;1),AND(INDIRECT("HYPOTHESES!D"&amp;(M29+9))&lt;0.05,INDIRECT("HYPOTHESES!D"&amp;(M29+10))&lt;1))</f>
        <v>0</v>
      </c>
      <c r="J29">
        <f t="shared" ref="J29:M29" si="83">J23+23</f>
        <v>111</v>
      </c>
      <c r="K29">
        <f t="shared" si="83"/>
        <v>295</v>
      </c>
      <c r="L29">
        <f t="shared" si="83"/>
        <v>479</v>
      </c>
      <c r="M29">
        <f t="shared" si="83"/>
        <v>663</v>
      </c>
      <c r="N29" t="b">
        <v>1</v>
      </c>
      <c r="O29" t="b">
        <v>1</v>
      </c>
      <c r="P29" t="b">
        <v>1</v>
      </c>
      <c r="Q29" t="b">
        <v>1</v>
      </c>
    </row>
    <row r="30" spans="1:17">
      <c r="A30" t="s">
        <v>75</v>
      </c>
      <c r="B30" t="s">
        <v>53</v>
      </c>
      <c r="C30" t="s">
        <v>171</v>
      </c>
      <c r="D30" t="s">
        <v>168</v>
      </c>
      <c r="E30">
        <f t="shared" ca="1" si="0"/>
        <v>1</v>
      </c>
      <c r="F30" t="b">
        <f ca="1">IF(N30,INDIRECT("HYPOTHESES!E"&amp;J30)&lt;0.05,INDIRECT("HYPOTHESES!E"&amp;J30)&gt;0.95)</f>
        <v>1</v>
      </c>
      <c r="G30" t="b">
        <f t="shared" ref="G30" ca="1" si="84">IF(O30,INDIRECT("HYPOTHESES!D"&amp;K30)&lt;0.05,INDIRECT("HYPOTHESES!D"&amp;K30)&gt;0.95)</f>
        <v>0</v>
      </c>
      <c r="H30" t="b">
        <f t="shared" ref="H30" ca="1" si="85">IF(P30,INDIRECT("HYPOTHESES!D"&amp;L30)&lt;0.05,INDIRECT("HYPOTHESES!D"&amp;L30)&gt;0.95)</f>
        <v>0</v>
      </c>
      <c r="I30" t="b">
        <f t="shared" ref="I30" ca="1" si="86">IF(Q30,INDIRECT("HYPOTHESES!D"&amp;M30)&lt;0.05,INDIRECT("HYPOTHESES!D"&amp;M30)&gt;0.95)</f>
        <v>0</v>
      </c>
      <c r="J30">
        <f t="shared" ref="J30:M30" si="87">J24+23</f>
        <v>111</v>
      </c>
      <c r="K30">
        <f t="shared" si="87"/>
        <v>295</v>
      </c>
      <c r="L30">
        <f t="shared" si="87"/>
        <v>479</v>
      </c>
      <c r="M30">
        <f t="shared" si="87"/>
        <v>663</v>
      </c>
      <c r="N30" t="b">
        <v>1</v>
      </c>
      <c r="O30" t="b">
        <v>1</v>
      </c>
      <c r="P30" t="b">
        <v>1</v>
      </c>
      <c r="Q30" t="b">
        <v>1</v>
      </c>
    </row>
    <row r="31" spans="1:17">
      <c r="A31" t="s">
        <v>75</v>
      </c>
      <c r="B31" t="s">
        <v>53</v>
      </c>
      <c r="C31" t="s">
        <v>171</v>
      </c>
      <c r="D31" t="s">
        <v>169</v>
      </c>
      <c r="E31">
        <f t="shared" ca="1" si="0"/>
        <v>1</v>
      </c>
      <c r="F31" t="b">
        <f ca="1">IF(N31,AND(INDIRECT("HYPOTHESES!E"&amp;(J31+9))&lt;0.05,INDIRECT("HYPOTHESES!E"&amp;(J31+10))&gt;1),AND(INDIRECT("HYPOTHESES!E"&amp;(J31+9))&lt;0.05,INDIRECT("HYPOTHESES!E"&amp;(J31+10))&lt;1))</f>
        <v>1</v>
      </c>
      <c r="G31" t="b">
        <f t="shared" ref="G31" ca="1" si="88">IF(O31,AND(INDIRECT("HYPOTHESES!E"&amp;(K31+9))&lt;0.05,INDIRECT("HYPOTHESES!E"&amp;(K31+10))&gt;1),AND(INDIRECT("HYPOTHESES!E"&amp;(K31+9))&lt;0.05,INDIRECT("HYPOTHESES!E"&amp;(K31+10))&lt;1))</f>
        <v>0</v>
      </c>
      <c r="H31" t="b">
        <f t="shared" ref="H31" ca="1" si="89">IF(P31,AND(INDIRECT("HYPOTHESES!E"&amp;(L31+9))&lt;0.05,INDIRECT("HYPOTHESES!E"&amp;(L31+10))&gt;1),AND(INDIRECT("HYPOTHESES!E"&amp;(L31+9))&lt;0.05,INDIRECT("HYPOTHESES!E"&amp;(L31+10))&lt;1))</f>
        <v>0</v>
      </c>
      <c r="I31" t="b">
        <f t="shared" ref="I31" ca="1" si="90">IF(Q31,AND(INDIRECT("HYPOTHESES!E"&amp;(M31+9))&lt;0.05,INDIRECT("HYPOTHESES!E"&amp;(M31+10))&gt;1),AND(INDIRECT("HYPOTHESES!E"&amp;(M31+9))&lt;0.05,INDIRECT("HYPOTHESES!E"&amp;(M31+10))&lt;1))</f>
        <v>0</v>
      </c>
      <c r="J31">
        <f t="shared" ref="J31:M31" si="91">J25+23</f>
        <v>111</v>
      </c>
      <c r="K31">
        <f t="shared" si="91"/>
        <v>295</v>
      </c>
      <c r="L31">
        <f t="shared" si="91"/>
        <v>479</v>
      </c>
      <c r="M31">
        <f t="shared" si="91"/>
        <v>663</v>
      </c>
      <c r="N31" t="b">
        <v>1</v>
      </c>
      <c r="O31" t="b">
        <v>1</v>
      </c>
      <c r="P31" t="b">
        <v>1</v>
      </c>
      <c r="Q31" t="b">
        <v>1</v>
      </c>
    </row>
    <row r="32" spans="1:17">
      <c r="A32" t="s">
        <v>75</v>
      </c>
      <c r="B32" t="s">
        <v>51</v>
      </c>
      <c r="C32" t="s">
        <v>152</v>
      </c>
      <c r="D32" t="s">
        <v>168</v>
      </c>
      <c r="E32">
        <f t="shared" ca="1" si="0"/>
        <v>2</v>
      </c>
      <c r="F32" t="e">
        <f ca="1">IF(N32,INDIRECT("HYPOTHESES!B"&amp;J32)&lt;0.05,INDIRECT("HYPOTHESES!B"&amp;J32)&gt;0.95)</f>
        <v>#REF!</v>
      </c>
      <c r="G32" t="e">
        <f ca="1">IF(O32,INDIRECT("HYPOTHESES!B"&amp;K32)&lt;0.05,INDIRECT("HYPOTHESES!B"&amp;K32)&gt;0.95)</f>
        <v>#REF!</v>
      </c>
      <c r="H32" t="b">
        <f ca="1">IF(P32,INDIRECT("B"&amp;L32)&lt;0.05,INDIRECT("HYPOTHESES!B"&amp;L32)&gt;0.95)</f>
        <v>1</v>
      </c>
      <c r="I32" t="b">
        <f ca="1">IF(Q32,INDIRECT("B"&amp;M32)&lt;0.05,INDIRECT("HYPOTHESES!B"&amp;M32)&gt;0.95)</f>
        <v>1</v>
      </c>
      <c r="J32">
        <f t="shared" ref="J32:M32" si="92">J26+23</f>
        <v>134</v>
      </c>
      <c r="K32">
        <f t="shared" si="92"/>
        <v>318</v>
      </c>
      <c r="L32">
        <f t="shared" si="92"/>
        <v>502</v>
      </c>
      <c r="M32">
        <f t="shared" si="92"/>
        <v>686</v>
      </c>
      <c r="N32" t="b">
        <v>1</v>
      </c>
      <c r="O32" t="b">
        <v>1</v>
      </c>
      <c r="P32" t="b">
        <v>1</v>
      </c>
      <c r="Q32" t="b">
        <v>1</v>
      </c>
    </row>
    <row r="33" spans="1:17">
      <c r="A33" t="s">
        <v>75</v>
      </c>
      <c r="B33" t="s">
        <v>51</v>
      </c>
      <c r="C33" t="s">
        <v>152</v>
      </c>
      <c r="D33" t="s">
        <v>169</v>
      </c>
      <c r="E33">
        <f t="shared" ca="1" si="0"/>
        <v>1</v>
      </c>
      <c r="F33" t="b">
        <f ca="1">IF(N33,AND(INDIRECT("HYPOTHESES!B"&amp;(J33+9))&lt;0.05,INDIRECT("HYPOTHESES!B"&amp;(J33+10))&gt;1),AND(INDIRECT("HYPOTHESES!B"&amp;(J33+9))&lt;0.05,INDIRECT("HYPOTHESES!B"&amp;(J33+10))&lt;1))</f>
        <v>0</v>
      </c>
      <c r="G33" t="b">
        <f t="shared" ref="G33" ca="1" si="93">IF(O33,AND(INDIRECT("HYPOTHESES!B"&amp;(K33+9))&lt;0.05,INDIRECT("HYPOTHESES!B"&amp;(K33+10))&gt;1),AND(INDIRECT("HYPOTHESES!B"&amp;(K33+9))&lt;0.05,INDIRECT("HYPOTHESES!B"&amp;(K33+10))&lt;1))</f>
        <v>0</v>
      </c>
      <c r="H33" t="b">
        <f t="shared" ref="H33" ca="1" si="94">IF(P33,AND(INDIRECT("HYPOTHESES!B"&amp;(L33+9))&lt;0.05,INDIRECT("HYPOTHESES!B"&amp;(L33+10))&gt;1),AND(INDIRECT("HYPOTHESES!B"&amp;(L33+9))&lt;0.05,INDIRECT("HYPOTHESES!B"&amp;(L33+10))&lt;1))</f>
        <v>0</v>
      </c>
      <c r="I33" t="b">
        <f t="shared" ref="I33" ca="1" si="95">IF(Q33,AND(INDIRECT("HYPOTHESES!B"&amp;(M33+9))&lt;0.05,INDIRECT("HYPOTHESES!B"&amp;(M33+10))&gt;1),AND(INDIRECT("HYPOTHESES!B"&amp;(M33+9))&lt;0.05,INDIRECT("HYPOTHESES!B"&amp;(M33+10))&lt;1))</f>
        <v>1</v>
      </c>
      <c r="J33">
        <f t="shared" ref="J33:M33" si="96">J27+23</f>
        <v>134</v>
      </c>
      <c r="K33">
        <f t="shared" si="96"/>
        <v>318</v>
      </c>
      <c r="L33">
        <f t="shared" si="96"/>
        <v>502</v>
      </c>
      <c r="M33">
        <f t="shared" si="96"/>
        <v>686</v>
      </c>
      <c r="N33" t="b">
        <v>1</v>
      </c>
      <c r="O33" t="b">
        <v>1</v>
      </c>
      <c r="P33" t="b">
        <v>1</v>
      </c>
      <c r="Q33" t="b">
        <v>1</v>
      </c>
    </row>
    <row r="34" spans="1:17">
      <c r="A34" t="s">
        <v>75</v>
      </c>
      <c r="B34" t="s">
        <v>51</v>
      </c>
      <c r="C34" t="s">
        <v>170</v>
      </c>
      <c r="D34" t="s">
        <v>168</v>
      </c>
      <c r="E34">
        <f t="shared" ca="1" si="0"/>
        <v>2</v>
      </c>
      <c r="F34" t="b">
        <f ca="1">IF(N34,INDIRECT("HYPOTHESES!D"&amp;J34)&lt;0.05,INDIRECT("HYPOTHESES!D"&amp;J34)&gt;0.95)</f>
        <v>0</v>
      </c>
      <c r="G34" t="b">
        <f t="shared" ref="G34" ca="1" si="97">IF(O34,INDIRECT("HYPOTHESES!D"&amp;K34)&lt;0.05,INDIRECT("HYPOTHESES!D"&amp;K34)&gt;0.95)</f>
        <v>1</v>
      </c>
      <c r="H34" t="b">
        <f t="shared" ref="H34" ca="1" si="98">IF(P34,INDIRECT("HYPOTHESES!D"&amp;L34)&lt;0.05,INDIRECT("HYPOTHESES!D"&amp;L34)&gt;0.95)</f>
        <v>0</v>
      </c>
      <c r="I34" t="b">
        <f t="shared" ref="I34" ca="1" si="99">IF(Q34,INDIRECT("HYPOTHESES!D"&amp;M34)&lt;0.05,INDIRECT("HYPOTHESES!D"&amp;M34)&gt;0.95)</f>
        <v>1</v>
      </c>
      <c r="J34">
        <f t="shared" ref="J34:M34" si="100">J28+23</f>
        <v>134</v>
      </c>
      <c r="K34">
        <f t="shared" si="100"/>
        <v>318</v>
      </c>
      <c r="L34">
        <f t="shared" si="100"/>
        <v>502</v>
      </c>
      <c r="M34">
        <f t="shared" si="100"/>
        <v>686</v>
      </c>
      <c r="N34" t="b">
        <v>1</v>
      </c>
      <c r="O34" t="b">
        <v>1</v>
      </c>
      <c r="P34" t="b">
        <v>1</v>
      </c>
      <c r="Q34" t="b">
        <v>1</v>
      </c>
    </row>
    <row r="35" spans="1:17">
      <c r="A35" t="s">
        <v>75</v>
      </c>
      <c r="B35" t="s">
        <v>51</v>
      </c>
      <c r="C35" t="s">
        <v>170</v>
      </c>
      <c r="D35" t="s">
        <v>169</v>
      </c>
      <c r="E35">
        <f t="shared" ca="1" si="0"/>
        <v>2</v>
      </c>
      <c r="F35" t="b">
        <f ca="1">IF(N35,AND(INDIRECT("HYPOTHESES!D"&amp;(J35+9))&lt;0.05,INDIRECT("HYPOTHESES!D"&amp;(J35+10))&gt;1),AND(INDIRECT("HYPOTHESES!D"&amp;(J35+9))&lt;0.05,INDIRECT("HYPOTHESES!D"&amp;(J35+10))&lt;1))</f>
        <v>0</v>
      </c>
      <c r="G35" t="b">
        <f t="shared" ref="G35" ca="1" si="101">IF(O35,AND(INDIRECT("HYPOTHESES!D"&amp;(K35+9))&lt;0.05,INDIRECT("HYPOTHESES!D"&amp;(K35+10))&gt;1),AND(INDIRECT("HYPOTHESES!D"&amp;(K35+9))&lt;0.05,INDIRECT("HYPOTHESES!D"&amp;(K35+10))&lt;1))</f>
        <v>1</v>
      </c>
      <c r="H35" t="b">
        <f t="shared" ref="H35" ca="1" si="102">IF(P35,AND(INDIRECT("HYPOTHESES!D"&amp;(L35+9))&lt;0.05,INDIRECT("HYPOTHESES!D"&amp;(L35+10))&gt;1),AND(INDIRECT("HYPOTHESES!D"&amp;(L35+9))&lt;0.05,INDIRECT("HYPOTHESES!D"&amp;(L35+10))&lt;1))</f>
        <v>0</v>
      </c>
      <c r="I35" t="b">
        <f t="shared" ref="I35" ca="1" si="103">IF(Q35,AND(INDIRECT("HYPOTHESES!D"&amp;(M35+9))&lt;0.05,INDIRECT("HYPOTHESES!D"&amp;(M35+10))&gt;1),AND(INDIRECT("HYPOTHESES!D"&amp;(M35+9))&lt;0.05,INDIRECT("HYPOTHESES!D"&amp;(M35+10))&lt;1))</f>
        <v>1</v>
      </c>
      <c r="J35">
        <f t="shared" ref="J35:M35" si="104">J29+23</f>
        <v>134</v>
      </c>
      <c r="K35">
        <f t="shared" si="104"/>
        <v>318</v>
      </c>
      <c r="L35">
        <f t="shared" si="104"/>
        <v>502</v>
      </c>
      <c r="M35">
        <f t="shared" si="104"/>
        <v>686</v>
      </c>
      <c r="N35" t="b">
        <v>1</v>
      </c>
      <c r="O35" t="b">
        <v>1</v>
      </c>
      <c r="P35" t="b">
        <v>1</v>
      </c>
      <c r="Q35" t="b">
        <v>1</v>
      </c>
    </row>
    <row r="36" spans="1:17">
      <c r="A36" t="s">
        <v>75</v>
      </c>
      <c r="B36" t="s">
        <v>51</v>
      </c>
      <c r="C36" t="s">
        <v>171</v>
      </c>
      <c r="D36" t="s">
        <v>168</v>
      </c>
      <c r="E36">
        <f t="shared" ca="1" si="0"/>
        <v>2</v>
      </c>
      <c r="F36" t="b">
        <f ca="1">IF(N36,INDIRECT("HYPOTHESES!E"&amp;J36)&lt;0.05,INDIRECT("HYPOTHESES!E"&amp;J36)&gt;0.95)</f>
        <v>0</v>
      </c>
      <c r="G36" t="b">
        <f t="shared" ref="G36" ca="1" si="105">IF(O36,INDIRECT("HYPOTHESES!D"&amp;K36)&lt;0.05,INDIRECT("HYPOTHESES!D"&amp;K36)&gt;0.95)</f>
        <v>1</v>
      </c>
      <c r="H36" t="b">
        <f t="shared" ref="H36" ca="1" si="106">IF(P36,INDIRECT("HYPOTHESES!D"&amp;L36)&lt;0.05,INDIRECT("HYPOTHESES!D"&amp;L36)&gt;0.95)</f>
        <v>0</v>
      </c>
      <c r="I36" t="b">
        <f t="shared" ref="I36" ca="1" si="107">IF(Q36,INDIRECT("HYPOTHESES!D"&amp;M36)&lt;0.05,INDIRECT("HYPOTHESES!D"&amp;M36)&gt;0.95)</f>
        <v>1</v>
      </c>
      <c r="J36">
        <f t="shared" ref="J36:M36" si="108">J30+23</f>
        <v>134</v>
      </c>
      <c r="K36">
        <f t="shared" si="108"/>
        <v>318</v>
      </c>
      <c r="L36">
        <f t="shared" si="108"/>
        <v>502</v>
      </c>
      <c r="M36">
        <f t="shared" si="108"/>
        <v>686</v>
      </c>
      <c r="N36" t="b">
        <v>1</v>
      </c>
      <c r="O36" t="b">
        <v>1</v>
      </c>
      <c r="P36" t="b">
        <v>1</v>
      </c>
      <c r="Q36" t="b">
        <v>1</v>
      </c>
    </row>
    <row r="37" spans="1:17">
      <c r="A37" t="s">
        <v>75</v>
      </c>
      <c r="B37" t="s">
        <v>51</v>
      </c>
      <c r="C37" t="s">
        <v>171</v>
      </c>
      <c r="D37" t="s">
        <v>169</v>
      </c>
      <c r="E37">
        <f t="shared" ca="1" si="0"/>
        <v>2</v>
      </c>
      <c r="F37" t="b">
        <f ca="1">IF(N37,AND(INDIRECT("HYPOTHESES!E"&amp;(J37+9))&lt;0.05,INDIRECT("HYPOTHESES!E"&amp;(J37+10))&gt;1),AND(INDIRECT("HYPOTHESES!E"&amp;(J37+9))&lt;0.05,INDIRECT("HYPOTHESES!E"&amp;(J37+10))&lt;1))</f>
        <v>0</v>
      </c>
      <c r="G37" t="b">
        <f t="shared" ref="G37" ca="1" si="109">IF(O37,AND(INDIRECT("HYPOTHESES!E"&amp;(K37+9))&lt;0.05,INDIRECT("HYPOTHESES!E"&amp;(K37+10))&gt;1),AND(INDIRECT("HYPOTHESES!E"&amp;(K37+9))&lt;0.05,INDIRECT("HYPOTHESES!E"&amp;(K37+10))&lt;1))</f>
        <v>1</v>
      </c>
      <c r="H37" t="b">
        <f t="shared" ref="H37" ca="1" si="110">IF(P37,AND(INDIRECT("HYPOTHESES!E"&amp;(L37+9))&lt;0.05,INDIRECT("HYPOTHESES!E"&amp;(L37+10))&gt;1),AND(INDIRECT("HYPOTHESES!E"&amp;(L37+9))&lt;0.05,INDIRECT("HYPOTHESES!E"&amp;(L37+10))&lt;1))</f>
        <v>0</v>
      </c>
      <c r="I37" t="b">
        <f t="shared" ref="I37" ca="1" si="111">IF(Q37,AND(INDIRECT("HYPOTHESES!E"&amp;(M37+9))&lt;0.05,INDIRECT("HYPOTHESES!E"&amp;(M37+10))&gt;1),AND(INDIRECT("HYPOTHESES!E"&amp;(M37+9))&lt;0.05,INDIRECT("HYPOTHESES!E"&amp;(M37+10))&lt;1))</f>
        <v>1</v>
      </c>
      <c r="J37">
        <f t="shared" ref="J37:M37" si="112">J31+23</f>
        <v>134</v>
      </c>
      <c r="K37">
        <f t="shared" si="112"/>
        <v>318</v>
      </c>
      <c r="L37">
        <f t="shared" si="112"/>
        <v>502</v>
      </c>
      <c r="M37">
        <f t="shared" si="112"/>
        <v>686</v>
      </c>
      <c r="N37" t="b">
        <v>1</v>
      </c>
      <c r="O37" t="b">
        <v>1</v>
      </c>
      <c r="P37" t="b">
        <v>1</v>
      </c>
      <c r="Q37" t="b">
        <v>1</v>
      </c>
    </row>
    <row r="38" spans="1:17">
      <c r="A38" t="s">
        <v>75</v>
      </c>
      <c r="B38" t="s">
        <v>52</v>
      </c>
      <c r="C38" t="s">
        <v>152</v>
      </c>
      <c r="D38" t="s">
        <v>168</v>
      </c>
      <c r="E38">
        <f t="shared" ca="1" si="0"/>
        <v>2</v>
      </c>
      <c r="F38" t="e">
        <f ca="1">IF(N38,INDIRECT("HYPOTHESES!B"&amp;J38)&lt;0.05,INDIRECT("HYPOTHESES!B"&amp;J38)&gt;0.95)</f>
        <v>#REF!</v>
      </c>
      <c r="G38" t="e">
        <f ca="1">IF(O38,INDIRECT("HYPOTHESES!B"&amp;K38)&lt;0.05,INDIRECT("HYPOTHESES!B"&amp;K38)&gt;0.95)</f>
        <v>#REF!</v>
      </c>
      <c r="H38" t="b">
        <f ca="1">IF(P38,INDIRECT("B"&amp;L38)&lt;0.05,INDIRECT("HYPOTHESES!B"&amp;L38)&gt;0.95)</f>
        <v>1</v>
      </c>
      <c r="I38" t="b">
        <f ca="1">IF(Q38,INDIRECT("B"&amp;M38)&lt;0.05,INDIRECT("HYPOTHESES!B"&amp;M38)&gt;0.95)</f>
        <v>1</v>
      </c>
      <c r="J38">
        <f t="shared" ref="J38:M38" si="113">J32+23</f>
        <v>157</v>
      </c>
      <c r="K38">
        <f t="shared" si="113"/>
        <v>341</v>
      </c>
      <c r="L38">
        <f t="shared" si="113"/>
        <v>525</v>
      </c>
      <c r="M38">
        <f t="shared" si="113"/>
        <v>709</v>
      </c>
      <c r="N38" t="b">
        <v>1</v>
      </c>
      <c r="O38" t="b">
        <v>1</v>
      </c>
      <c r="P38" t="b">
        <v>1</v>
      </c>
      <c r="Q38" t="b">
        <v>1</v>
      </c>
    </row>
    <row r="39" spans="1:17">
      <c r="A39" t="s">
        <v>75</v>
      </c>
      <c r="B39" t="s">
        <v>52</v>
      </c>
      <c r="C39" t="s">
        <v>152</v>
      </c>
      <c r="D39" t="s">
        <v>169</v>
      </c>
      <c r="E39">
        <f t="shared" ca="1" si="0"/>
        <v>1</v>
      </c>
      <c r="F39" t="b">
        <f ca="1">IF(N39,AND(INDIRECT("HYPOTHESES!B"&amp;(J39+9))&lt;0.05,INDIRECT("HYPOTHESES!B"&amp;(J39+10))&gt;1),AND(INDIRECT("HYPOTHESES!B"&amp;(J39+9))&lt;0.05,INDIRECT("HYPOTHESES!B"&amp;(J39+10))&lt;1))</f>
        <v>0</v>
      </c>
      <c r="G39" t="b">
        <f t="shared" ref="G39" ca="1" si="114">IF(O39,AND(INDIRECT("HYPOTHESES!B"&amp;(K39+9))&lt;0.05,INDIRECT("HYPOTHESES!B"&amp;(K39+10))&gt;1),AND(INDIRECT("HYPOTHESES!B"&amp;(K39+9))&lt;0.05,INDIRECT("HYPOTHESES!B"&amp;(K39+10))&lt;1))</f>
        <v>0</v>
      </c>
      <c r="H39" t="b">
        <f t="shared" ref="H39" ca="1" si="115">IF(P39,AND(INDIRECT("HYPOTHESES!B"&amp;(L39+9))&lt;0.05,INDIRECT("HYPOTHESES!B"&amp;(L39+10))&gt;1),AND(INDIRECT("HYPOTHESES!B"&amp;(L39+9))&lt;0.05,INDIRECT("HYPOTHESES!B"&amp;(L39+10))&lt;1))</f>
        <v>0</v>
      </c>
      <c r="I39" t="b">
        <f t="shared" ref="I39" ca="1" si="116">IF(Q39,AND(INDIRECT("HYPOTHESES!B"&amp;(M39+9))&lt;0.05,INDIRECT("HYPOTHESES!B"&amp;(M39+10))&gt;1),AND(INDIRECT("HYPOTHESES!B"&amp;(M39+9))&lt;0.05,INDIRECT("HYPOTHESES!B"&amp;(M39+10))&lt;1))</f>
        <v>1</v>
      </c>
      <c r="J39">
        <f t="shared" ref="J39:M39" si="117">J33+23</f>
        <v>157</v>
      </c>
      <c r="K39">
        <f t="shared" si="117"/>
        <v>341</v>
      </c>
      <c r="L39">
        <f t="shared" si="117"/>
        <v>525</v>
      </c>
      <c r="M39">
        <f t="shared" si="117"/>
        <v>709</v>
      </c>
      <c r="N39" t="b">
        <v>1</v>
      </c>
      <c r="O39" t="b">
        <v>1</v>
      </c>
      <c r="P39" t="b">
        <v>1</v>
      </c>
      <c r="Q39" t="b">
        <v>1</v>
      </c>
    </row>
    <row r="40" spans="1:17">
      <c r="A40" t="s">
        <v>75</v>
      </c>
      <c r="B40" t="s">
        <v>52</v>
      </c>
      <c r="C40" t="s">
        <v>170</v>
      </c>
      <c r="D40" t="s">
        <v>168</v>
      </c>
      <c r="E40">
        <f t="shared" ca="1" si="0"/>
        <v>2</v>
      </c>
      <c r="F40" t="b">
        <f ca="1">IF(N40,INDIRECT("HYPOTHESES!D"&amp;J40)&lt;0.05,INDIRECT("HYPOTHESES!D"&amp;J40)&gt;0.95)</f>
        <v>0</v>
      </c>
      <c r="G40" t="b">
        <f t="shared" ref="G40" ca="1" si="118">IF(O40,INDIRECT("HYPOTHESES!D"&amp;K40)&lt;0.05,INDIRECT("HYPOTHESES!D"&amp;K40)&gt;0.95)</f>
        <v>1</v>
      </c>
      <c r="H40" t="b">
        <f t="shared" ref="H40" ca="1" si="119">IF(P40,INDIRECT("HYPOTHESES!D"&amp;L40)&lt;0.05,INDIRECT("HYPOTHESES!D"&amp;L40)&gt;0.95)</f>
        <v>0</v>
      </c>
      <c r="I40" t="b">
        <f t="shared" ref="I40" ca="1" si="120">IF(Q40,INDIRECT("HYPOTHESES!D"&amp;M40)&lt;0.05,INDIRECT("HYPOTHESES!D"&amp;M40)&gt;0.95)</f>
        <v>1</v>
      </c>
      <c r="J40">
        <f t="shared" ref="J40:M40" si="121">J34+23</f>
        <v>157</v>
      </c>
      <c r="K40">
        <f t="shared" si="121"/>
        <v>341</v>
      </c>
      <c r="L40">
        <f t="shared" si="121"/>
        <v>525</v>
      </c>
      <c r="M40">
        <f t="shared" si="121"/>
        <v>709</v>
      </c>
      <c r="N40" t="b">
        <v>1</v>
      </c>
      <c r="O40" t="b">
        <v>1</v>
      </c>
      <c r="P40" t="b">
        <v>1</v>
      </c>
      <c r="Q40" t="b">
        <v>1</v>
      </c>
    </row>
    <row r="41" spans="1:17">
      <c r="A41" t="s">
        <v>75</v>
      </c>
      <c r="B41" t="s">
        <v>52</v>
      </c>
      <c r="C41" t="s">
        <v>170</v>
      </c>
      <c r="D41" t="s">
        <v>169</v>
      </c>
      <c r="E41">
        <f t="shared" ca="1" si="0"/>
        <v>1</v>
      </c>
      <c r="F41" t="b">
        <f ca="1">IF(N41,AND(INDIRECT("HYPOTHESES!D"&amp;(J41+9))&lt;0.05,INDIRECT("HYPOTHESES!D"&amp;(J41+10))&gt;1),AND(INDIRECT("HYPOTHESES!D"&amp;(J41+9))&lt;0.05,INDIRECT("HYPOTHESES!D"&amp;(J41+10))&lt;1))</f>
        <v>0</v>
      </c>
      <c r="G41" t="b">
        <f t="shared" ref="G41" ca="1" si="122">IF(O41,AND(INDIRECT("HYPOTHESES!D"&amp;(K41+9))&lt;0.05,INDIRECT("HYPOTHESES!D"&amp;(K41+10))&gt;1),AND(INDIRECT("HYPOTHESES!D"&amp;(K41+9))&lt;0.05,INDIRECT("HYPOTHESES!D"&amp;(K41+10))&lt;1))</f>
        <v>1</v>
      </c>
      <c r="H41" t="b">
        <f t="shared" ref="H41" ca="1" si="123">IF(P41,AND(INDIRECT("HYPOTHESES!D"&amp;(L41+9))&lt;0.05,INDIRECT("HYPOTHESES!D"&amp;(L41+10))&gt;1),AND(INDIRECT("HYPOTHESES!D"&amp;(L41+9))&lt;0.05,INDIRECT("HYPOTHESES!D"&amp;(L41+10))&lt;1))</f>
        <v>0</v>
      </c>
      <c r="I41" t="b">
        <f t="shared" ref="I41" ca="1" si="124">IF(Q41,AND(INDIRECT("HYPOTHESES!D"&amp;(M41+9))&lt;0.05,INDIRECT("HYPOTHESES!D"&amp;(M41+10))&gt;1),AND(INDIRECT("HYPOTHESES!D"&amp;(M41+9))&lt;0.05,INDIRECT("HYPOTHESES!D"&amp;(M41+10))&lt;1))</f>
        <v>0</v>
      </c>
      <c r="J41">
        <f t="shared" ref="J41:M41" si="125">J35+23</f>
        <v>157</v>
      </c>
      <c r="K41">
        <f t="shared" si="125"/>
        <v>341</v>
      </c>
      <c r="L41">
        <f t="shared" si="125"/>
        <v>525</v>
      </c>
      <c r="M41">
        <f t="shared" si="125"/>
        <v>709</v>
      </c>
      <c r="N41" t="b">
        <v>1</v>
      </c>
      <c r="O41" t="b">
        <v>1</v>
      </c>
      <c r="P41" t="b">
        <v>1</v>
      </c>
      <c r="Q41" t="b">
        <v>1</v>
      </c>
    </row>
    <row r="42" spans="1:17">
      <c r="A42" t="s">
        <v>75</v>
      </c>
      <c r="B42" t="s">
        <v>52</v>
      </c>
      <c r="C42" t="s">
        <v>171</v>
      </c>
      <c r="D42" t="s">
        <v>168</v>
      </c>
      <c r="E42">
        <f t="shared" ca="1" si="0"/>
        <v>2</v>
      </c>
      <c r="F42" t="b">
        <f ca="1">IF(N42,INDIRECT("HYPOTHESES!E"&amp;J42)&lt;0.05,INDIRECT("HYPOTHESES!E"&amp;J42)&gt;0.95)</f>
        <v>0</v>
      </c>
      <c r="G42" t="b">
        <f t="shared" ref="G42" ca="1" si="126">IF(O42,INDIRECT("HYPOTHESES!D"&amp;K42)&lt;0.05,INDIRECT("HYPOTHESES!D"&amp;K42)&gt;0.95)</f>
        <v>1</v>
      </c>
      <c r="H42" t="b">
        <f t="shared" ref="H42" ca="1" si="127">IF(P42,INDIRECT("HYPOTHESES!D"&amp;L42)&lt;0.05,INDIRECT("HYPOTHESES!D"&amp;L42)&gt;0.95)</f>
        <v>0</v>
      </c>
      <c r="I42" t="b">
        <f t="shared" ref="I42" ca="1" si="128">IF(Q42,INDIRECT("HYPOTHESES!D"&amp;M42)&lt;0.05,INDIRECT("HYPOTHESES!D"&amp;M42)&gt;0.95)</f>
        <v>1</v>
      </c>
      <c r="J42">
        <f t="shared" ref="J42:M42" si="129">J36+23</f>
        <v>157</v>
      </c>
      <c r="K42">
        <f t="shared" si="129"/>
        <v>341</v>
      </c>
      <c r="L42">
        <f t="shared" si="129"/>
        <v>525</v>
      </c>
      <c r="M42">
        <f t="shared" si="129"/>
        <v>709</v>
      </c>
      <c r="N42" t="b">
        <v>1</v>
      </c>
      <c r="O42" t="b">
        <v>1</v>
      </c>
      <c r="P42" t="b">
        <v>1</v>
      </c>
      <c r="Q42" t="b">
        <v>1</v>
      </c>
    </row>
    <row r="43" spans="1:17">
      <c r="A43" t="s">
        <v>75</v>
      </c>
      <c r="B43" t="s">
        <v>52</v>
      </c>
      <c r="C43" t="s">
        <v>171</v>
      </c>
      <c r="D43" t="s">
        <v>169</v>
      </c>
      <c r="E43">
        <f t="shared" ca="1" si="0"/>
        <v>0</v>
      </c>
      <c r="F43" t="b">
        <f ca="1">IF(N43,AND(INDIRECT("HYPOTHESES!E"&amp;(J43+9))&lt;0.05,INDIRECT("HYPOTHESES!E"&amp;(J43+10))&gt;1),AND(INDIRECT("HYPOTHESES!E"&amp;(J43+9))&lt;0.05,INDIRECT("HYPOTHESES!E"&amp;(J43+10))&lt;1))</f>
        <v>0</v>
      </c>
      <c r="G43" t="b">
        <f t="shared" ref="G43" ca="1" si="130">IF(O43,AND(INDIRECT("HYPOTHESES!E"&amp;(K43+9))&lt;0.05,INDIRECT("HYPOTHESES!E"&amp;(K43+10))&gt;1),AND(INDIRECT("HYPOTHESES!E"&amp;(K43+9))&lt;0.05,INDIRECT("HYPOTHESES!E"&amp;(K43+10))&lt;1))</f>
        <v>0</v>
      </c>
      <c r="H43" t="b">
        <f t="shared" ref="H43" ca="1" si="131">IF(P43,AND(INDIRECT("HYPOTHESES!E"&amp;(L43+9))&lt;0.05,INDIRECT("HYPOTHESES!E"&amp;(L43+10))&gt;1),AND(INDIRECT("HYPOTHESES!E"&amp;(L43+9))&lt;0.05,INDIRECT("HYPOTHESES!E"&amp;(L43+10))&lt;1))</f>
        <v>0</v>
      </c>
      <c r="I43" t="b">
        <f t="shared" ref="I43" ca="1" si="132">IF(Q43,AND(INDIRECT("HYPOTHESES!E"&amp;(M43+9))&lt;0.05,INDIRECT("HYPOTHESES!E"&amp;(M43+10))&gt;1),AND(INDIRECT("HYPOTHESES!E"&amp;(M43+9))&lt;0.05,INDIRECT("HYPOTHESES!E"&amp;(M43+10))&lt;1))</f>
        <v>0</v>
      </c>
      <c r="J43">
        <f t="shared" ref="J43:M43" si="133">J37+23</f>
        <v>157</v>
      </c>
      <c r="K43">
        <f t="shared" si="133"/>
        <v>341</v>
      </c>
      <c r="L43">
        <f t="shared" si="133"/>
        <v>525</v>
      </c>
      <c r="M43">
        <f t="shared" si="133"/>
        <v>709</v>
      </c>
      <c r="N43" t="b">
        <v>1</v>
      </c>
      <c r="O43" t="b">
        <v>1</v>
      </c>
      <c r="P43" t="b">
        <v>1</v>
      </c>
      <c r="Q43" t="b">
        <v>1</v>
      </c>
    </row>
    <row r="44" spans="1:17">
      <c r="A44" t="s">
        <v>75</v>
      </c>
      <c r="B44" t="s">
        <v>59</v>
      </c>
      <c r="C44" t="s">
        <v>152</v>
      </c>
      <c r="D44" t="s">
        <v>168</v>
      </c>
      <c r="E44">
        <f t="shared" ca="1" si="0"/>
        <v>2</v>
      </c>
      <c r="F44" t="e">
        <f ca="1">IF(N44,INDIRECT("HYPOTHESES!B"&amp;J44)&lt;0.05,INDIRECT("HYPOTHESES!B"&amp;J44)&gt;0.95)</f>
        <v>#REF!</v>
      </c>
      <c r="G44" t="e">
        <f ca="1">IF(O44,INDIRECT("HYPOTHESES!B"&amp;K44)&lt;0.05,INDIRECT("HYPOTHESES!B"&amp;K44)&gt;0.95)</f>
        <v>#REF!</v>
      </c>
      <c r="H44" t="b">
        <f ca="1">IF(P44,INDIRECT("B"&amp;L44)&lt;0.05,INDIRECT("HYPOTHESES!B"&amp;L44)&gt;0.95)</f>
        <v>1</v>
      </c>
      <c r="I44" t="b">
        <f ca="1">IF(Q44,INDIRECT("B"&amp;M44)&lt;0.05,INDIRECT("HYPOTHESES!B"&amp;M44)&gt;0.95)</f>
        <v>1</v>
      </c>
      <c r="J44">
        <f t="shared" ref="J44:M44" si="134">J38+23</f>
        <v>180</v>
      </c>
      <c r="K44">
        <f t="shared" si="134"/>
        <v>364</v>
      </c>
      <c r="L44">
        <f t="shared" si="134"/>
        <v>548</v>
      </c>
      <c r="M44">
        <f t="shared" si="134"/>
        <v>732</v>
      </c>
      <c r="N44" t="b">
        <v>1</v>
      </c>
      <c r="O44" t="b">
        <v>1</v>
      </c>
      <c r="P44" t="b">
        <v>1</v>
      </c>
      <c r="Q44" t="b">
        <v>1</v>
      </c>
    </row>
    <row r="45" spans="1:17">
      <c r="A45" t="s">
        <v>75</v>
      </c>
      <c r="B45" t="s">
        <v>59</v>
      </c>
      <c r="C45" t="s">
        <v>152</v>
      </c>
      <c r="D45" t="s">
        <v>169</v>
      </c>
      <c r="E45">
        <f t="shared" ca="1" si="0"/>
        <v>2</v>
      </c>
      <c r="F45" t="b">
        <f ca="1">IF(N45,AND(INDIRECT("HYPOTHESES!B"&amp;(J45+9))&lt;0.05,INDIRECT("HYPOTHESES!B"&amp;(J45+10))&gt;1),AND(INDIRECT("HYPOTHESES!B"&amp;(J45+9))&lt;0.05,INDIRECT("HYPOTHESES!B"&amp;(J45+10))&lt;1))</f>
        <v>0</v>
      </c>
      <c r="G45" t="b">
        <f t="shared" ref="G45" ca="1" si="135">IF(O45,AND(INDIRECT("HYPOTHESES!B"&amp;(K45+9))&lt;0.05,INDIRECT("HYPOTHESES!B"&amp;(K45+10))&gt;1),AND(INDIRECT("HYPOTHESES!B"&amp;(K45+9))&lt;0.05,INDIRECT("HYPOTHESES!B"&amp;(K45+10))&lt;1))</f>
        <v>1</v>
      </c>
      <c r="H45" t="b">
        <f t="shared" ref="H45" ca="1" si="136">IF(P45,AND(INDIRECT("HYPOTHESES!B"&amp;(L45+9))&lt;0.05,INDIRECT("HYPOTHESES!B"&amp;(L45+10))&gt;1),AND(INDIRECT("HYPOTHESES!B"&amp;(L45+9))&lt;0.05,INDIRECT("HYPOTHESES!B"&amp;(L45+10))&lt;1))</f>
        <v>0</v>
      </c>
      <c r="I45" t="b">
        <f t="shared" ref="I45" ca="1" si="137">IF(Q45,AND(INDIRECT("HYPOTHESES!B"&amp;(M45+9))&lt;0.05,INDIRECT("HYPOTHESES!B"&amp;(M45+10))&gt;1),AND(INDIRECT("HYPOTHESES!B"&amp;(M45+9))&lt;0.05,INDIRECT("HYPOTHESES!B"&amp;(M45+10))&lt;1))</f>
        <v>1</v>
      </c>
      <c r="J45">
        <f t="shared" ref="J45:M45" si="138">J39+23</f>
        <v>180</v>
      </c>
      <c r="K45">
        <f t="shared" si="138"/>
        <v>364</v>
      </c>
      <c r="L45">
        <f t="shared" si="138"/>
        <v>548</v>
      </c>
      <c r="M45">
        <f t="shared" si="138"/>
        <v>732</v>
      </c>
      <c r="N45" t="b">
        <v>1</v>
      </c>
      <c r="O45" t="b">
        <v>1</v>
      </c>
      <c r="P45" t="b">
        <v>1</v>
      </c>
      <c r="Q45" t="b">
        <v>1</v>
      </c>
    </row>
    <row r="46" spans="1:17">
      <c r="A46" t="s">
        <v>75</v>
      </c>
      <c r="B46" t="s">
        <v>59</v>
      </c>
      <c r="C46" t="s">
        <v>170</v>
      </c>
      <c r="D46" t="s">
        <v>168</v>
      </c>
      <c r="E46">
        <f t="shared" ca="1" si="0"/>
        <v>2</v>
      </c>
      <c r="F46" t="b">
        <f ca="1">IF(N46,INDIRECT("HYPOTHESES!D"&amp;J46)&lt;0.05,INDIRECT("HYPOTHESES!D"&amp;J46)&gt;0.95)</f>
        <v>0</v>
      </c>
      <c r="G46" t="b">
        <f t="shared" ref="G46" ca="1" si="139">IF(O46,INDIRECT("HYPOTHESES!D"&amp;K46)&lt;0.05,INDIRECT("HYPOTHESES!D"&amp;K46)&gt;0.95)</f>
        <v>1</v>
      </c>
      <c r="H46" t="b">
        <f t="shared" ref="H46" ca="1" si="140">IF(P46,INDIRECT("HYPOTHESES!D"&amp;L46)&lt;0.05,INDIRECT("HYPOTHESES!D"&amp;L46)&gt;0.95)</f>
        <v>0</v>
      </c>
      <c r="I46" t="b">
        <f t="shared" ref="I46" ca="1" si="141">IF(Q46,INDIRECT("HYPOTHESES!D"&amp;M46)&lt;0.05,INDIRECT("HYPOTHESES!D"&amp;M46)&gt;0.95)</f>
        <v>1</v>
      </c>
      <c r="J46">
        <f t="shared" ref="J46:M46" si="142">J40+23</f>
        <v>180</v>
      </c>
      <c r="K46">
        <f t="shared" si="142"/>
        <v>364</v>
      </c>
      <c r="L46">
        <f t="shared" si="142"/>
        <v>548</v>
      </c>
      <c r="M46">
        <f t="shared" si="142"/>
        <v>732</v>
      </c>
      <c r="N46" t="b">
        <v>1</v>
      </c>
      <c r="O46" t="b">
        <v>1</v>
      </c>
      <c r="P46" t="b">
        <v>1</v>
      </c>
      <c r="Q46" t="b">
        <v>1</v>
      </c>
    </row>
    <row r="47" spans="1:17">
      <c r="A47" t="s">
        <v>75</v>
      </c>
      <c r="B47" t="s">
        <v>59</v>
      </c>
      <c r="C47" t="s">
        <v>170</v>
      </c>
      <c r="D47" t="s">
        <v>169</v>
      </c>
      <c r="E47">
        <f t="shared" ca="1" si="0"/>
        <v>2</v>
      </c>
      <c r="F47" t="b">
        <f ca="1">IF(N47,AND(INDIRECT("HYPOTHESES!D"&amp;(J47+9))&lt;0.05,INDIRECT("HYPOTHESES!D"&amp;(J47+10))&gt;1),AND(INDIRECT("HYPOTHESES!D"&amp;(J47+9))&lt;0.05,INDIRECT("HYPOTHESES!D"&amp;(J47+10))&lt;1))</f>
        <v>0</v>
      </c>
      <c r="G47" t="b">
        <f t="shared" ref="G47" ca="1" si="143">IF(O47,AND(INDIRECT("HYPOTHESES!D"&amp;(K47+9))&lt;0.05,INDIRECT("HYPOTHESES!D"&amp;(K47+10))&gt;1),AND(INDIRECT("HYPOTHESES!D"&amp;(K47+9))&lt;0.05,INDIRECT("HYPOTHESES!D"&amp;(K47+10))&lt;1))</f>
        <v>1</v>
      </c>
      <c r="H47" t="b">
        <f t="shared" ref="H47" ca="1" si="144">IF(P47,AND(INDIRECT("HYPOTHESES!D"&amp;(L47+9))&lt;0.05,INDIRECT("HYPOTHESES!D"&amp;(L47+10))&gt;1),AND(INDIRECT("HYPOTHESES!D"&amp;(L47+9))&lt;0.05,INDIRECT("HYPOTHESES!D"&amp;(L47+10))&lt;1))</f>
        <v>0</v>
      </c>
      <c r="I47" t="b">
        <f t="shared" ref="I47" ca="1" si="145">IF(Q47,AND(INDIRECT("HYPOTHESES!D"&amp;(M47+9))&lt;0.05,INDIRECT("HYPOTHESES!D"&amp;(M47+10))&gt;1),AND(INDIRECT("HYPOTHESES!D"&amp;(M47+9))&lt;0.05,INDIRECT("HYPOTHESES!D"&amp;(M47+10))&lt;1))</f>
        <v>1</v>
      </c>
      <c r="J47">
        <f t="shared" ref="J47:M47" si="146">J41+23</f>
        <v>180</v>
      </c>
      <c r="K47">
        <f t="shared" si="146"/>
        <v>364</v>
      </c>
      <c r="L47">
        <f t="shared" si="146"/>
        <v>548</v>
      </c>
      <c r="M47">
        <f t="shared" si="146"/>
        <v>732</v>
      </c>
      <c r="N47" t="b">
        <v>1</v>
      </c>
      <c r="O47" t="b">
        <v>1</v>
      </c>
      <c r="P47" t="b">
        <v>1</v>
      </c>
      <c r="Q47" t="b">
        <v>1</v>
      </c>
    </row>
    <row r="48" spans="1:17">
      <c r="A48" t="s">
        <v>75</v>
      </c>
      <c r="B48" t="s">
        <v>59</v>
      </c>
      <c r="C48" t="s">
        <v>171</v>
      </c>
      <c r="D48" t="s">
        <v>168</v>
      </c>
      <c r="E48">
        <f t="shared" ca="1" si="0"/>
        <v>2</v>
      </c>
      <c r="F48" t="b">
        <f ca="1">IF(N48,INDIRECT("HYPOTHESES!E"&amp;J48)&lt;0.05,INDIRECT("HYPOTHESES!E"&amp;J48)&gt;0.95)</f>
        <v>0</v>
      </c>
      <c r="G48" t="b">
        <f t="shared" ref="G48" ca="1" si="147">IF(O48,INDIRECT("HYPOTHESES!D"&amp;K48)&lt;0.05,INDIRECT("HYPOTHESES!D"&amp;K48)&gt;0.95)</f>
        <v>1</v>
      </c>
      <c r="H48" t="b">
        <f t="shared" ref="H48" ca="1" si="148">IF(P48,INDIRECT("HYPOTHESES!D"&amp;L48)&lt;0.05,INDIRECT("HYPOTHESES!D"&amp;L48)&gt;0.95)</f>
        <v>0</v>
      </c>
      <c r="I48" t="b">
        <f t="shared" ref="I48" ca="1" si="149">IF(Q48,INDIRECT("HYPOTHESES!D"&amp;M48)&lt;0.05,INDIRECT("HYPOTHESES!D"&amp;M48)&gt;0.95)</f>
        <v>1</v>
      </c>
      <c r="J48">
        <f t="shared" ref="J48:M48" si="150">J42+23</f>
        <v>180</v>
      </c>
      <c r="K48">
        <f t="shared" si="150"/>
        <v>364</v>
      </c>
      <c r="L48">
        <f t="shared" si="150"/>
        <v>548</v>
      </c>
      <c r="M48">
        <f t="shared" si="150"/>
        <v>732</v>
      </c>
      <c r="N48" t="b">
        <v>1</v>
      </c>
      <c r="O48" t="b">
        <v>1</v>
      </c>
      <c r="P48" t="b">
        <v>1</v>
      </c>
      <c r="Q48" t="b">
        <v>1</v>
      </c>
    </row>
    <row r="49" spans="1:17">
      <c r="A49" t="s">
        <v>75</v>
      </c>
      <c r="B49" t="s">
        <v>59</v>
      </c>
      <c r="C49" t="s">
        <v>171</v>
      </c>
      <c r="D49" t="s">
        <v>169</v>
      </c>
      <c r="E49">
        <f t="shared" ca="1" si="0"/>
        <v>2</v>
      </c>
      <c r="F49" t="b">
        <f ca="1">IF(N49,AND(INDIRECT("HYPOTHESES!E"&amp;(J49+9))&lt;0.05,INDIRECT("HYPOTHESES!E"&amp;(J49+10))&gt;1),AND(INDIRECT("HYPOTHESES!E"&amp;(J49+9))&lt;0.05,INDIRECT("HYPOTHESES!E"&amp;(J49+10))&lt;1))</f>
        <v>0</v>
      </c>
      <c r="G49" t="b">
        <f t="shared" ref="G49" ca="1" si="151">IF(O49,AND(INDIRECT("HYPOTHESES!E"&amp;(K49+9))&lt;0.05,INDIRECT("HYPOTHESES!E"&amp;(K49+10))&gt;1),AND(INDIRECT("HYPOTHESES!E"&amp;(K49+9))&lt;0.05,INDIRECT("HYPOTHESES!E"&amp;(K49+10))&lt;1))</f>
        <v>1</v>
      </c>
      <c r="H49" t="b">
        <f t="shared" ref="H49" ca="1" si="152">IF(P49,AND(INDIRECT("HYPOTHESES!E"&amp;(L49+9))&lt;0.05,INDIRECT("HYPOTHESES!E"&amp;(L49+10))&gt;1),AND(INDIRECT("HYPOTHESES!E"&amp;(L49+9))&lt;0.05,INDIRECT("HYPOTHESES!E"&amp;(L49+10))&lt;1))</f>
        <v>0</v>
      </c>
      <c r="I49" t="b">
        <f t="shared" ref="I49" ca="1" si="153">IF(Q49,AND(INDIRECT("HYPOTHESES!E"&amp;(M49+9))&lt;0.05,INDIRECT("HYPOTHESES!E"&amp;(M49+10))&gt;1),AND(INDIRECT("HYPOTHESES!E"&amp;(M49+9))&lt;0.05,INDIRECT("HYPOTHESES!E"&amp;(M49+10))&lt;1))</f>
        <v>1</v>
      </c>
      <c r="J49">
        <f t="shared" ref="J49:M49" si="154">J43+23</f>
        <v>180</v>
      </c>
      <c r="K49">
        <f t="shared" si="154"/>
        <v>364</v>
      </c>
      <c r="L49">
        <f t="shared" si="154"/>
        <v>548</v>
      </c>
      <c r="M49">
        <f t="shared" si="154"/>
        <v>732</v>
      </c>
      <c r="N49" t="b">
        <v>1</v>
      </c>
      <c r="O49" t="b">
        <v>1</v>
      </c>
      <c r="P49" t="b">
        <v>1</v>
      </c>
      <c r="Q49" t="b">
        <v>1</v>
      </c>
    </row>
    <row r="50" spans="1:17">
      <c r="A50" t="s">
        <v>164</v>
      </c>
      <c r="B50" t="s">
        <v>57</v>
      </c>
      <c r="C50" t="s">
        <v>152</v>
      </c>
      <c r="D50" t="s">
        <v>168</v>
      </c>
      <c r="E50">
        <f t="shared" ca="1" si="0"/>
        <v>2</v>
      </c>
      <c r="F50" t="e">
        <f ca="1">IF(N50,INDIRECT("HYPOTHESES!B"&amp;J50)&lt;0.05,INDIRECT("HYPOTHESES!B"&amp;J50)&gt;0.95)</f>
        <v>#REF!</v>
      </c>
      <c r="G50" t="e">
        <f ca="1">IF(O50,INDIRECT("HYPOTHESES!B"&amp;K50)&lt;0.05,INDIRECT("HYPOTHESES!B"&amp;K50)&gt;0.95)</f>
        <v>#REF!</v>
      </c>
      <c r="H50" t="b">
        <f ca="1">IF(P50,INDIRECT("B"&amp;L50)&lt;0.05,INDIRECT("HYPOTHESES!B"&amp;L50)&gt;0.95)</f>
        <v>1</v>
      </c>
      <c r="I50" t="b">
        <f ca="1">IF(Q50,INDIRECT("B"&amp;M50)&lt;0.05,INDIRECT("HYPOTHESES!B"&amp;M50)&gt;0.95)</f>
        <v>1</v>
      </c>
      <c r="J50">
        <v>19</v>
      </c>
      <c r="K50">
        <v>778</v>
      </c>
      <c r="L50">
        <v>939</v>
      </c>
      <c r="M50">
        <v>1123</v>
      </c>
      <c r="N50" t="b">
        <v>0</v>
      </c>
      <c r="O50" t="b">
        <v>1</v>
      </c>
      <c r="P50" t="b">
        <v>1</v>
      </c>
      <c r="Q50" t="b">
        <v>1</v>
      </c>
    </row>
    <row r="51" spans="1:17">
      <c r="A51" t="s">
        <v>164</v>
      </c>
      <c r="B51" t="s">
        <v>57</v>
      </c>
      <c r="C51" t="s">
        <v>152</v>
      </c>
      <c r="D51" t="s">
        <v>169</v>
      </c>
      <c r="E51">
        <f t="shared" ca="1" si="0"/>
        <v>0</v>
      </c>
      <c r="F51" t="b">
        <f ca="1">IF(N51,AND(INDIRECT("HYPOTHESES!B"&amp;(J51+9))&lt;0.05,INDIRECT("HYPOTHESES!B"&amp;(J51+10))&gt;1),AND(INDIRECT("HYPOTHESES!B"&amp;(J51+9))&lt;0.05,INDIRECT("HYPOTHESES!B"&amp;(J51+10))&lt;1))</f>
        <v>0</v>
      </c>
      <c r="G51" t="b">
        <f t="shared" ref="G51" ca="1" si="155">IF(O51,AND(INDIRECT("HYPOTHESES!B"&amp;(K51+9))&lt;0.05,INDIRECT("HYPOTHESES!B"&amp;(K51+10))&gt;1),AND(INDIRECT("HYPOTHESES!B"&amp;(K51+9))&lt;0.05,INDIRECT("HYPOTHESES!B"&amp;(K51+10))&lt;1))</f>
        <v>0</v>
      </c>
      <c r="H51" t="b">
        <f t="shared" ref="H51" ca="1" si="156">IF(P51,AND(INDIRECT("HYPOTHESES!B"&amp;(L51+9))&lt;0.05,INDIRECT("HYPOTHESES!B"&amp;(L51+10))&gt;1),AND(INDIRECT("HYPOTHESES!B"&amp;(L51+9))&lt;0.05,INDIRECT("HYPOTHESES!B"&amp;(L51+10))&lt;1))</f>
        <v>0</v>
      </c>
      <c r="I51" t="b">
        <f t="shared" ref="I51" ca="1" si="157">IF(Q51,AND(INDIRECT("HYPOTHESES!B"&amp;(M51+9))&lt;0.05,INDIRECT("HYPOTHESES!B"&amp;(M51+10))&gt;1),AND(INDIRECT("HYPOTHESES!B"&amp;(M51+9))&lt;0.05,INDIRECT("HYPOTHESES!B"&amp;(M51+10))&lt;1))</f>
        <v>0</v>
      </c>
      <c r="J51">
        <v>19</v>
      </c>
      <c r="K51">
        <v>778</v>
      </c>
      <c r="L51">
        <v>939</v>
      </c>
      <c r="M51">
        <v>1123</v>
      </c>
      <c r="N51" t="b">
        <v>0</v>
      </c>
      <c r="O51" t="b">
        <v>1</v>
      </c>
      <c r="P51" t="b">
        <v>1</v>
      </c>
      <c r="Q51" t="b">
        <v>1</v>
      </c>
    </row>
    <row r="52" spans="1:17">
      <c r="A52" t="s">
        <v>164</v>
      </c>
      <c r="B52" t="s">
        <v>57</v>
      </c>
      <c r="C52" t="s">
        <v>170</v>
      </c>
      <c r="D52" t="s">
        <v>168</v>
      </c>
      <c r="E52">
        <f t="shared" ca="1" si="0"/>
        <v>0</v>
      </c>
      <c r="F52" t="b">
        <f ca="1">IF(N52,INDIRECT("HYPOTHESES!D"&amp;J52)&lt;0.05,INDIRECT("HYPOTHESES!D"&amp;J52)&gt;0.95)</f>
        <v>0</v>
      </c>
      <c r="G52" t="b">
        <f t="shared" ref="G52" ca="1" si="158">IF(O52,INDIRECT("HYPOTHESES!D"&amp;K52)&lt;0.05,INDIRECT("HYPOTHESES!D"&amp;K52)&gt;0.95)</f>
        <v>0</v>
      </c>
      <c r="H52" t="b">
        <f t="shared" ref="H52" ca="1" si="159">IF(P52,INDIRECT("HYPOTHESES!D"&amp;L52)&lt;0.05,INDIRECT("HYPOTHESES!D"&amp;L52)&gt;0.95)</f>
        <v>0</v>
      </c>
      <c r="I52" t="b">
        <f t="shared" ref="I52" ca="1" si="160">IF(Q52,INDIRECT("HYPOTHESES!D"&amp;M52)&lt;0.05,INDIRECT("HYPOTHESES!D"&amp;M52)&gt;0.95)</f>
        <v>0</v>
      </c>
      <c r="J52">
        <v>19</v>
      </c>
      <c r="K52">
        <v>778</v>
      </c>
      <c r="L52">
        <v>939</v>
      </c>
      <c r="M52">
        <v>1123</v>
      </c>
      <c r="N52" t="b">
        <v>0</v>
      </c>
      <c r="O52" t="b">
        <v>1</v>
      </c>
      <c r="P52" t="b">
        <v>1</v>
      </c>
      <c r="Q52" t="b">
        <v>1</v>
      </c>
    </row>
    <row r="53" spans="1:17">
      <c r="A53" t="s">
        <v>164</v>
      </c>
      <c r="B53" t="s">
        <v>57</v>
      </c>
      <c r="C53" t="s">
        <v>170</v>
      </c>
      <c r="D53" t="s">
        <v>169</v>
      </c>
      <c r="E53">
        <f t="shared" ca="1" si="0"/>
        <v>0</v>
      </c>
      <c r="F53" t="b">
        <f ca="1">IF(N53,AND(INDIRECT("HYPOTHESES!D"&amp;(J53+9))&lt;0.05,INDIRECT("HYPOTHESES!D"&amp;(J53+10))&gt;1),AND(INDIRECT("HYPOTHESES!D"&amp;(J53+9))&lt;0.05,INDIRECT("HYPOTHESES!D"&amp;(J53+10))&lt;1))</f>
        <v>0</v>
      </c>
      <c r="G53" t="b">
        <f t="shared" ref="G53" ca="1" si="161">IF(O53,AND(INDIRECT("HYPOTHESES!D"&amp;(K53+9))&lt;0.05,INDIRECT("HYPOTHESES!D"&amp;(K53+10))&gt;1),AND(INDIRECT("HYPOTHESES!D"&amp;(K53+9))&lt;0.05,INDIRECT("HYPOTHESES!D"&amp;(K53+10))&lt;1))</f>
        <v>0</v>
      </c>
      <c r="H53" t="b">
        <f t="shared" ref="H53" ca="1" si="162">IF(P53,AND(INDIRECT("HYPOTHESES!D"&amp;(L53+9))&lt;0.05,INDIRECT("HYPOTHESES!D"&amp;(L53+10))&gt;1),AND(INDIRECT("HYPOTHESES!D"&amp;(L53+9))&lt;0.05,INDIRECT("HYPOTHESES!D"&amp;(L53+10))&lt;1))</f>
        <v>0</v>
      </c>
      <c r="I53" t="b">
        <f t="shared" ref="I53" ca="1" si="163">IF(Q53,AND(INDIRECT("HYPOTHESES!D"&amp;(M53+9))&lt;0.05,INDIRECT("HYPOTHESES!D"&amp;(M53+10))&gt;1),AND(INDIRECT("HYPOTHESES!D"&amp;(M53+9))&lt;0.05,INDIRECT("HYPOTHESES!D"&amp;(M53+10))&lt;1))</f>
        <v>0</v>
      </c>
      <c r="J53">
        <v>19</v>
      </c>
      <c r="K53">
        <v>778</v>
      </c>
      <c r="L53">
        <v>939</v>
      </c>
      <c r="M53">
        <v>1123</v>
      </c>
      <c r="N53" t="b">
        <v>0</v>
      </c>
      <c r="O53" t="b">
        <v>1</v>
      </c>
      <c r="P53" t="b">
        <v>1</v>
      </c>
      <c r="Q53" t="b">
        <v>1</v>
      </c>
    </row>
    <row r="54" spans="1:17">
      <c r="A54" t="s">
        <v>164</v>
      </c>
      <c r="B54" t="s">
        <v>57</v>
      </c>
      <c r="C54" t="s">
        <v>171</v>
      </c>
      <c r="D54" t="s">
        <v>168</v>
      </c>
      <c r="E54">
        <f t="shared" ca="1" si="0"/>
        <v>0</v>
      </c>
      <c r="F54" t="b">
        <f ca="1">IF(N54,INDIRECT("HYPOTHESES!E"&amp;J54)&lt;0.05,INDIRECT("HYPOTHESES!E"&amp;J54)&gt;0.95)</f>
        <v>0</v>
      </c>
      <c r="G54" t="b">
        <f t="shared" ref="G54" ca="1" si="164">IF(O54,INDIRECT("HYPOTHESES!D"&amp;K54)&lt;0.05,INDIRECT("HYPOTHESES!D"&amp;K54)&gt;0.95)</f>
        <v>0</v>
      </c>
      <c r="H54" t="b">
        <f t="shared" ref="H54" ca="1" si="165">IF(P54,INDIRECT("HYPOTHESES!D"&amp;L54)&lt;0.05,INDIRECT("HYPOTHESES!D"&amp;L54)&gt;0.95)</f>
        <v>0</v>
      </c>
      <c r="I54" t="b">
        <f t="shared" ref="I54" ca="1" si="166">IF(Q54,INDIRECT("HYPOTHESES!D"&amp;M54)&lt;0.05,INDIRECT("HYPOTHESES!D"&amp;M54)&gt;0.95)</f>
        <v>0</v>
      </c>
      <c r="J54">
        <v>19</v>
      </c>
      <c r="K54">
        <v>778</v>
      </c>
      <c r="L54">
        <v>939</v>
      </c>
      <c r="M54">
        <v>1123</v>
      </c>
      <c r="N54" t="b">
        <v>0</v>
      </c>
      <c r="O54" t="b">
        <v>1</v>
      </c>
      <c r="P54" t="b">
        <v>1</v>
      </c>
      <c r="Q54" t="b">
        <v>1</v>
      </c>
    </row>
    <row r="55" spans="1:17">
      <c r="A55" t="s">
        <v>164</v>
      </c>
      <c r="B55" t="s">
        <v>57</v>
      </c>
      <c r="C55" t="s">
        <v>171</v>
      </c>
      <c r="D55" t="s">
        <v>169</v>
      </c>
      <c r="E55">
        <f t="shared" ca="1" si="0"/>
        <v>1</v>
      </c>
      <c r="F55" t="b">
        <f ca="1">IF(N55,AND(INDIRECT("HYPOTHESES!E"&amp;(J55+9))&lt;0.05,INDIRECT("HYPOTHESES!E"&amp;(J55+10))&gt;1),AND(INDIRECT("HYPOTHESES!E"&amp;(J55+9))&lt;0.05,INDIRECT("HYPOTHESES!E"&amp;(J55+10))&lt;1))</f>
        <v>0</v>
      </c>
      <c r="G55" t="b">
        <f t="shared" ref="G55" ca="1" si="167">IF(O55,AND(INDIRECT("HYPOTHESES!E"&amp;(K55+9))&lt;0.05,INDIRECT("HYPOTHESES!E"&amp;(K55+10))&gt;1),AND(INDIRECT("HYPOTHESES!E"&amp;(K55+9))&lt;0.05,INDIRECT("HYPOTHESES!E"&amp;(K55+10))&lt;1))</f>
        <v>1</v>
      </c>
      <c r="H55" t="b">
        <f t="shared" ref="H55" ca="1" si="168">IF(P55,AND(INDIRECT("HYPOTHESES!E"&amp;(L55+9))&lt;0.05,INDIRECT("HYPOTHESES!E"&amp;(L55+10))&gt;1),AND(INDIRECT("HYPOTHESES!E"&amp;(L55+9))&lt;0.05,INDIRECT("HYPOTHESES!E"&amp;(L55+10))&lt;1))</f>
        <v>0</v>
      </c>
      <c r="I55" t="b">
        <f t="shared" ref="I55" ca="1" si="169">IF(Q55,AND(INDIRECT("HYPOTHESES!E"&amp;(M55+9))&lt;0.05,INDIRECT("HYPOTHESES!E"&amp;(M55+10))&gt;1),AND(INDIRECT("HYPOTHESES!E"&amp;(M55+9))&lt;0.05,INDIRECT("HYPOTHESES!E"&amp;(M55+10))&lt;1))</f>
        <v>0</v>
      </c>
      <c r="J55">
        <v>19</v>
      </c>
      <c r="K55">
        <v>778</v>
      </c>
      <c r="L55">
        <v>939</v>
      </c>
      <c r="M55">
        <v>1123</v>
      </c>
      <c r="N55" t="b">
        <v>0</v>
      </c>
      <c r="O55" t="b">
        <v>1</v>
      </c>
      <c r="P55" t="b">
        <v>1</v>
      </c>
      <c r="Q55" t="b">
        <v>1</v>
      </c>
    </row>
    <row r="56" spans="1:17">
      <c r="A56" t="s">
        <v>164</v>
      </c>
      <c r="B56" t="s">
        <v>58</v>
      </c>
      <c r="C56" t="s">
        <v>152</v>
      </c>
      <c r="D56" t="s">
        <v>168</v>
      </c>
      <c r="E56">
        <f t="shared" ca="1" si="0"/>
        <v>2</v>
      </c>
      <c r="F56" t="e">
        <f ca="1">IF(N56,INDIRECT("HYPOTHESES!B"&amp;J56)&lt;0.05,INDIRECT("HYPOTHESES!B"&amp;J56)&gt;0.95)</f>
        <v>#REF!</v>
      </c>
      <c r="G56" t="e">
        <f ca="1">IF(O56,INDIRECT("HYPOTHESES!B"&amp;K56)&lt;0.05,INDIRECT("HYPOTHESES!B"&amp;K56)&gt;0.95)</f>
        <v>#REF!</v>
      </c>
      <c r="H56" t="b">
        <f ca="1">IF(P56,INDIRECT("B"&amp;L56)&lt;0.05,INDIRECT("HYPOTHESES!B"&amp;L56)&gt;0.95)</f>
        <v>1</v>
      </c>
      <c r="I56" t="b">
        <f ca="1">IF(Q56,INDIRECT("B"&amp;M56)&lt;0.05,INDIRECT("HYPOTHESES!B"&amp;M56)&gt;0.95)</f>
        <v>1</v>
      </c>
      <c r="J56">
        <f>J50+23</f>
        <v>42</v>
      </c>
      <c r="K56">
        <f>K50+23</f>
        <v>801</v>
      </c>
      <c r="L56">
        <f>L50+23</f>
        <v>962</v>
      </c>
      <c r="M56">
        <f>M50+23</f>
        <v>1146</v>
      </c>
      <c r="N56" t="b">
        <v>0</v>
      </c>
      <c r="O56" t="b">
        <v>1</v>
      </c>
      <c r="P56" t="b">
        <v>1</v>
      </c>
      <c r="Q56" t="b">
        <v>1</v>
      </c>
    </row>
    <row r="57" spans="1:17">
      <c r="A57" t="s">
        <v>164</v>
      </c>
      <c r="B57" t="s">
        <v>58</v>
      </c>
      <c r="C57" t="s">
        <v>152</v>
      </c>
      <c r="D57" t="s">
        <v>169</v>
      </c>
      <c r="E57">
        <f t="shared" ca="1" si="0"/>
        <v>0</v>
      </c>
      <c r="F57" t="b">
        <f ca="1">IF(N57,AND(INDIRECT("HYPOTHESES!B"&amp;(J57+9))&lt;0.05,INDIRECT("HYPOTHESES!B"&amp;(J57+10))&gt;1),AND(INDIRECT("HYPOTHESES!B"&amp;(J57+9))&lt;0.05,INDIRECT("HYPOTHESES!B"&amp;(J57+10))&lt;1))</f>
        <v>0</v>
      </c>
      <c r="G57" t="b">
        <f t="shared" ref="G57" ca="1" si="170">IF(O57,AND(INDIRECT("HYPOTHESES!B"&amp;(K57+9))&lt;0.05,INDIRECT("HYPOTHESES!B"&amp;(K57+10))&gt;1),AND(INDIRECT("HYPOTHESES!B"&amp;(K57+9))&lt;0.05,INDIRECT("HYPOTHESES!B"&amp;(K57+10))&lt;1))</f>
        <v>0</v>
      </c>
      <c r="H57" t="b">
        <f t="shared" ref="H57" ca="1" si="171">IF(P57,AND(INDIRECT("HYPOTHESES!B"&amp;(L57+9))&lt;0.05,INDIRECT("HYPOTHESES!B"&amp;(L57+10))&gt;1),AND(INDIRECT("HYPOTHESES!B"&amp;(L57+9))&lt;0.05,INDIRECT("HYPOTHESES!B"&amp;(L57+10))&lt;1))</f>
        <v>0</v>
      </c>
      <c r="I57" t="b">
        <f t="shared" ref="I57" ca="1" si="172">IF(Q57,AND(INDIRECT("HYPOTHESES!B"&amp;(M57+9))&lt;0.05,INDIRECT("HYPOTHESES!B"&amp;(M57+10))&gt;1),AND(INDIRECT("HYPOTHESES!B"&amp;(M57+9))&lt;0.05,INDIRECT("HYPOTHESES!B"&amp;(M57+10))&lt;1))</f>
        <v>0</v>
      </c>
      <c r="J57">
        <f t="shared" ref="J57:M57" si="173">J51+23</f>
        <v>42</v>
      </c>
      <c r="K57">
        <f t="shared" si="173"/>
        <v>801</v>
      </c>
      <c r="L57">
        <f t="shared" si="173"/>
        <v>962</v>
      </c>
      <c r="M57">
        <f t="shared" si="173"/>
        <v>1146</v>
      </c>
      <c r="N57" t="b">
        <v>0</v>
      </c>
      <c r="O57" t="b">
        <v>1</v>
      </c>
      <c r="P57" t="b">
        <v>1</v>
      </c>
      <c r="Q57" t="b">
        <v>1</v>
      </c>
    </row>
    <row r="58" spans="1:17">
      <c r="A58" t="s">
        <v>164</v>
      </c>
      <c r="B58" t="s">
        <v>58</v>
      </c>
      <c r="C58" t="s">
        <v>170</v>
      </c>
      <c r="D58" t="s">
        <v>168</v>
      </c>
      <c r="E58">
        <f t="shared" ca="1" si="0"/>
        <v>0</v>
      </c>
      <c r="F58" t="b">
        <f ca="1">IF(N58,INDIRECT("HYPOTHESES!D"&amp;J58)&lt;0.05,INDIRECT("HYPOTHESES!D"&amp;J58)&gt;0.95)</f>
        <v>0</v>
      </c>
      <c r="G58" t="b">
        <f t="shared" ref="G58" ca="1" si="174">IF(O58,INDIRECT("HYPOTHESES!D"&amp;K58)&lt;0.05,INDIRECT("HYPOTHESES!D"&amp;K58)&gt;0.95)</f>
        <v>0</v>
      </c>
      <c r="H58" t="b">
        <f t="shared" ref="H58" ca="1" si="175">IF(P58,INDIRECT("HYPOTHESES!D"&amp;L58)&lt;0.05,INDIRECT("HYPOTHESES!D"&amp;L58)&gt;0.95)</f>
        <v>0</v>
      </c>
      <c r="I58" t="b">
        <f t="shared" ref="I58" ca="1" si="176">IF(Q58,INDIRECT("HYPOTHESES!D"&amp;M58)&lt;0.05,INDIRECT("HYPOTHESES!D"&amp;M58)&gt;0.95)</f>
        <v>0</v>
      </c>
      <c r="J58">
        <f t="shared" ref="J58:M58" si="177">J52+23</f>
        <v>42</v>
      </c>
      <c r="K58">
        <f t="shared" si="177"/>
        <v>801</v>
      </c>
      <c r="L58">
        <f t="shared" si="177"/>
        <v>962</v>
      </c>
      <c r="M58">
        <f t="shared" si="177"/>
        <v>1146</v>
      </c>
      <c r="N58" t="b">
        <v>0</v>
      </c>
      <c r="O58" t="b">
        <v>1</v>
      </c>
      <c r="P58" t="b">
        <v>1</v>
      </c>
      <c r="Q58" t="b">
        <v>1</v>
      </c>
    </row>
    <row r="59" spans="1:17">
      <c r="A59" t="s">
        <v>164</v>
      </c>
      <c r="B59" t="s">
        <v>58</v>
      </c>
      <c r="C59" t="s">
        <v>170</v>
      </c>
      <c r="D59" t="s">
        <v>169</v>
      </c>
      <c r="E59">
        <f t="shared" ca="1" si="0"/>
        <v>0</v>
      </c>
      <c r="F59" t="b">
        <f ca="1">IF(N59,AND(INDIRECT("HYPOTHESES!D"&amp;(J59+9))&lt;0.05,INDIRECT("HYPOTHESES!D"&amp;(J59+10))&gt;1),AND(INDIRECT("HYPOTHESES!D"&amp;(J59+9))&lt;0.05,INDIRECT("HYPOTHESES!D"&amp;(J59+10))&lt;1))</f>
        <v>0</v>
      </c>
      <c r="G59" t="b">
        <f t="shared" ref="G59" ca="1" si="178">IF(O59,AND(INDIRECT("HYPOTHESES!D"&amp;(K59+9))&lt;0.05,INDIRECT("HYPOTHESES!D"&amp;(K59+10))&gt;1),AND(INDIRECT("HYPOTHESES!D"&amp;(K59+9))&lt;0.05,INDIRECT("HYPOTHESES!D"&amp;(K59+10))&lt;1))</f>
        <v>0</v>
      </c>
      <c r="H59" t="b">
        <f t="shared" ref="H59" ca="1" si="179">IF(P59,AND(INDIRECT("HYPOTHESES!D"&amp;(L59+9))&lt;0.05,INDIRECT("HYPOTHESES!D"&amp;(L59+10))&gt;1),AND(INDIRECT("HYPOTHESES!D"&amp;(L59+9))&lt;0.05,INDIRECT("HYPOTHESES!D"&amp;(L59+10))&lt;1))</f>
        <v>0</v>
      </c>
      <c r="I59" t="b">
        <f t="shared" ref="I59" ca="1" si="180">IF(Q59,AND(INDIRECT("HYPOTHESES!D"&amp;(M59+9))&lt;0.05,INDIRECT("HYPOTHESES!D"&amp;(M59+10))&gt;1),AND(INDIRECT("HYPOTHESES!D"&amp;(M59+9))&lt;0.05,INDIRECT("HYPOTHESES!D"&amp;(M59+10))&lt;1))</f>
        <v>0</v>
      </c>
      <c r="J59">
        <f t="shared" ref="J59:M59" si="181">J53+23</f>
        <v>42</v>
      </c>
      <c r="K59">
        <f t="shared" si="181"/>
        <v>801</v>
      </c>
      <c r="L59">
        <f t="shared" si="181"/>
        <v>962</v>
      </c>
      <c r="M59">
        <f t="shared" si="181"/>
        <v>1146</v>
      </c>
      <c r="N59" t="b">
        <v>0</v>
      </c>
      <c r="O59" t="b">
        <v>1</v>
      </c>
      <c r="P59" t="b">
        <v>1</v>
      </c>
      <c r="Q59" t="b">
        <v>1</v>
      </c>
    </row>
    <row r="60" spans="1:17">
      <c r="A60" t="s">
        <v>164</v>
      </c>
      <c r="B60" t="s">
        <v>58</v>
      </c>
      <c r="C60" t="s">
        <v>171</v>
      </c>
      <c r="D60" t="s">
        <v>168</v>
      </c>
      <c r="E60">
        <f t="shared" ca="1" si="0"/>
        <v>0</v>
      </c>
      <c r="F60" t="b">
        <f ca="1">IF(N60,INDIRECT("HYPOTHESES!E"&amp;J60)&lt;0.05,INDIRECT("HYPOTHESES!E"&amp;J60)&gt;0.95)</f>
        <v>0</v>
      </c>
      <c r="G60" t="b">
        <f t="shared" ref="G60" ca="1" si="182">IF(O60,INDIRECT("HYPOTHESES!D"&amp;K60)&lt;0.05,INDIRECT("HYPOTHESES!D"&amp;K60)&gt;0.95)</f>
        <v>0</v>
      </c>
      <c r="H60" t="b">
        <f t="shared" ref="H60" ca="1" si="183">IF(P60,INDIRECT("HYPOTHESES!D"&amp;L60)&lt;0.05,INDIRECT("HYPOTHESES!D"&amp;L60)&gt;0.95)</f>
        <v>0</v>
      </c>
      <c r="I60" t="b">
        <f t="shared" ref="I60" ca="1" si="184">IF(Q60,INDIRECT("HYPOTHESES!D"&amp;M60)&lt;0.05,INDIRECT("HYPOTHESES!D"&amp;M60)&gt;0.95)</f>
        <v>0</v>
      </c>
      <c r="J60">
        <f t="shared" ref="J60:M60" si="185">J54+23</f>
        <v>42</v>
      </c>
      <c r="K60">
        <f t="shared" si="185"/>
        <v>801</v>
      </c>
      <c r="L60">
        <f t="shared" si="185"/>
        <v>962</v>
      </c>
      <c r="M60">
        <f t="shared" si="185"/>
        <v>1146</v>
      </c>
      <c r="N60" t="b">
        <v>0</v>
      </c>
      <c r="O60" t="b">
        <v>1</v>
      </c>
      <c r="P60" t="b">
        <v>1</v>
      </c>
      <c r="Q60" t="b">
        <v>1</v>
      </c>
    </row>
    <row r="61" spans="1:17">
      <c r="A61" t="s">
        <v>164</v>
      </c>
      <c r="B61" t="s">
        <v>58</v>
      </c>
      <c r="C61" t="s">
        <v>171</v>
      </c>
      <c r="D61" t="s">
        <v>169</v>
      </c>
      <c r="E61">
        <f t="shared" ca="1" si="0"/>
        <v>0</v>
      </c>
      <c r="F61" t="b">
        <f ca="1">IF(N61,AND(INDIRECT("HYPOTHESES!E"&amp;(J61+9))&lt;0.05,INDIRECT("HYPOTHESES!E"&amp;(J61+10))&gt;1),AND(INDIRECT("HYPOTHESES!E"&amp;(J61+9))&lt;0.05,INDIRECT("HYPOTHESES!E"&amp;(J61+10))&lt;1))</f>
        <v>0</v>
      </c>
      <c r="G61" t="b">
        <f t="shared" ref="G61" ca="1" si="186">IF(O61,AND(INDIRECT("HYPOTHESES!E"&amp;(K61+9))&lt;0.05,INDIRECT("HYPOTHESES!E"&amp;(K61+10))&gt;1),AND(INDIRECT("HYPOTHESES!E"&amp;(K61+9))&lt;0.05,INDIRECT("HYPOTHESES!E"&amp;(K61+10))&lt;1))</f>
        <v>0</v>
      </c>
      <c r="H61" t="b">
        <f t="shared" ref="H61" ca="1" si="187">IF(P61,AND(INDIRECT("HYPOTHESES!E"&amp;(L61+9))&lt;0.05,INDIRECT("HYPOTHESES!E"&amp;(L61+10))&gt;1),AND(INDIRECT("HYPOTHESES!E"&amp;(L61+9))&lt;0.05,INDIRECT("HYPOTHESES!E"&amp;(L61+10))&lt;1))</f>
        <v>0</v>
      </c>
      <c r="I61" t="b">
        <f t="shared" ref="I61" ca="1" si="188">IF(Q61,AND(INDIRECT("HYPOTHESES!E"&amp;(M61+9))&lt;0.05,INDIRECT("HYPOTHESES!E"&amp;(M61+10))&gt;1),AND(INDIRECT("HYPOTHESES!E"&amp;(M61+9))&lt;0.05,INDIRECT("HYPOTHESES!E"&amp;(M61+10))&lt;1))</f>
        <v>0</v>
      </c>
      <c r="J61">
        <f t="shared" ref="J61:M61" si="189">J55+23</f>
        <v>42</v>
      </c>
      <c r="K61">
        <f t="shared" si="189"/>
        <v>801</v>
      </c>
      <c r="L61">
        <f t="shared" si="189"/>
        <v>962</v>
      </c>
      <c r="M61">
        <f t="shared" si="189"/>
        <v>1146</v>
      </c>
      <c r="N61" t="b">
        <v>0</v>
      </c>
      <c r="O61" t="b">
        <v>1</v>
      </c>
      <c r="P61" t="b">
        <v>1</v>
      </c>
      <c r="Q61" t="b">
        <v>1</v>
      </c>
    </row>
    <row r="62" spans="1:17">
      <c r="A62" t="s">
        <v>164</v>
      </c>
      <c r="B62" t="s">
        <v>56</v>
      </c>
      <c r="C62" t="s">
        <v>152</v>
      </c>
      <c r="D62" t="s">
        <v>168</v>
      </c>
      <c r="E62">
        <f t="shared" ca="1" si="0"/>
        <v>2</v>
      </c>
      <c r="F62" t="e">
        <f ca="1">IF(N62,INDIRECT("HYPOTHESES!B"&amp;J62)&lt;0.05,INDIRECT("HYPOTHESES!B"&amp;J62)&gt;0.95)</f>
        <v>#REF!</v>
      </c>
      <c r="G62" t="e">
        <f ca="1">IF(O62,INDIRECT("HYPOTHESES!B"&amp;K62)&lt;0.05,INDIRECT("HYPOTHESES!B"&amp;K62)&gt;0.95)</f>
        <v>#REF!</v>
      </c>
      <c r="H62" t="b">
        <f ca="1">IF(P62,INDIRECT("B"&amp;L62)&lt;0.05,INDIRECT("HYPOTHESES!B"&amp;L62)&gt;0.95)</f>
        <v>1</v>
      </c>
      <c r="I62" t="b">
        <f ca="1">IF(Q62,INDIRECT("B"&amp;M62)&lt;0.05,INDIRECT("HYPOTHESES!B"&amp;M62)&gt;0.95)</f>
        <v>1</v>
      </c>
      <c r="J62">
        <f t="shared" ref="J62:M62" si="190">J56+23</f>
        <v>65</v>
      </c>
      <c r="K62">
        <f t="shared" si="190"/>
        <v>824</v>
      </c>
      <c r="L62">
        <f t="shared" si="190"/>
        <v>985</v>
      </c>
      <c r="M62">
        <f t="shared" si="190"/>
        <v>1169</v>
      </c>
      <c r="N62" t="b">
        <v>0</v>
      </c>
      <c r="O62" t="b">
        <v>1</v>
      </c>
      <c r="P62" t="b">
        <v>1</v>
      </c>
      <c r="Q62" t="b">
        <v>1</v>
      </c>
    </row>
    <row r="63" spans="1:17">
      <c r="A63" t="s">
        <v>164</v>
      </c>
      <c r="B63" t="s">
        <v>56</v>
      </c>
      <c r="C63" t="s">
        <v>152</v>
      </c>
      <c r="D63" t="s">
        <v>169</v>
      </c>
      <c r="E63">
        <f t="shared" ca="1" si="0"/>
        <v>0</v>
      </c>
      <c r="F63" t="b">
        <f ca="1">IF(N63,AND(INDIRECT("HYPOTHESES!B"&amp;(J63+9))&lt;0.05,INDIRECT("HYPOTHESES!B"&amp;(J63+10))&gt;1),AND(INDIRECT("HYPOTHESES!B"&amp;(J63+9))&lt;0.05,INDIRECT("HYPOTHESES!B"&amp;(J63+10))&lt;1))</f>
        <v>0</v>
      </c>
      <c r="G63" t="b">
        <f t="shared" ref="G63" ca="1" si="191">IF(O63,AND(INDIRECT("HYPOTHESES!B"&amp;(K63+9))&lt;0.05,INDIRECT("HYPOTHESES!B"&amp;(K63+10))&gt;1),AND(INDIRECT("HYPOTHESES!B"&amp;(K63+9))&lt;0.05,INDIRECT("HYPOTHESES!B"&amp;(K63+10))&lt;1))</f>
        <v>0</v>
      </c>
      <c r="H63" t="b">
        <f t="shared" ref="H63" ca="1" si="192">IF(P63,AND(INDIRECT("HYPOTHESES!B"&amp;(L63+9))&lt;0.05,INDIRECT("HYPOTHESES!B"&amp;(L63+10))&gt;1),AND(INDIRECT("HYPOTHESES!B"&amp;(L63+9))&lt;0.05,INDIRECT("HYPOTHESES!B"&amp;(L63+10))&lt;1))</f>
        <v>0</v>
      </c>
      <c r="I63" t="b">
        <f t="shared" ref="I63" ca="1" si="193">IF(Q63,AND(INDIRECT("HYPOTHESES!B"&amp;(M63+9))&lt;0.05,INDIRECT("HYPOTHESES!B"&amp;(M63+10))&gt;1),AND(INDIRECT("HYPOTHESES!B"&amp;(M63+9))&lt;0.05,INDIRECT("HYPOTHESES!B"&amp;(M63+10))&lt;1))</f>
        <v>0</v>
      </c>
      <c r="J63">
        <f t="shared" ref="J63:M63" si="194">J57+23</f>
        <v>65</v>
      </c>
      <c r="K63">
        <f t="shared" si="194"/>
        <v>824</v>
      </c>
      <c r="L63">
        <f t="shared" si="194"/>
        <v>985</v>
      </c>
      <c r="M63">
        <f t="shared" si="194"/>
        <v>1169</v>
      </c>
      <c r="N63" t="b">
        <v>0</v>
      </c>
      <c r="O63" t="b">
        <v>1</v>
      </c>
      <c r="P63" t="b">
        <v>1</v>
      </c>
      <c r="Q63" t="b">
        <v>1</v>
      </c>
    </row>
    <row r="64" spans="1:17">
      <c r="A64" t="s">
        <v>164</v>
      </c>
      <c r="B64" t="s">
        <v>56</v>
      </c>
      <c r="C64" t="s">
        <v>170</v>
      </c>
      <c r="D64" t="s">
        <v>168</v>
      </c>
      <c r="E64">
        <f t="shared" ca="1" si="0"/>
        <v>0</v>
      </c>
      <c r="F64" t="b">
        <f ca="1">IF(N64,INDIRECT("HYPOTHESES!D"&amp;J64)&lt;0.05,INDIRECT("HYPOTHESES!D"&amp;J64)&gt;0.95)</f>
        <v>0</v>
      </c>
      <c r="G64" t="b">
        <f t="shared" ref="G64" ca="1" si="195">IF(O64,INDIRECT("HYPOTHESES!D"&amp;K64)&lt;0.05,INDIRECT("HYPOTHESES!D"&amp;K64)&gt;0.95)</f>
        <v>0</v>
      </c>
      <c r="H64" t="b">
        <f t="shared" ref="H64" ca="1" si="196">IF(P64,INDIRECT("HYPOTHESES!D"&amp;L64)&lt;0.05,INDIRECT("HYPOTHESES!D"&amp;L64)&gt;0.95)</f>
        <v>0</v>
      </c>
      <c r="I64" t="b">
        <f t="shared" ref="I64" ca="1" si="197">IF(Q64,INDIRECT("HYPOTHESES!D"&amp;M64)&lt;0.05,INDIRECT("HYPOTHESES!D"&amp;M64)&gt;0.95)</f>
        <v>0</v>
      </c>
      <c r="J64">
        <f t="shared" ref="J64:M64" si="198">J58+23</f>
        <v>65</v>
      </c>
      <c r="K64">
        <f t="shared" si="198"/>
        <v>824</v>
      </c>
      <c r="L64">
        <f t="shared" si="198"/>
        <v>985</v>
      </c>
      <c r="M64">
        <f t="shared" si="198"/>
        <v>1169</v>
      </c>
      <c r="N64" t="b">
        <v>0</v>
      </c>
      <c r="O64" t="b">
        <v>1</v>
      </c>
      <c r="P64" t="b">
        <v>1</v>
      </c>
      <c r="Q64" t="b">
        <v>1</v>
      </c>
    </row>
    <row r="65" spans="1:17">
      <c r="A65" t="s">
        <v>164</v>
      </c>
      <c r="B65" t="s">
        <v>56</v>
      </c>
      <c r="C65" t="s">
        <v>170</v>
      </c>
      <c r="D65" t="s">
        <v>169</v>
      </c>
      <c r="E65">
        <f t="shared" ca="1" si="0"/>
        <v>0</v>
      </c>
      <c r="F65" t="b">
        <f ca="1">IF(N65,AND(INDIRECT("HYPOTHESES!D"&amp;(J65+9))&lt;0.05,INDIRECT("HYPOTHESES!D"&amp;(J65+10))&gt;1),AND(INDIRECT("HYPOTHESES!D"&amp;(J65+9))&lt;0.05,INDIRECT("HYPOTHESES!D"&amp;(J65+10))&lt;1))</f>
        <v>0</v>
      </c>
      <c r="G65" t="b">
        <f t="shared" ref="G65" ca="1" si="199">IF(O65,AND(INDIRECT("HYPOTHESES!D"&amp;(K65+9))&lt;0.05,INDIRECT("HYPOTHESES!D"&amp;(K65+10))&gt;1),AND(INDIRECT("HYPOTHESES!D"&amp;(K65+9))&lt;0.05,INDIRECT("HYPOTHESES!D"&amp;(K65+10))&lt;1))</f>
        <v>0</v>
      </c>
      <c r="H65" t="b">
        <f t="shared" ref="H65" ca="1" si="200">IF(P65,AND(INDIRECT("HYPOTHESES!D"&amp;(L65+9))&lt;0.05,INDIRECT("HYPOTHESES!D"&amp;(L65+10))&gt;1),AND(INDIRECT("HYPOTHESES!D"&amp;(L65+9))&lt;0.05,INDIRECT("HYPOTHESES!D"&amp;(L65+10))&lt;1))</f>
        <v>0</v>
      </c>
      <c r="I65" t="b">
        <f t="shared" ref="I65" ca="1" si="201">IF(Q65,AND(INDIRECT("HYPOTHESES!D"&amp;(M65+9))&lt;0.05,INDIRECT("HYPOTHESES!D"&amp;(M65+10))&gt;1),AND(INDIRECT("HYPOTHESES!D"&amp;(M65+9))&lt;0.05,INDIRECT("HYPOTHESES!D"&amp;(M65+10))&lt;1))</f>
        <v>0</v>
      </c>
      <c r="J65">
        <f t="shared" ref="J65:M65" si="202">J59+23</f>
        <v>65</v>
      </c>
      <c r="K65">
        <f t="shared" si="202"/>
        <v>824</v>
      </c>
      <c r="L65">
        <f t="shared" si="202"/>
        <v>985</v>
      </c>
      <c r="M65">
        <f t="shared" si="202"/>
        <v>1169</v>
      </c>
      <c r="N65" t="b">
        <v>0</v>
      </c>
      <c r="O65" t="b">
        <v>1</v>
      </c>
      <c r="P65" t="b">
        <v>1</v>
      </c>
      <c r="Q65" t="b">
        <v>1</v>
      </c>
    </row>
    <row r="66" spans="1:17">
      <c r="A66" t="s">
        <v>164</v>
      </c>
      <c r="B66" t="s">
        <v>56</v>
      </c>
      <c r="C66" t="s">
        <v>171</v>
      </c>
      <c r="D66" t="s">
        <v>168</v>
      </c>
      <c r="E66">
        <f t="shared" ca="1" si="0"/>
        <v>0</v>
      </c>
      <c r="F66" t="b">
        <f ca="1">IF(N66,INDIRECT("HYPOTHESES!E"&amp;J66)&lt;0.05,INDIRECT("HYPOTHESES!E"&amp;J66)&gt;0.95)</f>
        <v>0</v>
      </c>
      <c r="G66" t="b">
        <f t="shared" ref="G66" ca="1" si="203">IF(O66,INDIRECT("HYPOTHESES!D"&amp;K66)&lt;0.05,INDIRECT("HYPOTHESES!D"&amp;K66)&gt;0.95)</f>
        <v>0</v>
      </c>
      <c r="H66" t="b">
        <f t="shared" ref="H66" ca="1" si="204">IF(P66,INDIRECT("HYPOTHESES!D"&amp;L66)&lt;0.05,INDIRECT("HYPOTHESES!D"&amp;L66)&gt;0.95)</f>
        <v>0</v>
      </c>
      <c r="I66" t="b">
        <f t="shared" ref="I66" ca="1" si="205">IF(Q66,INDIRECT("HYPOTHESES!D"&amp;M66)&lt;0.05,INDIRECT("HYPOTHESES!D"&amp;M66)&gt;0.95)</f>
        <v>0</v>
      </c>
      <c r="J66">
        <f t="shared" ref="J66:M66" si="206">J60+23</f>
        <v>65</v>
      </c>
      <c r="K66">
        <f t="shared" si="206"/>
        <v>824</v>
      </c>
      <c r="L66">
        <f t="shared" si="206"/>
        <v>985</v>
      </c>
      <c r="M66">
        <f t="shared" si="206"/>
        <v>1169</v>
      </c>
      <c r="N66" t="b">
        <v>0</v>
      </c>
      <c r="O66" t="b">
        <v>1</v>
      </c>
      <c r="P66" t="b">
        <v>1</v>
      </c>
      <c r="Q66" t="b">
        <v>1</v>
      </c>
    </row>
    <row r="67" spans="1:17">
      <c r="A67" t="s">
        <v>164</v>
      </c>
      <c r="B67" t="s">
        <v>56</v>
      </c>
      <c r="C67" t="s">
        <v>171</v>
      </c>
      <c r="D67" t="s">
        <v>169</v>
      </c>
      <c r="E67">
        <f t="shared" ref="E67:E130" ca="1" si="207">COUNTIF(F67:I67,TRUE)</f>
        <v>1</v>
      </c>
      <c r="F67" t="b">
        <f ca="1">IF(N67,AND(INDIRECT("HYPOTHESES!E"&amp;(J67+9))&lt;0.05,INDIRECT("HYPOTHESES!E"&amp;(J67+10))&gt;1),AND(INDIRECT("HYPOTHESES!E"&amp;(J67+9))&lt;0.05,INDIRECT("HYPOTHESES!E"&amp;(J67+10))&lt;1))</f>
        <v>0</v>
      </c>
      <c r="G67" t="b">
        <f t="shared" ref="G67" ca="1" si="208">IF(O67,AND(INDIRECT("HYPOTHESES!E"&amp;(K67+9))&lt;0.05,INDIRECT("HYPOTHESES!E"&amp;(K67+10))&gt;1),AND(INDIRECT("HYPOTHESES!E"&amp;(K67+9))&lt;0.05,INDIRECT("HYPOTHESES!E"&amp;(K67+10))&lt;1))</f>
        <v>1</v>
      </c>
      <c r="H67" t="b">
        <f t="shared" ref="H67" ca="1" si="209">IF(P67,AND(INDIRECT("HYPOTHESES!E"&amp;(L67+9))&lt;0.05,INDIRECT("HYPOTHESES!E"&amp;(L67+10))&gt;1),AND(INDIRECT("HYPOTHESES!E"&amp;(L67+9))&lt;0.05,INDIRECT("HYPOTHESES!E"&amp;(L67+10))&lt;1))</f>
        <v>0</v>
      </c>
      <c r="I67" t="b">
        <f t="shared" ref="I67" ca="1" si="210">IF(Q67,AND(INDIRECT("HYPOTHESES!E"&amp;(M67+9))&lt;0.05,INDIRECT("HYPOTHESES!E"&amp;(M67+10))&gt;1),AND(INDIRECT("HYPOTHESES!E"&amp;(M67+9))&lt;0.05,INDIRECT("HYPOTHESES!E"&amp;(M67+10))&lt;1))</f>
        <v>0</v>
      </c>
      <c r="J67">
        <f t="shared" ref="J67:M67" si="211">J61+23</f>
        <v>65</v>
      </c>
      <c r="K67">
        <f t="shared" si="211"/>
        <v>824</v>
      </c>
      <c r="L67">
        <f t="shared" si="211"/>
        <v>985</v>
      </c>
      <c r="M67">
        <f t="shared" si="211"/>
        <v>1169</v>
      </c>
      <c r="N67" t="b">
        <v>0</v>
      </c>
      <c r="O67" t="b">
        <v>1</v>
      </c>
      <c r="P67" t="b">
        <v>1</v>
      </c>
      <c r="Q67" t="b">
        <v>1</v>
      </c>
    </row>
    <row r="68" spans="1:17">
      <c r="A68" t="s">
        <v>164</v>
      </c>
      <c r="B68" t="s">
        <v>60</v>
      </c>
      <c r="C68" t="s">
        <v>152</v>
      </c>
      <c r="D68" t="s">
        <v>168</v>
      </c>
      <c r="E68">
        <f t="shared" ca="1" si="207"/>
        <v>2</v>
      </c>
      <c r="F68" t="e">
        <f ca="1">IF(N68,INDIRECT("HYPOTHESES!B"&amp;J68)&lt;0.05,INDIRECT("HYPOTHESES!B"&amp;J68)&gt;0.95)</f>
        <v>#REF!</v>
      </c>
      <c r="G68" t="e">
        <f ca="1">IF(O68,INDIRECT("HYPOTHESES!B"&amp;K68)&lt;0.05,INDIRECT("HYPOTHESES!B"&amp;K68)&gt;0.95)</f>
        <v>#REF!</v>
      </c>
      <c r="H68" t="b">
        <f ca="1">IF(P68,INDIRECT("B"&amp;L68)&lt;0.05,INDIRECT("HYPOTHESES!B"&amp;L68)&gt;0.95)</f>
        <v>1</v>
      </c>
      <c r="I68" t="b">
        <f ca="1">IF(Q68,INDIRECT("B"&amp;M68)&lt;0.05,INDIRECT("HYPOTHESES!B"&amp;M68)&gt;0.95)</f>
        <v>1</v>
      </c>
      <c r="J68">
        <f t="shared" ref="J68:M68" si="212">J62+23</f>
        <v>88</v>
      </c>
      <c r="K68">
        <f t="shared" si="212"/>
        <v>847</v>
      </c>
      <c r="L68">
        <f t="shared" si="212"/>
        <v>1008</v>
      </c>
      <c r="M68">
        <f t="shared" si="212"/>
        <v>1192</v>
      </c>
      <c r="N68" t="b">
        <v>0</v>
      </c>
      <c r="O68" t="b">
        <v>1</v>
      </c>
      <c r="P68" t="b">
        <v>1</v>
      </c>
      <c r="Q68" t="b">
        <v>1</v>
      </c>
    </row>
    <row r="69" spans="1:17">
      <c r="A69" t="s">
        <v>164</v>
      </c>
      <c r="B69" t="s">
        <v>60</v>
      </c>
      <c r="C69" t="s">
        <v>152</v>
      </c>
      <c r="D69" t="s">
        <v>169</v>
      </c>
      <c r="E69">
        <f t="shared" ca="1" si="207"/>
        <v>0</v>
      </c>
      <c r="F69" t="b">
        <f ca="1">IF(N69,AND(INDIRECT("HYPOTHESES!B"&amp;(J69+9))&lt;0.05,INDIRECT("HYPOTHESES!B"&amp;(J69+10))&gt;1),AND(INDIRECT("HYPOTHESES!B"&amp;(J69+9))&lt;0.05,INDIRECT("HYPOTHESES!B"&amp;(J69+10))&lt;1))</f>
        <v>0</v>
      </c>
      <c r="G69" t="b">
        <f t="shared" ref="G69" ca="1" si="213">IF(O69,AND(INDIRECT("HYPOTHESES!B"&amp;(K69+9))&lt;0.05,INDIRECT("HYPOTHESES!B"&amp;(K69+10))&gt;1),AND(INDIRECT("HYPOTHESES!B"&amp;(K69+9))&lt;0.05,INDIRECT("HYPOTHESES!B"&amp;(K69+10))&lt;1))</f>
        <v>0</v>
      </c>
      <c r="H69" t="b">
        <f t="shared" ref="H69" ca="1" si="214">IF(P69,AND(INDIRECT("HYPOTHESES!B"&amp;(L69+9))&lt;0.05,INDIRECT("HYPOTHESES!B"&amp;(L69+10))&gt;1),AND(INDIRECT("HYPOTHESES!B"&amp;(L69+9))&lt;0.05,INDIRECT("HYPOTHESES!B"&amp;(L69+10))&lt;1))</f>
        <v>0</v>
      </c>
      <c r="I69" t="b">
        <f t="shared" ref="I69" ca="1" si="215">IF(Q69,AND(INDIRECT("HYPOTHESES!B"&amp;(M69+9))&lt;0.05,INDIRECT("HYPOTHESES!B"&amp;(M69+10))&gt;1),AND(INDIRECT("HYPOTHESES!B"&amp;(M69+9))&lt;0.05,INDIRECT("HYPOTHESES!B"&amp;(M69+10))&lt;1))</f>
        <v>0</v>
      </c>
      <c r="J69">
        <f t="shared" ref="J69:M69" si="216">J63+23</f>
        <v>88</v>
      </c>
      <c r="K69">
        <f t="shared" si="216"/>
        <v>847</v>
      </c>
      <c r="L69">
        <f t="shared" si="216"/>
        <v>1008</v>
      </c>
      <c r="M69">
        <f t="shared" si="216"/>
        <v>1192</v>
      </c>
      <c r="N69" t="b">
        <v>0</v>
      </c>
      <c r="O69" t="b">
        <v>1</v>
      </c>
      <c r="P69" t="b">
        <v>1</v>
      </c>
      <c r="Q69" t="b">
        <v>1</v>
      </c>
    </row>
    <row r="70" spans="1:17">
      <c r="A70" t="s">
        <v>164</v>
      </c>
      <c r="B70" t="s">
        <v>60</v>
      </c>
      <c r="C70" t="s">
        <v>170</v>
      </c>
      <c r="D70" t="s">
        <v>168</v>
      </c>
      <c r="E70">
        <f t="shared" ca="1" si="207"/>
        <v>0</v>
      </c>
      <c r="F70" t="b">
        <f ca="1">IF(N70,INDIRECT("HYPOTHESES!D"&amp;J70)&lt;0.05,INDIRECT("HYPOTHESES!D"&amp;J70)&gt;0.95)</f>
        <v>0</v>
      </c>
      <c r="G70" t="b">
        <f t="shared" ref="G70" ca="1" si="217">IF(O70,INDIRECT("HYPOTHESES!D"&amp;K70)&lt;0.05,INDIRECT("HYPOTHESES!D"&amp;K70)&gt;0.95)</f>
        <v>0</v>
      </c>
      <c r="H70" t="b">
        <f t="shared" ref="H70" ca="1" si="218">IF(P70,INDIRECT("HYPOTHESES!D"&amp;L70)&lt;0.05,INDIRECT("HYPOTHESES!D"&amp;L70)&gt;0.95)</f>
        <v>0</v>
      </c>
      <c r="I70" t="b">
        <f t="shared" ref="I70" ca="1" si="219">IF(Q70,INDIRECT("HYPOTHESES!D"&amp;M70)&lt;0.05,INDIRECT("HYPOTHESES!D"&amp;M70)&gt;0.95)</f>
        <v>0</v>
      </c>
      <c r="J70">
        <f t="shared" ref="J70:M70" si="220">J64+23</f>
        <v>88</v>
      </c>
      <c r="K70">
        <f t="shared" si="220"/>
        <v>847</v>
      </c>
      <c r="L70">
        <f t="shared" si="220"/>
        <v>1008</v>
      </c>
      <c r="M70">
        <f t="shared" si="220"/>
        <v>1192</v>
      </c>
      <c r="N70" t="b">
        <v>0</v>
      </c>
      <c r="O70" t="b">
        <v>1</v>
      </c>
      <c r="P70" t="b">
        <v>1</v>
      </c>
      <c r="Q70" t="b">
        <v>1</v>
      </c>
    </row>
    <row r="71" spans="1:17">
      <c r="A71" t="s">
        <v>164</v>
      </c>
      <c r="B71" t="s">
        <v>60</v>
      </c>
      <c r="C71" t="s">
        <v>170</v>
      </c>
      <c r="D71" t="s">
        <v>169</v>
      </c>
      <c r="E71">
        <f t="shared" ca="1" si="207"/>
        <v>0</v>
      </c>
      <c r="F71" t="b">
        <f ca="1">IF(N71,AND(INDIRECT("HYPOTHESES!D"&amp;(J71+9))&lt;0.05,INDIRECT("HYPOTHESES!D"&amp;(J71+10))&gt;1),AND(INDIRECT("HYPOTHESES!D"&amp;(J71+9))&lt;0.05,INDIRECT("HYPOTHESES!D"&amp;(J71+10))&lt;1))</f>
        <v>0</v>
      </c>
      <c r="G71" t="b">
        <f t="shared" ref="G71" ca="1" si="221">IF(O71,AND(INDIRECT("HYPOTHESES!D"&amp;(K71+9))&lt;0.05,INDIRECT("HYPOTHESES!D"&amp;(K71+10))&gt;1),AND(INDIRECT("HYPOTHESES!D"&amp;(K71+9))&lt;0.05,INDIRECT("HYPOTHESES!D"&amp;(K71+10))&lt;1))</f>
        <v>0</v>
      </c>
      <c r="H71" t="b">
        <f t="shared" ref="H71" ca="1" si="222">IF(P71,AND(INDIRECT("HYPOTHESES!D"&amp;(L71+9))&lt;0.05,INDIRECT("HYPOTHESES!D"&amp;(L71+10))&gt;1),AND(INDIRECT("HYPOTHESES!D"&amp;(L71+9))&lt;0.05,INDIRECT("HYPOTHESES!D"&amp;(L71+10))&lt;1))</f>
        <v>0</v>
      </c>
      <c r="I71" t="b">
        <f t="shared" ref="I71" ca="1" si="223">IF(Q71,AND(INDIRECT("HYPOTHESES!D"&amp;(M71+9))&lt;0.05,INDIRECT("HYPOTHESES!D"&amp;(M71+10))&gt;1),AND(INDIRECT("HYPOTHESES!D"&amp;(M71+9))&lt;0.05,INDIRECT("HYPOTHESES!D"&amp;(M71+10))&lt;1))</f>
        <v>0</v>
      </c>
      <c r="J71">
        <f t="shared" ref="J71:M71" si="224">J65+23</f>
        <v>88</v>
      </c>
      <c r="K71">
        <f t="shared" si="224"/>
        <v>847</v>
      </c>
      <c r="L71">
        <f t="shared" si="224"/>
        <v>1008</v>
      </c>
      <c r="M71">
        <f t="shared" si="224"/>
        <v>1192</v>
      </c>
      <c r="N71" t="b">
        <v>0</v>
      </c>
      <c r="O71" t="b">
        <v>1</v>
      </c>
      <c r="P71" t="b">
        <v>1</v>
      </c>
      <c r="Q71" t="b">
        <v>1</v>
      </c>
    </row>
    <row r="72" spans="1:17">
      <c r="A72" t="s">
        <v>164</v>
      </c>
      <c r="B72" t="s">
        <v>60</v>
      </c>
      <c r="C72" t="s">
        <v>171</v>
      </c>
      <c r="D72" t="s">
        <v>168</v>
      </c>
      <c r="E72">
        <f t="shared" ca="1" si="207"/>
        <v>0</v>
      </c>
      <c r="F72" t="b">
        <f ca="1">IF(N72,INDIRECT("HYPOTHESES!E"&amp;J72)&lt;0.05,INDIRECT("HYPOTHESES!E"&amp;J72)&gt;0.95)</f>
        <v>0</v>
      </c>
      <c r="G72" t="b">
        <f t="shared" ref="G72" ca="1" si="225">IF(O72,INDIRECT("HYPOTHESES!D"&amp;K72)&lt;0.05,INDIRECT("HYPOTHESES!D"&amp;K72)&gt;0.95)</f>
        <v>0</v>
      </c>
      <c r="H72" t="b">
        <f t="shared" ref="H72" ca="1" si="226">IF(P72,INDIRECT("HYPOTHESES!D"&amp;L72)&lt;0.05,INDIRECT("HYPOTHESES!D"&amp;L72)&gt;0.95)</f>
        <v>0</v>
      </c>
      <c r="I72" t="b">
        <f t="shared" ref="I72" ca="1" si="227">IF(Q72,INDIRECT("HYPOTHESES!D"&amp;M72)&lt;0.05,INDIRECT("HYPOTHESES!D"&amp;M72)&gt;0.95)</f>
        <v>0</v>
      </c>
      <c r="J72">
        <f t="shared" ref="J72:M72" si="228">J66+23</f>
        <v>88</v>
      </c>
      <c r="K72">
        <f t="shared" si="228"/>
        <v>847</v>
      </c>
      <c r="L72">
        <f t="shared" si="228"/>
        <v>1008</v>
      </c>
      <c r="M72">
        <f t="shared" si="228"/>
        <v>1192</v>
      </c>
      <c r="N72" t="b">
        <v>0</v>
      </c>
      <c r="O72" t="b">
        <v>1</v>
      </c>
      <c r="P72" t="b">
        <v>1</v>
      </c>
      <c r="Q72" t="b">
        <v>1</v>
      </c>
    </row>
    <row r="73" spans="1:17">
      <c r="A73" t="s">
        <v>164</v>
      </c>
      <c r="B73" t="s">
        <v>60</v>
      </c>
      <c r="C73" t="s">
        <v>171</v>
      </c>
      <c r="D73" t="s">
        <v>169</v>
      </c>
      <c r="E73">
        <f t="shared" ca="1" si="207"/>
        <v>0</v>
      </c>
      <c r="F73" t="b">
        <f ca="1">IF(N73,AND(INDIRECT("HYPOTHESES!E"&amp;(J73+9))&lt;0.05,INDIRECT("HYPOTHESES!E"&amp;(J73+10))&gt;1),AND(INDIRECT("HYPOTHESES!E"&amp;(J73+9))&lt;0.05,INDIRECT("HYPOTHESES!E"&amp;(J73+10))&lt;1))</f>
        <v>0</v>
      </c>
      <c r="G73" t="b">
        <f t="shared" ref="G73" ca="1" si="229">IF(O73,AND(INDIRECT("HYPOTHESES!E"&amp;(K73+9))&lt;0.05,INDIRECT("HYPOTHESES!E"&amp;(K73+10))&gt;1),AND(INDIRECT("HYPOTHESES!E"&amp;(K73+9))&lt;0.05,INDIRECT("HYPOTHESES!E"&amp;(K73+10))&lt;1))</f>
        <v>0</v>
      </c>
      <c r="H73" t="b">
        <f t="shared" ref="H73" ca="1" si="230">IF(P73,AND(INDIRECT("HYPOTHESES!E"&amp;(L73+9))&lt;0.05,INDIRECT("HYPOTHESES!E"&amp;(L73+10))&gt;1),AND(INDIRECT("HYPOTHESES!E"&amp;(L73+9))&lt;0.05,INDIRECT("HYPOTHESES!E"&amp;(L73+10))&lt;1))</f>
        <v>0</v>
      </c>
      <c r="I73" t="b">
        <f t="shared" ref="I73" ca="1" si="231">IF(Q73,AND(INDIRECT("HYPOTHESES!E"&amp;(M73+9))&lt;0.05,INDIRECT("HYPOTHESES!E"&amp;(M73+10))&gt;1),AND(INDIRECT("HYPOTHESES!E"&amp;(M73+9))&lt;0.05,INDIRECT("HYPOTHESES!E"&amp;(M73+10))&lt;1))</f>
        <v>0</v>
      </c>
      <c r="J73">
        <f t="shared" ref="J73:M73" si="232">J67+23</f>
        <v>88</v>
      </c>
      <c r="K73">
        <f t="shared" si="232"/>
        <v>847</v>
      </c>
      <c r="L73">
        <f t="shared" si="232"/>
        <v>1008</v>
      </c>
      <c r="M73">
        <f t="shared" si="232"/>
        <v>1192</v>
      </c>
      <c r="N73" t="b">
        <v>0</v>
      </c>
      <c r="O73" t="b">
        <v>1</v>
      </c>
      <c r="P73" t="b">
        <v>1</v>
      </c>
      <c r="Q73" t="b">
        <v>1</v>
      </c>
    </row>
    <row r="74" spans="1:17">
      <c r="A74" t="s">
        <v>164</v>
      </c>
      <c r="B74" t="s">
        <v>53</v>
      </c>
      <c r="C74" t="s">
        <v>152</v>
      </c>
      <c r="D74" t="s">
        <v>168</v>
      </c>
      <c r="E74">
        <f t="shared" ca="1" si="207"/>
        <v>2</v>
      </c>
      <c r="F74" t="e">
        <f ca="1">IF(N74,INDIRECT("HYPOTHESES!B"&amp;J74)&lt;0.05,INDIRECT("HYPOTHESES!B"&amp;J74)&gt;0.95)</f>
        <v>#REF!</v>
      </c>
      <c r="G74" t="e">
        <f ca="1">IF(O74,INDIRECT("HYPOTHESES!B"&amp;K74)&lt;0.05,INDIRECT("HYPOTHESES!B"&amp;K74)&gt;0.95)</f>
        <v>#REF!</v>
      </c>
      <c r="H74" t="b">
        <f ca="1">IF(P74,INDIRECT("B"&amp;L74)&lt;0.05,INDIRECT("HYPOTHESES!B"&amp;L74)&gt;0.95)</f>
        <v>1</v>
      </c>
      <c r="I74" t="b">
        <f ca="1">IF(Q74,INDIRECT("B"&amp;M74)&lt;0.05,INDIRECT("HYPOTHESES!B"&amp;M74)&gt;0.95)</f>
        <v>1</v>
      </c>
      <c r="J74">
        <f t="shared" ref="J74:M74" si="233">J68+23</f>
        <v>111</v>
      </c>
      <c r="K74">
        <f t="shared" si="233"/>
        <v>870</v>
      </c>
      <c r="L74">
        <f t="shared" si="233"/>
        <v>1031</v>
      </c>
      <c r="M74">
        <f t="shared" si="233"/>
        <v>1215</v>
      </c>
      <c r="N74" t="b">
        <v>0</v>
      </c>
      <c r="O74" t="b">
        <v>1</v>
      </c>
      <c r="P74" t="b">
        <v>1</v>
      </c>
      <c r="Q74" t="b">
        <v>1</v>
      </c>
    </row>
    <row r="75" spans="1:17">
      <c r="A75" t="s">
        <v>164</v>
      </c>
      <c r="B75" t="s">
        <v>53</v>
      </c>
      <c r="C75" t="s">
        <v>152</v>
      </c>
      <c r="D75" t="s">
        <v>169</v>
      </c>
      <c r="E75">
        <f t="shared" ca="1" si="207"/>
        <v>1</v>
      </c>
      <c r="F75" t="b">
        <f ca="1">IF(N75,AND(INDIRECT("HYPOTHESES!B"&amp;(J75+9))&lt;0.05,INDIRECT("HYPOTHESES!B"&amp;(J75+10))&gt;1),AND(INDIRECT("HYPOTHESES!B"&amp;(J75+9))&lt;0.05,INDIRECT("HYPOTHESES!B"&amp;(J75+10))&lt;1))</f>
        <v>0</v>
      </c>
      <c r="G75" t="b">
        <f t="shared" ref="G75" ca="1" si="234">IF(O75,AND(INDIRECT("HYPOTHESES!B"&amp;(K75+9))&lt;0.05,INDIRECT("HYPOTHESES!B"&amp;(K75+10))&gt;1),AND(INDIRECT("HYPOTHESES!B"&amp;(K75+9))&lt;0.05,INDIRECT("HYPOTHESES!B"&amp;(K75+10))&lt;1))</f>
        <v>1</v>
      </c>
      <c r="H75" t="b">
        <f t="shared" ref="H75" ca="1" si="235">IF(P75,AND(INDIRECT("HYPOTHESES!B"&amp;(L75+9))&lt;0.05,INDIRECT("HYPOTHESES!B"&amp;(L75+10))&gt;1),AND(INDIRECT("HYPOTHESES!B"&amp;(L75+9))&lt;0.05,INDIRECT("HYPOTHESES!B"&amp;(L75+10))&lt;1))</f>
        <v>0</v>
      </c>
      <c r="I75" t="b">
        <f t="shared" ref="I75" ca="1" si="236">IF(Q75,AND(INDIRECT("HYPOTHESES!B"&amp;(M75+9))&lt;0.05,INDIRECT("HYPOTHESES!B"&amp;(M75+10))&gt;1),AND(INDIRECT("HYPOTHESES!B"&amp;(M75+9))&lt;0.05,INDIRECT("HYPOTHESES!B"&amp;(M75+10))&lt;1))</f>
        <v>0</v>
      </c>
      <c r="J75">
        <f t="shared" ref="J75:M75" si="237">J69+23</f>
        <v>111</v>
      </c>
      <c r="K75">
        <f t="shared" si="237"/>
        <v>870</v>
      </c>
      <c r="L75">
        <f t="shared" si="237"/>
        <v>1031</v>
      </c>
      <c r="M75">
        <f t="shared" si="237"/>
        <v>1215</v>
      </c>
      <c r="N75" t="b">
        <v>0</v>
      </c>
      <c r="O75" t="b">
        <v>1</v>
      </c>
      <c r="P75" t="b">
        <v>1</v>
      </c>
      <c r="Q75" t="b">
        <v>1</v>
      </c>
    </row>
    <row r="76" spans="1:17">
      <c r="A76" t="s">
        <v>164</v>
      </c>
      <c r="B76" t="s">
        <v>53</v>
      </c>
      <c r="C76" t="s">
        <v>170</v>
      </c>
      <c r="D76" t="s">
        <v>168</v>
      </c>
      <c r="E76">
        <f t="shared" ca="1" si="207"/>
        <v>1</v>
      </c>
      <c r="F76" t="b">
        <f ca="1">IF(N76,INDIRECT("HYPOTHESES!D"&amp;J76)&lt;0.05,INDIRECT("HYPOTHESES!D"&amp;J76)&gt;0.95)</f>
        <v>0</v>
      </c>
      <c r="G76" t="b">
        <f t="shared" ref="G76" ca="1" si="238">IF(O76,INDIRECT("HYPOTHESES!D"&amp;K76)&lt;0.05,INDIRECT("HYPOTHESES!D"&amp;K76)&gt;0.95)</f>
        <v>1</v>
      </c>
      <c r="H76" t="b">
        <f t="shared" ref="H76" ca="1" si="239">IF(P76,INDIRECT("HYPOTHESES!D"&amp;L76)&lt;0.05,INDIRECT("HYPOTHESES!D"&amp;L76)&gt;0.95)</f>
        <v>0</v>
      </c>
      <c r="I76" t="b">
        <f t="shared" ref="I76" ca="1" si="240">IF(Q76,INDIRECT("HYPOTHESES!D"&amp;M76)&lt;0.05,INDIRECT("HYPOTHESES!D"&amp;M76)&gt;0.95)</f>
        <v>0</v>
      </c>
      <c r="J76">
        <f t="shared" ref="J76:M76" si="241">J70+23</f>
        <v>111</v>
      </c>
      <c r="K76">
        <f t="shared" si="241"/>
        <v>870</v>
      </c>
      <c r="L76">
        <f t="shared" si="241"/>
        <v>1031</v>
      </c>
      <c r="M76">
        <f t="shared" si="241"/>
        <v>1215</v>
      </c>
      <c r="N76" t="b">
        <v>0</v>
      </c>
      <c r="O76" t="b">
        <v>1</v>
      </c>
      <c r="P76" t="b">
        <v>1</v>
      </c>
      <c r="Q76" t="b">
        <v>1</v>
      </c>
    </row>
    <row r="77" spans="1:17">
      <c r="A77" t="s">
        <v>164</v>
      </c>
      <c r="B77" t="s">
        <v>53</v>
      </c>
      <c r="C77" t="s">
        <v>170</v>
      </c>
      <c r="D77" t="s">
        <v>169</v>
      </c>
      <c r="E77">
        <f t="shared" ca="1" si="207"/>
        <v>1</v>
      </c>
      <c r="F77" t="b">
        <f ca="1">IF(N77,AND(INDIRECT("HYPOTHESES!D"&amp;(J77+9))&lt;0.05,INDIRECT("HYPOTHESES!D"&amp;(J77+10))&gt;1),AND(INDIRECT("HYPOTHESES!D"&amp;(J77+9))&lt;0.05,INDIRECT("HYPOTHESES!D"&amp;(J77+10))&lt;1))</f>
        <v>0</v>
      </c>
      <c r="G77" t="b">
        <f t="shared" ref="G77" ca="1" si="242">IF(O77,AND(INDIRECT("HYPOTHESES!D"&amp;(K77+9))&lt;0.05,INDIRECT("HYPOTHESES!D"&amp;(K77+10))&gt;1),AND(INDIRECT("HYPOTHESES!D"&amp;(K77+9))&lt;0.05,INDIRECT("HYPOTHESES!D"&amp;(K77+10))&lt;1))</f>
        <v>1</v>
      </c>
      <c r="H77" t="b">
        <f t="shared" ref="H77" ca="1" si="243">IF(P77,AND(INDIRECT("HYPOTHESES!D"&amp;(L77+9))&lt;0.05,INDIRECT("HYPOTHESES!D"&amp;(L77+10))&gt;1),AND(INDIRECT("HYPOTHESES!D"&amp;(L77+9))&lt;0.05,INDIRECT("HYPOTHESES!D"&amp;(L77+10))&lt;1))</f>
        <v>0</v>
      </c>
      <c r="I77" t="b">
        <f t="shared" ref="I77" ca="1" si="244">IF(Q77,AND(INDIRECT("HYPOTHESES!D"&amp;(M77+9))&lt;0.05,INDIRECT("HYPOTHESES!D"&amp;(M77+10))&gt;1),AND(INDIRECT("HYPOTHESES!D"&amp;(M77+9))&lt;0.05,INDIRECT("HYPOTHESES!D"&amp;(M77+10))&lt;1))</f>
        <v>0</v>
      </c>
      <c r="J77">
        <f t="shared" ref="J77:M77" si="245">J71+23</f>
        <v>111</v>
      </c>
      <c r="K77">
        <f t="shared" si="245"/>
        <v>870</v>
      </c>
      <c r="L77">
        <f t="shared" si="245"/>
        <v>1031</v>
      </c>
      <c r="M77">
        <f t="shared" si="245"/>
        <v>1215</v>
      </c>
      <c r="N77" t="b">
        <v>0</v>
      </c>
      <c r="O77" t="b">
        <v>1</v>
      </c>
      <c r="P77" t="b">
        <v>1</v>
      </c>
      <c r="Q77" t="b">
        <v>1</v>
      </c>
    </row>
    <row r="78" spans="1:17">
      <c r="A78" t="s">
        <v>164</v>
      </c>
      <c r="B78" t="s">
        <v>53</v>
      </c>
      <c r="C78" t="s">
        <v>171</v>
      </c>
      <c r="D78" t="s">
        <v>168</v>
      </c>
      <c r="E78">
        <f t="shared" ca="1" si="207"/>
        <v>1</v>
      </c>
      <c r="F78" t="b">
        <f ca="1">IF(N78,INDIRECT("HYPOTHESES!E"&amp;J78)&lt;0.05,INDIRECT("HYPOTHESES!E"&amp;J78)&gt;0.95)</f>
        <v>0</v>
      </c>
      <c r="G78" t="b">
        <f t="shared" ref="G78" ca="1" si="246">IF(O78,INDIRECT("HYPOTHESES!D"&amp;K78)&lt;0.05,INDIRECT("HYPOTHESES!D"&amp;K78)&gt;0.95)</f>
        <v>1</v>
      </c>
      <c r="H78" t="b">
        <f t="shared" ref="H78" ca="1" si="247">IF(P78,INDIRECT("HYPOTHESES!D"&amp;L78)&lt;0.05,INDIRECT("HYPOTHESES!D"&amp;L78)&gt;0.95)</f>
        <v>0</v>
      </c>
      <c r="I78" t="b">
        <f t="shared" ref="I78" ca="1" si="248">IF(Q78,INDIRECT("HYPOTHESES!D"&amp;M78)&lt;0.05,INDIRECT("HYPOTHESES!D"&amp;M78)&gt;0.95)</f>
        <v>0</v>
      </c>
      <c r="J78">
        <f t="shared" ref="J78:M78" si="249">J72+23</f>
        <v>111</v>
      </c>
      <c r="K78">
        <f t="shared" si="249"/>
        <v>870</v>
      </c>
      <c r="L78">
        <f t="shared" si="249"/>
        <v>1031</v>
      </c>
      <c r="M78">
        <f t="shared" si="249"/>
        <v>1215</v>
      </c>
      <c r="N78" t="b">
        <v>0</v>
      </c>
      <c r="O78" t="b">
        <v>1</v>
      </c>
      <c r="P78" t="b">
        <v>1</v>
      </c>
      <c r="Q78" t="b">
        <v>1</v>
      </c>
    </row>
    <row r="79" spans="1:17">
      <c r="A79" t="s">
        <v>164</v>
      </c>
      <c r="B79" t="s">
        <v>53</v>
      </c>
      <c r="C79" t="s">
        <v>171</v>
      </c>
      <c r="D79" t="s">
        <v>169</v>
      </c>
      <c r="E79">
        <f t="shared" ca="1" si="207"/>
        <v>1</v>
      </c>
      <c r="F79" t="b">
        <f ca="1">IF(N79,AND(INDIRECT("HYPOTHESES!E"&amp;(J79+9))&lt;0.05,INDIRECT("HYPOTHESES!E"&amp;(J79+10))&gt;1),AND(INDIRECT("HYPOTHESES!E"&amp;(J79+9))&lt;0.05,INDIRECT("HYPOTHESES!E"&amp;(J79+10))&lt;1))</f>
        <v>0</v>
      </c>
      <c r="G79" t="b">
        <f t="shared" ref="G79" ca="1" si="250">IF(O79,AND(INDIRECT("HYPOTHESES!E"&amp;(K79+9))&lt;0.05,INDIRECT("HYPOTHESES!E"&amp;(K79+10))&gt;1),AND(INDIRECT("HYPOTHESES!E"&amp;(K79+9))&lt;0.05,INDIRECT("HYPOTHESES!E"&amp;(K79+10))&lt;1))</f>
        <v>1</v>
      </c>
      <c r="H79" t="b">
        <f t="shared" ref="H79" ca="1" si="251">IF(P79,AND(INDIRECT("HYPOTHESES!E"&amp;(L79+9))&lt;0.05,INDIRECT("HYPOTHESES!E"&amp;(L79+10))&gt;1),AND(INDIRECT("HYPOTHESES!E"&amp;(L79+9))&lt;0.05,INDIRECT("HYPOTHESES!E"&amp;(L79+10))&lt;1))</f>
        <v>0</v>
      </c>
      <c r="I79" t="b">
        <f t="shared" ref="I79" ca="1" si="252">IF(Q79,AND(INDIRECT("HYPOTHESES!E"&amp;(M79+9))&lt;0.05,INDIRECT("HYPOTHESES!E"&amp;(M79+10))&gt;1),AND(INDIRECT("HYPOTHESES!E"&amp;(M79+9))&lt;0.05,INDIRECT("HYPOTHESES!E"&amp;(M79+10))&lt;1))</f>
        <v>0</v>
      </c>
      <c r="J79">
        <f t="shared" ref="J79:M79" si="253">J73+23</f>
        <v>111</v>
      </c>
      <c r="K79">
        <f t="shared" si="253"/>
        <v>870</v>
      </c>
      <c r="L79">
        <f t="shared" si="253"/>
        <v>1031</v>
      </c>
      <c r="M79">
        <f t="shared" si="253"/>
        <v>1215</v>
      </c>
      <c r="N79" t="b">
        <v>0</v>
      </c>
      <c r="O79" t="b">
        <v>1</v>
      </c>
      <c r="P79" t="b">
        <v>1</v>
      </c>
      <c r="Q79" t="b">
        <v>1</v>
      </c>
    </row>
    <row r="80" spans="1:17">
      <c r="A80" t="s">
        <v>164</v>
      </c>
      <c r="B80" t="s">
        <v>51</v>
      </c>
      <c r="C80" t="s">
        <v>152</v>
      </c>
      <c r="D80" t="s">
        <v>168</v>
      </c>
      <c r="E80">
        <f t="shared" ca="1" si="207"/>
        <v>2</v>
      </c>
      <c r="F80" t="e">
        <f ca="1">IF(N80,INDIRECT("HYPOTHESES!B"&amp;J80)&lt;0.05,INDIRECT("HYPOTHESES!B"&amp;J80)&gt;0.95)</f>
        <v>#REF!</v>
      </c>
      <c r="G80" t="e">
        <f ca="1">IF(O80,INDIRECT("HYPOTHESES!B"&amp;K80)&lt;0.05,INDIRECT("HYPOTHESES!B"&amp;K80)&gt;0.95)</f>
        <v>#REF!</v>
      </c>
      <c r="H80" t="b">
        <f ca="1">IF(P80,INDIRECT("B"&amp;L80)&lt;0.05,INDIRECT("HYPOTHESES!B"&amp;L80)&gt;0.95)</f>
        <v>1</v>
      </c>
      <c r="I80" t="b">
        <f ca="1">IF(Q80,INDIRECT("B"&amp;M80)&lt;0.05,INDIRECT("HYPOTHESES!B"&amp;M80)&gt;0.95)</f>
        <v>1</v>
      </c>
      <c r="J80">
        <f t="shared" ref="J80:M80" si="254">J74+23</f>
        <v>134</v>
      </c>
      <c r="K80">
        <f t="shared" si="254"/>
        <v>893</v>
      </c>
      <c r="L80">
        <f t="shared" si="254"/>
        <v>1054</v>
      </c>
      <c r="M80">
        <f t="shared" si="254"/>
        <v>1238</v>
      </c>
      <c r="N80" t="b">
        <v>0</v>
      </c>
      <c r="O80" t="b">
        <v>1</v>
      </c>
      <c r="P80" t="b">
        <v>1</v>
      </c>
      <c r="Q80" t="b">
        <v>1</v>
      </c>
    </row>
    <row r="81" spans="1:17">
      <c r="A81" t="s">
        <v>164</v>
      </c>
      <c r="B81" t="s">
        <v>51</v>
      </c>
      <c r="C81" t="s">
        <v>152</v>
      </c>
      <c r="D81" t="s">
        <v>169</v>
      </c>
      <c r="E81">
        <f t="shared" ca="1" si="207"/>
        <v>2</v>
      </c>
      <c r="F81" t="b">
        <f ca="1">IF(N81,AND(INDIRECT("HYPOTHESES!B"&amp;(J81+9))&lt;0.05,INDIRECT("HYPOTHESES!B"&amp;(J81+10))&gt;1),AND(INDIRECT("HYPOTHESES!B"&amp;(J81+9))&lt;0.05,INDIRECT("HYPOTHESES!B"&amp;(J81+10))&lt;1))</f>
        <v>1</v>
      </c>
      <c r="G81" t="b">
        <f t="shared" ref="G81" ca="1" si="255">IF(O81,AND(INDIRECT("HYPOTHESES!B"&amp;(K81+9))&lt;0.05,INDIRECT("HYPOTHESES!B"&amp;(K81+10))&gt;1),AND(INDIRECT("HYPOTHESES!B"&amp;(K81+9))&lt;0.05,INDIRECT("HYPOTHESES!B"&amp;(K81+10))&lt;1))</f>
        <v>0</v>
      </c>
      <c r="H81" t="b">
        <f t="shared" ref="H81" ca="1" si="256">IF(P81,AND(INDIRECT("HYPOTHESES!B"&amp;(L81+9))&lt;0.05,INDIRECT("HYPOTHESES!B"&amp;(L81+10))&gt;1),AND(INDIRECT("HYPOTHESES!B"&amp;(L81+9))&lt;0.05,INDIRECT("HYPOTHESES!B"&amp;(L81+10))&lt;1))</f>
        <v>0</v>
      </c>
      <c r="I81" t="b">
        <f t="shared" ref="I81" ca="1" si="257">IF(Q81,AND(INDIRECT("HYPOTHESES!B"&amp;(M81+9))&lt;0.05,INDIRECT("HYPOTHESES!B"&amp;(M81+10))&gt;1),AND(INDIRECT("HYPOTHESES!B"&amp;(M81+9))&lt;0.05,INDIRECT("HYPOTHESES!B"&amp;(M81+10))&lt;1))</f>
        <v>1</v>
      </c>
      <c r="J81">
        <f t="shared" ref="J81:M81" si="258">J75+23</f>
        <v>134</v>
      </c>
      <c r="K81">
        <f t="shared" si="258"/>
        <v>893</v>
      </c>
      <c r="L81">
        <f t="shared" si="258"/>
        <v>1054</v>
      </c>
      <c r="M81">
        <f t="shared" si="258"/>
        <v>1238</v>
      </c>
      <c r="N81" t="b">
        <v>0</v>
      </c>
      <c r="O81" t="b">
        <v>1</v>
      </c>
      <c r="P81" t="b">
        <v>1</v>
      </c>
      <c r="Q81" t="b">
        <v>1</v>
      </c>
    </row>
    <row r="82" spans="1:17">
      <c r="A82" t="s">
        <v>164</v>
      </c>
      <c r="B82" t="s">
        <v>51</v>
      </c>
      <c r="C82" t="s">
        <v>170</v>
      </c>
      <c r="D82" t="s">
        <v>168</v>
      </c>
      <c r="E82">
        <f t="shared" ca="1" si="207"/>
        <v>3</v>
      </c>
      <c r="F82" t="b">
        <f ca="1">IF(N82,INDIRECT("HYPOTHESES!D"&amp;J82)&lt;0.05,INDIRECT("HYPOTHESES!D"&amp;J82)&gt;0.95)</f>
        <v>1</v>
      </c>
      <c r="G82" t="b">
        <f t="shared" ref="G82" ca="1" si="259">IF(O82,INDIRECT("HYPOTHESES!D"&amp;K82)&lt;0.05,INDIRECT("HYPOTHESES!D"&amp;K82)&gt;0.95)</f>
        <v>1</v>
      </c>
      <c r="H82" t="b">
        <f t="shared" ref="H82" ca="1" si="260">IF(P82,INDIRECT("HYPOTHESES!D"&amp;L82)&lt;0.05,INDIRECT("HYPOTHESES!D"&amp;L82)&gt;0.95)</f>
        <v>0</v>
      </c>
      <c r="I82" t="b">
        <f t="shared" ref="I82" ca="1" si="261">IF(Q82,INDIRECT("HYPOTHESES!D"&amp;M82)&lt;0.05,INDIRECT("HYPOTHESES!D"&amp;M82)&gt;0.95)</f>
        <v>1</v>
      </c>
      <c r="J82">
        <f t="shared" ref="J82:M82" si="262">J76+23</f>
        <v>134</v>
      </c>
      <c r="K82">
        <f t="shared" si="262"/>
        <v>893</v>
      </c>
      <c r="L82">
        <f t="shared" si="262"/>
        <v>1054</v>
      </c>
      <c r="M82">
        <f t="shared" si="262"/>
        <v>1238</v>
      </c>
      <c r="N82" t="b">
        <v>0</v>
      </c>
      <c r="O82" t="b">
        <v>1</v>
      </c>
      <c r="P82" t="b">
        <v>1</v>
      </c>
      <c r="Q82" t="b">
        <v>1</v>
      </c>
    </row>
    <row r="83" spans="1:17">
      <c r="A83" t="s">
        <v>164</v>
      </c>
      <c r="B83" t="s">
        <v>51</v>
      </c>
      <c r="C83" t="s">
        <v>170</v>
      </c>
      <c r="D83" t="s">
        <v>169</v>
      </c>
      <c r="E83">
        <f t="shared" ca="1" si="207"/>
        <v>3</v>
      </c>
      <c r="F83" t="b">
        <f ca="1">IF(N83,AND(INDIRECT("HYPOTHESES!D"&amp;(J83+9))&lt;0.05,INDIRECT("HYPOTHESES!D"&amp;(J83+10))&gt;1),AND(INDIRECT("HYPOTHESES!D"&amp;(J83+9))&lt;0.05,INDIRECT("HYPOTHESES!D"&amp;(J83+10))&lt;1))</f>
        <v>1</v>
      </c>
      <c r="G83" t="b">
        <f t="shared" ref="G83" ca="1" si="263">IF(O83,AND(INDIRECT("HYPOTHESES!D"&amp;(K83+9))&lt;0.05,INDIRECT("HYPOTHESES!D"&amp;(K83+10))&gt;1),AND(INDIRECT("HYPOTHESES!D"&amp;(K83+9))&lt;0.05,INDIRECT("HYPOTHESES!D"&amp;(K83+10))&lt;1))</f>
        <v>1</v>
      </c>
      <c r="H83" t="b">
        <f t="shared" ref="H83" ca="1" si="264">IF(P83,AND(INDIRECT("HYPOTHESES!D"&amp;(L83+9))&lt;0.05,INDIRECT("HYPOTHESES!D"&amp;(L83+10))&gt;1),AND(INDIRECT("HYPOTHESES!D"&amp;(L83+9))&lt;0.05,INDIRECT("HYPOTHESES!D"&amp;(L83+10))&lt;1))</f>
        <v>0</v>
      </c>
      <c r="I83" t="b">
        <f t="shared" ref="I83" ca="1" si="265">IF(Q83,AND(INDIRECT("HYPOTHESES!D"&amp;(M83+9))&lt;0.05,INDIRECT("HYPOTHESES!D"&amp;(M83+10))&gt;1),AND(INDIRECT("HYPOTHESES!D"&amp;(M83+9))&lt;0.05,INDIRECT("HYPOTHESES!D"&amp;(M83+10))&lt;1))</f>
        <v>1</v>
      </c>
      <c r="J83">
        <f t="shared" ref="J83:M83" si="266">J77+23</f>
        <v>134</v>
      </c>
      <c r="K83">
        <f t="shared" si="266"/>
        <v>893</v>
      </c>
      <c r="L83">
        <f t="shared" si="266"/>
        <v>1054</v>
      </c>
      <c r="M83">
        <f t="shared" si="266"/>
        <v>1238</v>
      </c>
      <c r="N83" t="b">
        <v>0</v>
      </c>
      <c r="O83" t="b">
        <v>1</v>
      </c>
      <c r="P83" t="b">
        <v>1</v>
      </c>
      <c r="Q83" t="b">
        <v>1</v>
      </c>
    </row>
    <row r="84" spans="1:17">
      <c r="A84" t="s">
        <v>164</v>
      </c>
      <c r="B84" t="s">
        <v>51</v>
      </c>
      <c r="C84" t="s">
        <v>171</v>
      </c>
      <c r="D84" t="s">
        <v>168</v>
      </c>
      <c r="E84">
        <f t="shared" ca="1" si="207"/>
        <v>3</v>
      </c>
      <c r="F84" t="b">
        <f ca="1">IF(N84,INDIRECT("HYPOTHESES!E"&amp;J84)&lt;0.05,INDIRECT("HYPOTHESES!E"&amp;J84)&gt;0.95)</f>
        <v>1</v>
      </c>
      <c r="G84" t="b">
        <f t="shared" ref="G84" ca="1" si="267">IF(O84,INDIRECT("HYPOTHESES!D"&amp;K84)&lt;0.05,INDIRECT("HYPOTHESES!D"&amp;K84)&gt;0.95)</f>
        <v>1</v>
      </c>
      <c r="H84" t="b">
        <f t="shared" ref="H84" ca="1" si="268">IF(P84,INDIRECT("HYPOTHESES!D"&amp;L84)&lt;0.05,INDIRECT("HYPOTHESES!D"&amp;L84)&gt;0.95)</f>
        <v>0</v>
      </c>
      <c r="I84" t="b">
        <f t="shared" ref="I84" ca="1" si="269">IF(Q84,INDIRECT("HYPOTHESES!D"&amp;M84)&lt;0.05,INDIRECT("HYPOTHESES!D"&amp;M84)&gt;0.95)</f>
        <v>1</v>
      </c>
      <c r="J84">
        <f t="shared" ref="J84:M84" si="270">J78+23</f>
        <v>134</v>
      </c>
      <c r="K84">
        <f t="shared" si="270"/>
        <v>893</v>
      </c>
      <c r="L84">
        <f t="shared" si="270"/>
        <v>1054</v>
      </c>
      <c r="M84">
        <f t="shared" si="270"/>
        <v>1238</v>
      </c>
      <c r="N84" t="b">
        <v>0</v>
      </c>
      <c r="O84" t="b">
        <v>1</v>
      </c>
      <c r="P84" t="b">
        <v>1</v>
      </c>
      <c r="Q84" t="b">
        <v>1</v>
      </c>
    </row>
    <row r="85" spans="1:17">
      <c r="A85" t="s">
        <v>164</v>
      </c>
      <c r="B85" t="s">
        <v>51</v>
      </c>
      <c r="C85" t="s">
        <v>171</v>
      </c>
      <c r="D85" t="s">
        <v>169</v>
      </c>
      <c r="E85">
        <f t="shared" ca="1" si="207"/>
        <v>3</v>
      </c>
      <c r="F85" t="b">
        <f ca="1">IF(N85,AND(INDIRECT("HYPOTHESES!E"&amp;(J85+9))&lt;0.05,INDIRECT("HYPOTHESES!E"&amp;(J85+10))&gt;1),AND(INDIRECT("HYPOTHESES!E"&amp;(J85+9))&lt;0.05,INDIRECT("HYPOTHESES!E"&amp;(J85+10))&lt;1))</f>
        <v>1</v>
      </c>
      <c r="G85" t="b">
        <f t="shared" ref="G85" ca="1" si="271">IF(O85,AND(INDIRECT("HYPOTHESES!E"&amp;(K85+9))&lt;0.05,INDIRECT("HYPOTHESES!E"&amp;(K85+10))&gt;1),AND(INDIRECT("HYPOTHESES!E"&amp;(K85+9))&lt;0.05,INDIRECT("HYPOTHESES!E"&amp;(K85+10))&lt;1))</f>
        <v>1</v>
      </c>
      <c r="H85" t="b">
        <f t="shared" ref="H85" ca="1" si="272">IF(P85,AND(INDIRECT("HYPOTHESES!E"&amp;(L85+9))&lt;0.05,INDIRECT("HYPOTHESES!E"&amp;(L85+10))&gt;1),AND(INDIRECT("HYPOTHESES!E"&amp;(L85+9))&lt;0.05,INDIRECT("HYPOTHESES!E"&amp;(L85+10))&lt;1))</f>
        <v>0</v>
      </c>
      <c r="I85" t="b">
        <f t="shared" ref="I85" ca="1" si="273">IF(Q85,AND(INDIRECT("HYPOTHESES!E"&amp;(M85+9))&lt;0.05,INDIRECT("HYPOTHESES!E"&amp;(M85+10))&gt;1),AND(INDIRECT("HYPOTHESES!E"&amp;(M85+9))&lt;0.05,INDIRECT("HYPOTHESES!E"&amp;(M85+10))&lt;1))</f>
        <v>1</v>
      </c>
      <c r="J85">
        <f t="shared" ref="J85:M85" si="274">J79+23</f>
        <v>134</v>
      </c>
      <c r="K85">
        <f t="shared" si="274"/>
        <v>893</v>
      </c>
      <c r="L85">
        <f t="shared" si="274"/>
        <v>1054</v>
      </c>
      <c r="M85">
        <f t="shared" si="274"/>
        <v>1238</v>
      </c>
      <c r="N85" t="b">
        <v>0</v>
      </c>
      <c r="O85" t="b">
        <v>1</v>
      </c>
      <c r="P85" t="b">
        <v>1</v>
      </c>
      <c r="Q85" t="b">
        <v>1</v>
      </c>
    </row>
    <row r="86" spans="1:17">
      <c r="A86" t="s">
        <v>164</v>
      </c>
      <c r="B86" t="s">
        <v>52</v>
      </c>
      <c r="C86" t="s">
        <v>152</v>
      </c>
      <c r="D86" t="s">
        <v>168</v>
      </c>
      <c r="E86">
        <f t="shared" ca="1" si="207"/>
        <v>2</v>
      </c>
      <c r="F86" t="e">
        <f ca="1">IF(N86,INDIRECT("HYPOTHESES!B"&amp;J86)&lt;0.05,INDIRECT("HYPOTHESES!B"&amp;J86)&gt;0.95)</f>
        <v>#REF!</v>
      </c>
      <c r="G86" t="e">
        <f ca="1">IF(O86,INDIRECT("HYPOTHESES!B"&amp;K86)&lt;0.05,INDIRECT("HYPOTHESES!B"&amp;K86)&gt;0.95)</f>
        <v>#REF!</v>
      </c>
      <c r="H86" t="b">
        <f ca="1">IF(P86,INDIRECT("B"&amp;L86)&lt;0.05,INDIRECT("HYPOTHESES!B"&amp;L86)&gt;0.95)</f>
        <v>1</v>
      </c>
      <c r="I86" t="b">
        <f ca="1">IF(Q86,INDIRECT("B"&amp;M86)&lt;0.05,INDIRECT("HYPOTHESES!B"&amp;M86)&gt;0.95)</f>
        <v>1</v>
      </c>
      <c r="J86">
        <f t="shared" ref="J86:M86" si="275">J80+23</f>
        <v>157</v>
      </c>
      <c r="K86">
        <f t="shared" si="275"/>
        <v>916</v>
      </c>
      <c r="L86">
        <f t="shared" si="275"/>
        <v>1077</v>
      </c>
      <c r="M86">
        <f t="shared" si="275"/>
        <v>1261</v>
      </c>
      <c r="N86" t="b">
        <v>0</v>
      </c>
      <c r="O86" t="b">
        <v>1</v>
      </c>
      <c r="P86" t="b">
        <v>1</v>
      </c>
      <c r="Q86" t="b">
        <v>1</v>
      </c>
    </row>
    <row r="87" spans="1:17">
      <c r="A87" t="s">
        <v>164</v>
      </c>
      <c r="B87" t="s">
        <v>52</v>
      </c>
      <c r="C87" t="s">
        <v>152</v>
      </c>
      <c r="D87" t="s">
        <v>169</v>
      </c>
      <c r="E87">
        <f t="shared" ca="1" si="207"/>
        <v>3</v>
      </c>
      <c r="F87" t="b">
        <f ca="1">IF(N87,AND(INDIRECT("HYPOTHESES!B"&amp;(J87+9))&lt;0.05,INDIRECT("HYPOTHESES!B"&amp;(J87+10))&gt;1),AND(INDIRECT("HYPOTHESES!B"&amp;(J87+9))&lt;0.05,INDIRECT("HYPOTHESES!B"&amp;(J87+10))&lt;1))</f>
        <v>1</v>
      </c>
      <c r="G87" t="b">
        <f t="shared" ref="G87" ca="1" si="276">IF(O87,AND(INDIRECT("HYPOTHESES!B"&amp;(K87+9))&lt;0.05,INDIRECT("HYPOTHESES!B"&amp;(K87+10))&gt;1),AND(INDIRECT("HYPOTHESES!B"&amp;(K87+9))&lt;0.05,INDIRECT("HYPOTHESES!B"&amp;(K87+10))&lt;1))</f>
        <v>1</v>
      </c>
      <c r="H87" t="b">
        <f t="shared" ref="H87" ca="1" si="277">IF(P87,AND(INDIRECT("HYPOTHESES!B"&amp;(L87+9))&lt;0.05,INDIRECT("HYPOTHESES!B"&amp;(L87+10))&gt;1),AND(INDIRECT("HYPOTHESES!B"&amp;(L87+9))&lt;0.05,INDIRECT("HYPOTHESES!B"&amp;(L87+10))&lt;1))</f>
        <v>0</v>
      </c>
      <c r="I87" t="b">
        <f t="shared" ref="I87" ca="1" si="278">IF(Q87,AND(INDIRECT("HYPOTHESES!B"&amp;(M87+9))&lt;0.05,INDIRECT("HYPOTHESES!B"&amp;(M87+10))&gt;1),AND(INDIRECT("HYPOTHESES!B"&amp;(M87+9))&lt;0.05,INDIRECT("HYPOTHESES!B"&amp;(M87+10))&lt;1))</f>
        <v>1</v>
      </c>
      <c r="J87">
        <f t="shared" ref="J87:M87" si="279">J81+23</f>
        <v>157</v>
      </c>
      <c r="K87">
        <f t="shared" si="279"/>
        <v>916</v>
      </c>
      <c r="L87">
        <f t="shared" si="279"/>
        <v>1077</v>
      </c>
      <c r="M87">
        <f t="shared" si="279"/>
        <v>1261</v>
      </c>
      <c r="N87" t="b">
        <v>0</v>
      </c>
      <c r="O87" t="b">
        <v>1</v>
      </c>
      <c r="P87" t="b">
        <v>1</v>
      </c>
      <c r="Q87" t="b">
        <v>1</v>
      </c>
    </row>
    <row r="88" spans="1:17">
      <c r="A88" t="s">
        <v>164</v>
      </c>
      <c r="B88" t="s">
        <v>52</v>
      </c>
      <c r="C88" t="s">
        <v>170</v>
      </c>
      <c r="D88" t="s">
        <v>168</v>
      </c>
      <c r="E88">
        <f t="shared" ca="1" si="207"/>
        <v>2</v>
      </c>
      <c r="F88" t="b">
        <f ca="1">IF(N88,INDIRECT("HYPOTHESES!D"&amp;J88)&lt;0.05,INDIRECT("HYPOTHESES!D"&amp;J88)&gt;0.95)</f>
        <v>0</v>
      </c>
      <c r="G88" t="b">
        <f t="shared" ref="G88" ca="1" si="280">IF(O88,INDIRECT("HYPOTHESES!D"&amp;K88)&lt;0.05,INDIRECT("HYPOTHESES!D"&amp;K88)&gt;0.95)</f>
        <v>1</v>
      </c>
      <c r="H88" t="b">
        <f t="shared" ref="H88" ca="1" si="281">IF(P88,INDIRECT("HYPOTHESES!D"&amp;L88)&lt;0.05,INDIRECT("HYPOTHESES!D"&amp;L88)&gt;0.95)</f>
        <v>0</v>
      </c>
      <c r="I88" t="b">
        <f t="shared" ref="I88" ca="1" si="282">IF(Q88,INDIRECT("HYPOTHESES!D"&amp;M88)&lt;0.05,INDIRECT("HYPOTHESES!D"&amp;M88)&gt;0.95)</f>
        <v>1</v>
      </c>
      <c r="J88">
        <f t="shared" ref="J88:M88" si="283">J82+23</f>
        <v>157</v>
      </c>
      <c r="K88">
        <f t="shared" si="283"/>
        <v>916</v>
      </c>
      <c r="L88">
        <f t="shared" si="283"/>
        <v>1077</v>
      </c>
      <c r="M88">
        <f t="shared" si="283"/>
        <v>1261</v>
      </c>
      <c r="N88" t="b">
        <v>0</v>
      </c>
      <c r="O88" t="b">
        <v>1</v>
      </c>
      <c r="P88" t="b">
        <v>1</v>
      </c>
      <c r="Q88" t="b">
        <v>1</v>
      </c>
    </row>
    <row r="89" spans="1:17">
      <c r="A89" t="s">
        <v>164</v>
      </c>
      <c r="B89" t="s">
        <v>52</v>
      </c>
      <c r="C89" t="s">
        <v>170</v>
      </c>
      <c r="D89" t="s">
        <v>169</v>
      </c>
      <c r="E89">
        <f t="shared" ca="1" si="207"/>
        <v>1</v>
      </c>
      <c r="F89" t="b">
        <f ca="1">IF(N89,AND(INDIRECT("HYPOTHESES!D"&amp;(J89+9))&lt;0.05,INDIRECT("HYPOTHESES!D"&amp;(J89+10))&gt;1),AND(INDIRECT("HYPOTHESES!D"&amp;(J89+9))&lt;0.05,INDIRECT("HYPOTHESES!D"&amp;(J89+10))&lt;1))</f>
        <v>0</v>
      </c>
      <c r="G89" t="b">
        <f t="shared" ref="G89" ca="1" si="284">IF(O89,AND(INDIRECT("HYPOTHESES!D"&amp;(K89+9))&lt;0.05,INDIRECT("HYPOTHESES!D"&amp;(K89+10))&gt;1),AND(INDIRECT("HYPOTHESES!D"&amp;(K89+9))&lt;0.05,INDIRECT("HYPOTHESES!D"&amp;(K89+10))&lt;1))</f>
        <v>1</v>
      </c>
      <c r="H89" t="b">
        <f t="shared" ref="H89" ca="1" si="285">IF(P89,AND(INDIRECT("HYPOTHESES!D"&amp;(L89+9))&lt;0.05,INDIRECT("HYPOTHESES!D"&amp;(L89+10))&gt;1),AND(INDIRECT("HYPOTHESES!D"&amp;(L89+9))&lt;0.05,INDIRECT("HYPOTHESES!D"&amp;(L89+10))&lt;1))</f>
        <v>0</v>
      </c>
      <c r="I89" t="b">
        <f t="shared" ref="I89" ca="1" si="286">IF(Q89,AND(INDIRECT("HYPOTHESES!D"&amp;(M89+9))&lt;0.05,INDIRECT("HYPOTHESES!D"&amp;(M89+10))&gt;1),AND(INDIRECT("HYPOTHESES!D"&amp;(M89+9))&lt;0.05,INDIRECT("HYPOTHESES!D"&amp;(M89+10))&lt;1))</f>
        <v>0</v>
      </c>
      <c r="J89">
        <f t="shared" ref="J89:M89" si="287">J83+23</f>
        <v>157</v>
      </c>
      <c r="K89">
        <f t="shared" si="287"/>
        <v>916</v>
      </c>
      <c r="L89">
        <f t="shared" si="287"/>
        <v>1077</v>
      </c>
      <c r="M89">
        <f t="shared" si="287"/>
        <v>1261</v>
      </c>
      <c r="N89" t="b">
        <v>0</v>
      </c>
      <c r="O89" t="b">
        <v>1</v>
      </c>
      <c r="P89" t="b">
        <v>1</v>
      </c>
      <c r="Q89" t="b">
        <v>1</v>
      </c>
    </row>
    <row r="90" spans="1:17">
      <c r="A90" t="s">
        <v>164</v>
      </c>
      <c r="B90" t="s">
        <v>52</v>
      </c>
      <c r="C90" t="s">
        <v>171</v>
      </c>
      <c r="D90" t="s">
        <v>168</v>
      </c>
      <c r="E90">
        <f t="shared" ca="1" si="207"/>
        <v>3</v>
      </c>
      <c r="F90" t="b">
        <f ca="1">IF(N90,INDIRECT("HYPOTHESES!E"&amp;J90)&lt;0.05,INDIRECT("HYPOTHESES!E"&amp;J90)&gt;0.95)</f>
        <v>1</v>
      </c>
      <c r="G90" t="b">
        <f t="shared" ref="G90" ca="1" si="288">IF(O90,INDIRECT("HYPOTHESES!D"&amp;K90)&lt;0.05,INDIRECT("HYPOTHESES!D"&amp;K90)&gt;0.95)</f>
        <v>1</v>
      </c>
      <c r="H90" t="b">
        <f t="shared" ref="H90" ca="1" si="289">IF(P90,INDIRECT("HYPOTHESES!D"&amp;L90)&lt;0.05,INDIRECT("HYPOTHESES!D"&amp;L90)&gt;0.95)</f>
        <v>0</v>
      </c>
      <c r="I90" t="b">
        <f t="shared" ref="I90" ca="1" si="290">IF(Q90,INDIRECT("HYPOTHESES!D"&amp;M90)&lt;0.05,INDIRECT("HYPOTHESES!D"&amp;M90)&gt;0.95)</f>
        <v>1</v>
      </c>
      <c r="J90">
        <f t="shared" ref="J90:M90" si="291">J84+23</f>
        <v>157</v>
      </c>
      <c r="K90">
        <f t="shared" si="291"/>
        <v>916</v>
      </c>
      <c r="L90">
        <f t="shared" si="291"/>
        <v>1077</v>
      </c>
      <c r="M90">
        <f t="shared" si="291"/>
        <v>1261</v>
      </c>
      <c r="N90" t="b">
        <v>0</v>
      </c>
      <c r="O90" t="b">
        <v>1</v>
      </c>
      <c r="P90" t="b">
        <v>1</v>
      </c>
      <c r="Q90" t="b">
        <v>1</v>
      </c>
    </row>
    <row r="91" spans="1:17">
      <c r="A91" t="s">
        <v>164</v>
      </c>
      <c r="B91" t="s">
        <v>52</v>
      </c>
      <c r="C91" t="s">
        <v>171</v>
      </c>
      <c r="D91" t="s">
        <v>169</v>
      </c>
      <c r="E91">
        <f t="shared" ca="1" si="207"/>
        <v>2</v>
      </c>
      <c r="F91" t="b">
        <f ca="1">IF(N91,AND(INDIRECT("HYPOTHESES!E"&amp;(J91+9))&lt;0.05,INDIRECT("HYPOTHESES!E"&amp;(J91+10))&gt;1),AND(INDIRECT("HYPOTHESES!E"&amp;(J91+9))&lt;0.05,INDIRECT("HYPOTHESES!E"&amp;(J91+10))&lt;1))</f>
        <v>0</v>
      </c>
      <c r="G91" t="b">
        <f t="shared" ref="G91" ca="1" si="292">IF(O91,AND(INDIRECT("HYPOTHESES!E"&amp;(K91+9))&lt;0.05,INDIRECT("HYPOTHESES!E"&amp;(K91+10))&gt;1),AND(INDIRECT("HYPOTHESES!E"&amp;(K91+9))&lt;0.05,INDIRECT("HYPOTHESES!E"&amp;(K91+10))&lt;1))</f>
        <v>1</v>
      </c>
      <c r="H91" t="b">
        <f t="shared" ref="H91" ca="1" si="293">IF(P91,AND(INDIRECT("HYPOTHESES!E"&amp;(L91+9))&lt;0.05,INDIRECT("HYPOTHESES!E"&amp;(L91+10))&gt;1),AND(INDIRECT("HYPOTHESES!E"&amp;(L91+9))&lt;0.05,INDIRECT("HYPOTHESES!E"&amp;(L91+10))&lt;1))</f>
        <v>0</v>
      </c>
      <c r="I91" t="b">
        <f t="shared" ref="I91" ca="1" si="294">IF(Q91,AND(INDIRECT("HYPOTHESES!E"&amp;(M91+9))&lt;0.05,INDIRECT("HYPOTHESES!E"&amp;(M91+10))&gt;1),AND(INDIRECT("HYPOTHESES!E"&amp;(M91+9))&lt;0.05,INDIRECT("HYPOTHESES!E"&amp;(M91+10))&lt;1))</f>
        <v>1</v>
      </c>
      <c r="J91">
        <f t="shared" ref="J91:M91" si="295">J85+23</f>
        <v>157</v>
      </c>
      <c r="K91">
        <f t="shared" si="295"/>
        <v>916</v>
      </c>
      <c r="L91">
        <f t="shared" si="295"/>
        <v>1077</v>
      </c>
      <c r="M91">
        <f t="shared" si="295"/>
        <v>1261</v>
      </c>
      <c r="N91" t="b">
        <v>0</v>
      </c>
      <c r="O91" t="b">
        <v>1</v>
      </c>
      <c r="P91" t="b">
        <v>1</v>
      </c>
      <c r="Q91" t="b">
        <v>1</v>
      </c>
    </row>
    <row r="92" spans="1:17">
      <c r="A92" t="s">
        <v>164</v>
      </c>
      <c r="B92" t="s">
        <v>59</v>
      </c>
      <c r="C92" t="s">
        <v>152</v>
      </c>
      <c r="D92" t="s">
        <v>168</v>
      </c>
      <c r="E92">
        <f t="shared" ca="1" si="207"/>
        <v>2</v>
      </c>
      <c r="F92" t="e">
        <f ca="1">IF(N92,INDIRECT("HYPOTHESES!B"&amp;J92)&lt;0.05,INDIRECT("HYPOTHESES!B"&amp;J92)&gt;0.95)</f>
        <v>#REF!</v>
      </c>
      <c r="G92" t="e">
        <f ca="1">IF(O92,INDIRECT("HYPOTHESES!B"&amp;K92)&lt;0.05,INDIRECT("HYPOTHESES!B"&amp;K92)&gt;0.95)</f>
        <v>#REF!</v>
      </c>
      <c r="H92" t="b">
        <f ca="1">IF(P92,INDIRECT("B"&amp;L92)&lt;0.05,INDIRECT("HYPOTHESES!B"&amp;L92)&gt;0.95)</f>
        <v>1</v>
      </c>
      <c r="I92" t="b">
        <f ca="1">IF(Q92,INDIRECT("B"&amp;M92)&lt;0.05,INDIRECT("HYPOTHESES!B"&amp;M92)&gt;0.95)</f>
        <v>1</v>
      </c>
      <c r="J92">
        <f t="shared" ref="J92:M92" si="296">J86+23</f>
        <v>180</v>
      </c>
      <c r="K92">
        <f t="shared" si="296"/>
        <v>939</v>
      </c>
      <c r="L92">
        <f t="shared" si="296"/>
        <v>1100</v>
      </c>
      <c r="M92">
        <f t="shared" si="296"/>
        <v>1284</v>
      </c>
      <c r="N92" t="b">
        <v>0</v>
      </c>
      <c r="O92" t="b">
        <v>1</v>
      </c>
      <c r="P92" t="b">
        <v>1</v>
      </c>
      <c r="Q92" t="b">
        <v>1</v>
      </c>
    </row>
    <row r="93" spans="1:17">
      <c r="A93" t="s">
        <v>164</v>
      </c>
      <c r="B93" t="s">
        <v>59</v>
      </c>
      <c r="C93" t="s">
        <v>152</v>
      </c>
      <c r="D93" t="s">
        <v>169</v>
      </c>
      <c r="E93">
        <f t="shared" ca="1" si="207"/>
        <v>3</v>
      </c>
      <c r="F93" t="b">
        <f ca="1">IF(N93,AND(INDIRECT("HYPOTHESES!B"&amp;(J93+9))&lt;0.05,INDIRECT("HYPOTHESES!B"&amp;(J93+10))&gt;1),AND(INDIRECT("HYPOTHESES!B"&amp;(J93+9))&lt;0.05,INDIRECT("HYPOTHESES!B"&amp;(J93+10))&lt;1))</f>
        <v>1</v>
      </c>
      <c r="G93" t="b">
        <f t="shared" ref="G93" ca="1" si="297">IF(O93,AND(INDIRECT("HYPOTHESES!B"&amp;(K93+9))&lt;0.05,INDIRECT("HYPOTHESES!B"&amp;(K93+10))&gt;1),AND(INDIRECT("HYPOTHESES!B"&amp;(K93+9))&lt;0.05,INDIRECT("HYPOTHESES!B"&amp;(K93+10))&lt;1))</f>
        <v>0</v>
      </c>
      <c r="H93" t="b">
        <f t="shared" ref="H93" ca="1" si="298">IF(P93,AND(INDIRECT("HYPOTHESES!B"&amp;(L93+9))&lt;0.05,INDIRECT("HYPOTHESES!B"&amp;(L93+10))&gt;1),AND(INDIRECT("HYPOTHESES!B"&amp;(L93+9))&lt;0.05,INDIRECT("HYPOTHESES!B"&amp;(L93+10))&lt;1))</f>
        <v>1</v>
      </c>
      <c r="I93" t="b">
        <f t="shared" ref="I93" ca="1" si="299">IF(Q93,AND(INDIRECT("HYPOTHESES!B"&amp;(M93+9))&lt;0.05,INDIRECT("HYPOTHESES!B"&amp;(M93+10))&gt;1),AND(INDIRECT("HYPOTHESES!B"&amp;(M93+9))&lt;0.05,INDIRECT("HYPOTHESES!B"&amp;(M93+10))&lt;1))</f>
        <v>1</v>
      </c>
      <c r="J93">
        <f t="shared" ref="J93:M93" si="300">J87+23</f>
        <v>180</v>
      </c>
      <c r="K93">
        <f t="shared" si="300"/>
        <v>939</v>
      </c>
      <c r="L93">
        <f t="shared" si="300"/>
        <v>1100</v>
      </c>
      <c r="M93">
        <f t="shared" si="300"/>
        <v>1284</v>
      </c>
      <c r="N93" t="b">
        <v>0</v>
      </c>
      <c r="O93" t="b">
        <v>1</v>
      </c>
      <c r="P93" t="b">
        <v>1</v>
      </c>
      <c r="Q93" t="b">
        <v>1</v>
      </c>
    </row>
    <row r="94" spans="1:17">
      <c r="A94" t="s">
        <v>164</v>
      </c>
      <c r="B94" t="s">
        <v>59</v>
      </c>
      <c r="C94" t="s">
        <v>170</v>
      </c>
      <c r="D94" t="s">
        <v>168</v>
      </c>
      <c r="E94">
        <f t="shared" ca="1" si="207"/>
        <v>3</v>
      </c>
      <c r="F94" t="b">
        <f ca="1">IF(N94,INDIRECT("HYPOTHESES!D"&amp;J94)&lt;0.05,INDIRECT("HYPOTHESES!D"&amp;J94)&gt;0.95)</f>
        <v>1</v>
      </c>
      <c r="G94" t="b">
        <f t="shared" ref="G94" ca="1" si="301">IF(O94,INDIRECT("HYPOTHESES!D"&amp;K94)&lt;0.05,INDIRECT("HYPOTHESES!D"&amp;K94)&gt;0.95)</f>
        <v>0</v>
      </c>
      <c r="H94" t="b">
        <f t="shared" ref="H94" ca="1" si="302">IF(P94,INDIRECT("HYPOTHESES!D"&amp;L94)&lt;0.05,INDIRECT("HYPOTHESES!D"&amp;L94)&gt;0.95)</f>
        <v>1</v>
      </c>
      <c r="I94" t="b">
        <f t="shared" ref="I94" ca="1" si="303">IF(Q94,INDIRECT("HYPOTHESES!D"&amp;M94)&lt;0.05,INDIRECT("HYPOTHESES!D"&amp;M94)&gt;0.95)</f>
        <v>1</v>
      </c>
      <c r="J94">
        <f t="shared" ref="J94:M94" si="304">J88+23</f>
        <v>180</v>
      </c>
      <c r="K94">
        <f t="shared" si="304"/>
        <v>939</v>
      </c>
      <c r="L94">
        <f t="shared" si="304"/>
        <v>1100</v>
      </c>
      <c r="M94">
        <f t="shared" si="304"/>
        <v>1284</v>
      </c>
      <c r="N94" t="b">
        <v>0</v>
      </c>
      <c r="O94" t="b">
        <v>1</v>
      </c>
      <c r="P94" t="b">
        <v>1</v>
      </c>
      <c r="Q94" t="b">
        <v>1</v>
      </c>
    </row>
    <row r="95" spans="1:17">
      <c r="A95" t="s">
        <v>164</v>
      </c>
      <c r="B95" t="s">
        <v>59</v>
      </c>
      <c r="C95" t="s">
        <v>170</v>
      </c>
      <c r="D95" t="s">
        <v>169</v>
      </c>
      <c r="E95">
        <f t="shared" ca="1" si="207"/>
        <v>3</v>
      </c>
      <c r="F95" t="b">
        <f ca="1">IF(N95,AND(INDIRECT("HYPOTHESES!D"&amp;(J95+9))&lt;0.05,INDIRECT("HYPOTHESES!D"&amp;(J95+10))&gt;1),AND(INDIRECT("HYPOTHESES!D"&amp;(J95+9))&lt;0.05,INDIRECT("HYPOTHESES!D"&amp;(J95+10))&lt;1))</f>
        <v>1</v>
      </c>
      <c r="G95" t="b">
        <f t="shared" ref="G95" ca="1" si="305">IF(O95,AND(INDIRECT("HYPOTHESES!D"&amp;(K95+9))&lt;0.05,INDIRECT("HYPOTHESES!D"&amp;(K95+10))&gt;1),AND(INDIRECT("HYPOTHESES!D"&amp;(K95+9))&lt;0.05,INDIRECT("HYPOTHESES!D"&amp;(K95+10))&lt;1))</f>
        <v>0</v>
      </c>
      <c r="H95" t="b">
        <f t="shared" ref="H95" ca="1" si="306">IF(P95,AND(INDIRECT("HYPOTHESES!D"&amp;(L95+9))&lt;0.05,INDIRECT("HYPOTHESES!D"&amp;(L95+10))&gt;1),AND(INDIRECT("HYPOTHESES!D"&amp;(L95+9))&lt;0.05,INDIRECT("HYPOTHESES!D"&amp;(L95+10))&lt;1))</f>
        <v>1</v>
      </c>
      <c r="I95" t="b">
        <f t="shared" ref="I95" ca="1" si="307">IF(Q95,AND(INDIRECT("HYPOTHESES!D"&amp;(M95+9))&lt;0.05,INDIRECT("HYPOTHESES!D"&amp;(M95+10))&gt;1),AND(INDIRECT("HYPOTHESES!D"&amp;(M95+9))&lt;0.05,INDIRECT("HYPOTHESES!D"&amp;(M95+10))&lt;1))</f>
        <v>1</v>
      </c>
      <c r="J95">
        <f t="shared" ref="J95:M95" si="308">J89+23</f>
        <v>180</v>
      </c>
      <c r="K95">
        <f t="shared" si="308"/>
        <v>939</v>
      </c>
      <c r="L95">
        <f t="shared" si="308"/>
        <v>1100</v>
      </c>
      <c r="M95">
        <f t="shared" si="308"/>
        <v>1284</v>
      </c>
      <c r="N95" t="b">
        <v>0</v>
      </c>
      <c r="O95" t="b">
        <v>1</v>
      </c>
      <c r="P95" t="b">
        <v>1</v>
      </c>
      <c r="Q95" t="b">
        <v>1</v>
      </c>
    </row>
    <row r="96" spans="1:17">
      <c r="A96" t="s">
        <v>164</v>
      </c>
      <c r="B96" t="s">
        <v>59</v>
      </c>
      <c r="C96" t="s">
        <v>171</v>
      </c>
      <c r="D96" t="s">
        <v>168</v>
      </c>
      <c r="E96">
        <f t="shared" ca="1" si="207"/>
        <v>3</v>
      </c>
      <c r="F96" t="b">
        <f ca="1">IF(N96,INDIRECT("HYPOTHESES!E"&amp;J96)&lt;0.05,INDIRECT("HYPOTHESES!E"&amp;J96)&gt;0.95)</f>
        <v>1</v>
      </c>
      <c r="G96" t="b">
        <f t="shared" ref="G96" ca="1" si="309">IF(O96,INDIRECT("HYPOTHESES!D"&amp;K96)&lt;0.05,INDIRECT("HYPOTHESES!D"&amp;K96)&gt;0.95)</f>
        <v>0</v>
      </c>
      <c r="H96" t="b">
        <f t="shared" ref="H96" ca="1" si="310">IF(P96,INDIRECT("HYPOTHESES!D"&amp;L96)&lt;0.05,INDIRECT("HYPOTHESES!D"&amp;L96)&gt;0.95)</f>
        <v>1</v>
      </c>
      <c r="I96" t="b">
        <f t="shared" ref="I96" ca="1" si="311">IF(Q96,INDIRECT("HYPOTHESES!D"&amp;M96)&lt;0.05,INDIRECT("HYPOTHESES!D"&amp;M96)&gt;0.95)</f>
        <v>1</v>
      </c>
      <c r="J96">
        <f t="shared" ref="J96:M96" si="312">J90+23</f>
        <v>180</v>
      </c>
      <c r="K96">
        <f t="shared" si="312"/>
        <v>939</v>
      </c>
      <c r="L96">
        <f t="shared" si="312"/>
        <v>1100</v>
      </c>
      <c r="M96">
        <f t="shared" si="312"/>
        <v>1284</v>
      </c>
      <c r="N96" t="b">
        <v>0</v>
      </c>
      <c r="O96" t="b">
        <v>1</v>
      </c>
      <c r="P96" t="b">
        <v>1</v>
      </c>
      <c r="Q96" t="b">
        <v>1</v>
      </c>
    </row>
    <row r="97" spans="1:17">
      <c r="A97" t="s">
        <v>164</v>
      </c>
      <c r="B97" t="s">
        <v>59</v>
      </c>
      <c r="C97" t="s">
        <v>171</v>
      </c>
      <c r="D97" t="s">
        <v>169</v>
      </c>
      <c r="E97">
        <f t="shared" ca="1" si="207"/>
        <v>2</v>
      </c>
      <c r="F97" t="b">
        <f ca="1">IF(N97,AND(INDIRECT("HYPOTHESES!E"&amp;(J97+9))&lt;0.05,INDIRECT("HYPOTHESES!E"&amp;(J97+10))&gt;1),AND(INDIRECT("HYPOTHESES!E"&amp;(J97+9))&lt;0.05,INDIRECT("HYPOTHESES!E"&amp;(J97+10))&lt;1))</f>
        <v>1</v>
      </c>
      <c r="G97" t="b">
        <f t="shared" ref="G97" ca="1" si="313">IF(O97,AND(INDIRECT("HYPOTHESES!E"&amp;(K97+9))&lt;0.05,INDIRECT("HYPOTHESES!E"&amp;(K97+10))&gt;1),AND(INDIRECT("HYPOTHESES!E"&amp;(K97+9))&lt;0.05,INDIRECT("HYPOTHESES!E"&amp;(K97+10))&lt;1))</f>
        <v>0</v>
      </c>
      <c r="H97" t="b">
        <f t="shared" ref="H97" ca="1" si="314">IF(P97,AND(INDIRECT("HYPOTHESES!E"&amp;(L97+9))&lt;0.05,INDIRECT("HYPOTHESES!E"&amp;(L97+10))&gt;1),AND(INDIRECT("HYPOTHESES!E"&amp;(L97+9))&lt;0.05,INDIRECT("HYPOTHESES!E"&amp;(L97+10))&lt;1))</f>
        <v>0</v>
      </c>
      <c r="I97" t="b">
        <f t="shared" ref="I97" ca="1" si="315">IF(Q97,AND(INDIRECT("HYPOTHESES!E"&amp;(M97+9))&lt;0.05,INDIRECT("HYPOTHESES!E"&amp;(M97+10))&gt;1),AND(INDIRECT("HYPOTHESES!E"&amp;(M97+9))&lt;0.05,INDIRECT("HYPOTHESES!E"&amp;(M97+10))&lt;1))</f>
        <v>1</v>
      </c>
      <c r="J97">
        <f t="shared" ref="J97:M97" si="316">J91+23</f>
        <v>180</v>
      </c>
      <c r="K97">
        <f t="shared" si="316"/>
        <v>939</v>
      </c>
      <c r="L97">
        <f t="shared" si="316"/>
        <v>1100</v>
      </c>
      <c r="M97">
        <f t="shared" si="316"/>
        <v>1284</v>
      </c>
      <c r="N97" t="b">
        <v>0</v>
      </c>
      <c r="O97" t="b">
        <v>1</v>
      </c>
      <c r="P97" t="b">
        <v>1</v>
      </c>
      <c r="Q97" t="b">
        <v>1</v>
      </c>
    </row>
    <row r="98" spans="1:17">
      <c r="A98" t="s">
        <v>76</v>
      </c>
      <c r="B98" t="s">
        <v>57</v>
      </c>
      <c r="C98" t="s">
        <v>152</v>
      </c>
      <c r="D98" t="s">
        <v>168</v>
      </c>
      <c r="E98">
        <f t="shared" ca="1" si="207"/>
        <v>2</v>
      </c>
      <c r="F98" t="e">
        <f ca="1">IF(N98,INDIRECT("HYPOTHESES!B"&amp;J98)&lt;0.05,INDIRECT("HYPOTHESES!B"&amp;J98)&gt;0.95)</f>
        <v>#REF!</v>
      </c>
      <c r="G98" t="e">
        <f ca="1">IF(O98,INDIRECT("HYPOTHESES!B"&amp;K98)&lt;0.05,INDIRECT("HYPOTHESES!B"&amp;K98)&gt;0.95)</f>
        <v>#REF!</v>
      </c>
      <c r="H98" t="b">
        <f ca="1">IF(P98,INDIRECT("B"&amp;L98)&lt;0.05,INDIRECT("HYPOTHESES!B"&amp;L98)&gt;0.95)</f>
        <v>1</v>
      </c>
      <c r="I98" t="b">
        <f ca="1">IF(Q98,INDIRECT("B"&amp;M98)&lt;0.05,INDIRECT("HYPOTHESES!B"&amp;M98)&gt;0.95)</f>
        <v>1</v>
      </c>
      <c r="J98">
        <v>203</v>
      </c>
      <c r="K98">
        <v>755</v>
      </c>
      <c r="L98">
        <v>1307</v>
      </c>
      <c r="M98">
        <v>1491</v>
      </c>
      <c r="N98" t="b">
        <v>0</v>
      </c>
      <c r="O98" t="b">
        <v>0</v>
      </c>
      <c r="P98" t="b">
        <v>1</v>
      </c>
      <c r="Q98" t="b">
        <v>1</v>
      </c>
    </row>
    <row r="99" spans="1:17">
      <c r="A99" t="s">
        <v>76</v>
      </c>
      <c r="B99" t="s">
        <v>57</v>
      </c>
      <c r="C99" t="s">
        <v>152</v>
      </c>
      <c r="D99" t="s">
        <v>169</v>
      </c>
      <c r="E99">
        <f t="shared" ca="1" si="207"/>
        <v>4</v>
      </c>
      <c r="F99" t="b">
        <f ca="1">IF(N99,AND(INDIRECT("HYPOTHESES!B"&amp;(J99+9))&lt;0.05,INDIRECT("HYPOTHESES!B"&amp;(J99+10))&gt;1),AND(INDIRECT("HYPOTHESES!B"&amp;(J99+9))&lt;0.05,INDIRECT("HYPOTHESES!B"&amp;(J99+10))&lt;1))</f>
        <v>1</v>
      </c>
      <c r="G99" t="b">
        <f t="shared" ref="G99" ca="1" si="317">IF(O99,AND(INDIRECT("HYPOTHESES!B"&amp;(K99+9))&lt;0.05,INDIRECT("HYPOTHESES!B"&amp;(K99+10))&gt;1),AND(INDIRECT("HYPOTHESES!B"&amp;(K99+9))&lt;0.05,INDIRECT("HYPOTHESES!B"&amp;(K99+10))&lt;1))</f>
        <v>1</v>
      </c>
      <c r="H99" t="b">
        <f t="shared" ref="H99" ca="1" si="318">IF(P99,AND(INDIRECT("HYPOTHESES!B"&amp;(L99+9))&lt;0.05,INDIRECT("HYPOTHESES!B"&amp;(L99+10))&gt;1),AND(INDIRECT("HYPOTHESES!B"&amp;(L99+9))&lt;0.05,INDIRECT("HYPOTHESES!B"&amp;(L99+10))&lt;1))</f>
        <v>1</v>
      </c>
      <c r="I99" t="b">
        <f t="shared" ref="I99" ca="1" si="319">IF(Q99,AND(INDIRECT("HYPOTHESES!B"&amp;(M99+9))&lt;0.05,INDIRECT("HYPOTHESES!B"&amp;(M99+10))&gt;1),AND(INDIRECT("HYPOTHESES!B"&amp;(M99+9))&lt;0.05,INDIRECT("HYPOTHESES!B"&amp;(M99+10))&lt;1))</f>
        <v>1</v>
      </c>
      <c r="J99">
        <v>203</v>
      </c>
      <c r="K99">
        <v>755</v>
      </c>
      <c r="L99">
        <v>1307</v>
      </c>
      <c r="M99">
        <v>1491</v>
      </c>
      <c r="N99" t="b">
        <v>0</v>
      </c>
      <c r="O99" t="b">
        <v>0</v>
      </c>
      <c r="P99" t="b">
        <v>1</v>
      </c>
      <c r="Q99" t="b">
        <v>1</v>
      </c>
    </row>
    <row r="100" spans="1:17">
      <c r="A100" t="s">
        <v>76</v>
      </c>
      <c r="B100" t="s">
        <v>57</v>
      </c>
      <c r="C100" t="s">
        <v>170</v>
      </c>
      <c r="D100" t="s">
        <v>168</v>
      </c>
      <c r="E100">
        <f t="shared" ca="1" si="207"/>
        <v>4</v>
      </c>
      <c r="F100" t="b">
        <f ca="1">IF(N100,INDIRECT("HYPOTHESES!D"&amp;J100)&lt;0.05,INDIRECT("HYPOTHESES!D"&amp;J100)&gt;0.95)</f>
        <v>1</v>
      </c>
      <c r="G100" t="b">
        <f t="shared" ref="G100" ca="1" si="320">IF(O100,INDIRECT("HYPOTHESES!D"&amp;K100)&lt;0.05,INDIRECT("HYPOTHESES!D"&amp;K100)&gt;0.95)</f>
        <v>1</v>
      </c>
      <c r="H100" t="b">
        <f t="shared" ref="H100" ca="1" si="321">IF(P100,INDIRECT("HYPOTHESES!D"&amp;L100)&lt;0.05,INDIRECT("HYPOTHESES!D"&amp;L100)&gt;0.95)</f>
        <v>1</v>
      </c>
      <c r="I100" t="b">
        <f t="shared" ref="I100" ca="1" si="322">IF(Q100,INDIRECT("HYPOTHESES!D"&amp;M100)&lt;0.05,INDIRECT("HYPOTHESES!D"&amp;M100)&gt;0.95)</f>
        <v>1</v>
      </c>
      <c r="J100">
        <v>203</v>
      </c>
      <c r="K100">
        <v>755</v>
      </c>
      <c r="L100">
        <v>1307</v>
      </c>
      <c r="M100">
        <v>1491</v>
      </c>
      <c r="N100" t="b">
        <v>0</v>
      </c>
      <c r="O100" t="b">
        <v>0</v>
      </c>
      <c r="P100" t="b">
        <v>1</v>
      </c>
      <c r="Q100" t="b">
        <v>1</v>
      </c>
    </row>
    <row r="101" spans="1:17">
      <c r="A101" t="s">
        <v>76</v>
      </c>
      <c r="B101" t="s">
        <v>57</v>
      </c>
      <c r="C101" t="s">
        <v>170</v>
      </c>
      <c r="D101" t="s">
        <v>169</v>
      </c>
      <c r="E101">
        <f t="shared" ca="1" si="207"/>
        <v>3</v>
      </c>
      <c r="F101" t="b">
        <f ca="1">IF(N101,AND(INDIRECT("HYPOTHESES!D"&amp;(J101+9))&lt;0.05,INDIRECT("HYPOTHESES!D"&amp;(J101+10))&gt;1),AND(INDIRECT("HYPOTHESES!D"&amp;(J101+9))&lt;0.05,INDIRECT("HYPOTHESES!D"&amp;(J101+10))&lt;1))</f>
        <v>1</v>
      </c>
      <c r="G101" t="b">
        <f t="shared" ref="G101" ca="1" si="323">IF(O101,AND(INDIRECT("HYPOTHESES!D"&amp;(K101+9))&lt;0.05,INDIRECT("HYPOTHESES!D"&amp;(K101+10))&gt;1),AND(INDIRECT("HYPOTHESES!D"&amp;(K101+9))&lt;0.05,INDIRECT("HYPOTHESES!D"&amp;(K101+10))&lt;1))</f>
        <v>1</v>
      </c>
      <c r="H101" t="b">
        <f t="shared" ref="H101" ca="1" si="324">IF(P101,AND(INDIRECT("HYPOTHESES!D"&amp;(L101+9))&lt;0.05,INDIRECT("HYPOTHESES!D"&amp;(L101+10))&gt;1),AND(INDIRECT("HYPOTHESES!D"&amp;(L101+9))&lt;0.05,INDIRECT("HYPOTHESES!D"&amp;(L101+10))&lt;1))</f>
        <v>1</v>
      </c>
      <c r="I101" t="b">
        <f t="shared" ref="I101" ca="1" si="325">IF(Q101,AND(INDIRECT("HYPOTHESES!D"&amp;(M101+9))&lt;0.05,INDIRECT("HYPOTHESES!D"&amp;(M101+10))&gt;1),AND(INDIRECT("HYPOTHESES!D"&amp;(M101+9))&lt;0.05,INDIRECT("HYPOTHESES!D"&amp;(M101+10))&lt;1))</f>
        <v>0</v>
      </c>
      <c r="J101">
        <v>203</v>
      </c>
      <c r="K101">
        <v>755</v>
      </c>
      <c r="L101">
        <v>1307</v>
      </c>
      <c r="M101">
        <v>1491</v>
      </c>
      <c r="N101" t="b">
        <v>0</v>
      </c>
      <c r="O101" t="b">
        <v>0</v>
      </c>
      <c r="P101" t="b">
        <v>1</v>
      </c>
      <c r="Q101" t="b">
        <v>1</v>
      </c>
    </row>
    <row r="102" spans="1:17">
      <c r="A102" t="s">
        <v>76</v>
      </c>
      <c r="B102" t="s">
        <v>57</v>
      </c>
      <c r="C102" t="s">
        <v>171</v>
      </c>
      <c r="D102" t="s">
        <v>168</v>
      </c>
      <c r="E102">
        <f t="shared" ca="1" si="207"/>
        <v>4</v>
      </c>
      <c r="F102" t="b">
        <f ca="1">IF(N102,INDIRECT("HYPOTHESES!E"&amp;J102)&lt;0.05,INDIRECT("HYPOTHESES!E"&amp;J102)&gt;0.95)</f>
        <v>1</v>
      </c>
      <c r="G102" t="b">
        <f t="shared" ref="G102" ca="1" si="326">IF(O102,INDIRECT("HYPOTHESES!D"&amp;K102)&lt;0.05,INDIRECT("HYPOTHESES!D"&amp;K102)&gt;0.95)</f>
        <v>1</v>
      </c>
      <c r="H102" t="b">
        <f t="shared" ref="H102" ca="1" si="327">IF(P102,INDIRECT("HYPOTHESES!D"&amp;L102)&lt;0.05,INDIRECT("HYPOTHESES!D"&amp;L102)&gt;0.95)</f>
        <v>1</v>
      </c>
      <c r="I102" t="b">
        <f t="shared" ref="I102" ca="1" si="328">IF(Q102,INDIRECT("HYPOTHESES!D"&amp;M102)&lt;0.05,INDIRECT("HYPOTHESES!D"&amp;M102)&gt;0.95)</f>
        <v>1</v>
      </c>
      <c r="J102">
        <v>203</v>
      </c>
      <c r="K102">
        <v>755</v>
      </c>
      <c r="L102">
        <v>1307</v>
      </c>
      <c r="M102">
        <v>1491</v>
      </c>
      <c r="N102" t="b">
        <v>0</v>
      </c>
      <c r="O102" t="b">
        <v>0</v>
      </c>
      <c r="P102" t="b">
        <v>1</v>
      </c>
      <c r="Q102" t="b">
        <v>1</v>
      </c>
    </row>
    <row r="103" spans="1:17">
      <c r="A103" t="s">
        <v>76</v>
      </c>
      <c r="B103" t="s">
        <v>57</v>
      </c>
      <c r="C103" t="s">
        <v>171</v>
      </c>
      <c r="D103" t="s">
        <v>169</v>
      </c>
      <c r="E103">
        <f t="shared" ca="1" si="207"/>
        <v>4</v>
      </c>
      <c r="F103" t="b">
        <f ca="1">IF(N103,AND(INDIRECT("HYPOTHESES!E"&amp;(J103+9))&lt;0.05,INDIRECT("HYPOTHESES!E"&amp;(J103+10))&gt;1),AND(INDIRECT("HYPOTHESES!E"&amp;(J103+9))&lt;0.05,INDIRECT("HYPOTHESES!E"&amp;(J103+10))&lt;1))</f>
        <v>1</v>
      </c>
      <c r="G103" t="b">
        <f t="shared" ref="G103" ca="1" si="329">IF(O103,AND(INDIRECT("HYPOTHESES!E"&amp;(K103+9))&lt;0.05,INDIRECT("HYPOTHESES!E"&amp;(K103+10))&gt;1),AND(INDIRECT("HYPOTHESES!E"&amp;(K103+9))&lt;0.05,INDIRECT("HYPOTHESES!E"&amp;(K103+10))&lt;1))</f>
        <v>1</v>
      </c>
      <c r="H103" t="b">
        <f t="shared" ref="H103" ca="1" si="330">IF(P103,AND(INDIRECT("HYPOTHESES!E"&amp;(L103+9))&lt;0.05,INDIRECT("HYPOTHESES!E"&amp;(L103+10))&gt;1),AND(INDIRECT("HYPOTHESES!E"&amp;(L103+9))&lt;0.05,INDIRECT("HYPOTHESES!E"&amp;(L103+10))&lt;1))</f>
        <v>1</v>
      </c>
      <c r="I103" t="b">
        <f t="shared" ref="I103" ca="1" si="331">IF(Q103,AND(INDIRECT("HYPOTHESES!E"&amp;(M103+9))&lt;0.05,INDIRECT("HYPOTHESES!E"&amp;(M103+10))&gt;1),AND(INDIRECT("HYPOTHESES!E"&amp;(M103+9))&lt;0.05,INDIRECT("HYPOTHESES!E"&amp;(M103+10))&lt;1))</f>
        <v>1</v>
      </c>
      <c r="J103">
        <v>203</v>
      </c>
      <c r="K103">
        <v>755</v>
      </c>
      <c r="L103">
        <v>1307</v>
      </c>
      <c r="M103">
        <v>1491</v>
      </c>
      <c r="N103" t="b">
        <v>0</v>
      </c>
      <c r="O103" t="b">
        <v>0</v>
      </c>
      <c r="P103" t="b">
        <v>1</v>
      </c>
      <c r="Q103" t="b">
        <v>1</v>
      </c>
    </row>
    <row r="104" spans="1:17">
      <c r="A104" t="s">
        <v>76</v>
      </c>
      <c r="B104" t="s">
        <v>58</v>
      </c>
      <c r="C104" t="s">
        <v>152</v>
      </c>
      <c r="D104" t="s">
        <v>168</v>
      </c>
      <c r="E104">
        <f t="shared" ca="1" si="207"/>
        <v>2</v>
      </c>
      <c r="F104" t="e">
        <f ca="1">IF(N104,INDIRECT("HYPOTHESES!B"&amp;J104)&lt;0.05,INDIRECT("HYPOTHESES!B"&amp;J104)&gt;0.95)</f>
        <v>#REF!</v>
      </c>
      <c r="G104" t="e">
        <f ca="1">IF(O104,INDIRECT("HYPOTHESES!B"&amp;K104)&lt;0.05,INDIRECT("HYPOTHESES!B"&amp;K104)&gt;0.95)</f>
        <v>#REF!</v>
      </c>
      <c r="H104" t="b">
        <f ca="1">IF(P104,INDIRECT("B"&amp;L104)&lt;0.05,INDIRECT("HYPOTHESES!B"&amp;L104)&gt;0.95)</f>
        <v>1</v>
      </c>
      <c r="I104" t="b">
        <f ca="1">IF(Q104,INDIRECT("B"&amp;M104)&lt;0.05,INDIRECT("HYPOTHESES!B"&amp;M104)&gt;0.95)</f>
        <v>1</v>
      </c>
      <c r="J104">
        <f t="shared" ref="J104:M104" si="332">J98+23</f>
        <v>226</v>
      </c>
      <c r="K104">
        <f t="shared" si="332"/>
        <v>778</v>
      </c>
      <c r="L104">
        <f t="shared" si="332"/>
        <v>1330</v>
      </c>
      <c r="M104">
        <f t="shared" si="332"/>
        <v>1514</v>
      </c>
      <c r="N104" t="b">
        <v>0</v>
      </c>
      <c r="O104" t="b">
        <v>0</v>
      </c>
      <c r="P104" t="b">
        <v>1</v>
      </c>
      <c r="Q104" t="b">
        <v>1</v>
      </c>
    </row>
    <row r="105" spans="1:17">
      <c r="A105" t="s">
        <v>76</v>
      </c>
      <c r="B105" t="s">
        <v>58</v>
      </c>
      <c r="C105" t="s">
        <v>152</v>
      </c>
      <c r="D105" t="s">
        <v>169</v>
      </c>
      <c r="E105">
        <f t="shared" ca="1" si="207"/>
        <v>0</v>
      </c>
      <c r="F105" t="b">
        <f ca="1">IF(N105,AND(INDIRECT("HYPOTHESES!B"&amp;(J105+9))&lt;0.05,INDIRECT("HYPOTHESES!B"&amp;(J105+10))&gt;1),AND(INDIRECT("HYPOTHESES!B"&amp;(J105+9))&lt;0.05,INDIRECT("HYPOTHESES!B"&amp;(J105+10))&lt;1))</f>
        <v>0</v>
      </c>
      <c r="G105" t="b">
        <f t="shared" ref="G105" ca="1" si="333">IF(O105,AND(INDIRECT("HYPOTHESES!B"&amp;(K105+9))&lt;0.05,INDIRECT("HYPOTHESES!B"&amp;(K105+10))&gt;1),AND(INDIRECT("HYPOTHESES!B"&amp;(K105+9))&lt;0.05,INDIRECT("HYPOTHESES!B"&amp;(K105+10))&lt;1))</f>
        <v>0</v>
      </c>
      <c r="H105" t="b">
        <f t="shared" ref="H105" ca="1" si="334">IF(P105,AND(INDIRECT("HYPOTHESES!B"&amp;(L105+9))&lt;0.05,INDIRECT("HYPOTHESES!B"&amp;(L105+10))&gt;1),AND(INDIRECT("HYPOTHESES!B"&amp;(L105+9))&lt;0.05,INDIRECT("HYPOTHESES!B"&amp;(L105+10))&lt;1))</f>
        <v>0</v>
      </c>
      <c r="I105" t="b">
        <f t="shared" ref="I105" ca="1" si="335">IF(Q105,AND(INDIRECT("HYPOTHESES!B"&amp;(M105+9))&lt;0.05,INDIRECT("HYPOTHESES!B"&amp;(M105+10))&gt;1),AND(INDIRECT("HYPOTHESES!B"&amp;(M105+9))&lt;0.05,INDIRECT("HYPOTHESES!B"&amp;(M105+10))&lt;1))</f>
        <v>0</v>
      </c>
      <c r="J105">
        <f t="shared" ref="J105:M105" si="336">J99+23</f>
        <v>226</v>
      </c>
      <c r="K105">
        <f t="shared" si="336"/>
        <v>778</v>
      </c>
      <c r="L105">
        <f t="shared" si="336"/>
        <v>1330</v>
      </c>
      <c r="M105">
        <f t="shared" si="336"/>
        <v>1514</v>
      </c>
      <c r="N105" t="b">
        <v>0</v>
      </c>
      <c r="O105" t="b">
        <v>0</v>
      </c>
      <c r="P105" t="b">
        <v>1</v>
      </c>
      <c r="Q105" t="b">
        <v>1</v>
      </c>
    </row>
    <row r="106" spans="1:17">
      <c r="A106" t="s">
        <v>76</v>
      </c>
      <c r="B106" t="s">
        <v>58</v>
      </c>
      <c r="C106" t="s">
        <v>170</v>
      </c>
      <c r="D106" t="s">
        <v>168</v>
      </c>
      <c r="E106">
        <f t="shared" ca="1" si="207"/>
        <v>0</v>
      </c>
      <c r="F106" t="b">
        <f ca="1">IF(N106,INDIRECT("HYPOTHESES!D"&amp;J106)&lt;0.05,INDIRECT("HYPOTHESES!D"&amp;J106)&gt;0.95)</f>
        <v>0</v>
      </c>
      <c r="G106" t="b">
        <f t="shared" ref="G106" ca="1" si="337">IF(O106,INDIRECT("HYPOTHESES!D"&amp;K106)&lt;0.05,INDIRECT("HYPOTHESES!D"&amp;K106)&gt;0.95)</f>
        <v>0</v>
      </c>
      <c r="H106" t="b">
        <f t="shared" ref="H106" ca="1" si="338">IF(P106,INDIRECT("HYPOTHESES!D"&amp;L106)&lt;0.05,INDIRECT("HYPOTHESES!D"&amp;L106)&gt;0.95)</f>
        <v>0</v>
      </c>
      <c r="I106" t="b">
        <f t="shared" ref="I106" ca="1" si="339">IF(Q106,INDIRECT("HYPOTHESES!D"&amp;M106)&lt;0.05,INDIRECT("HYPOTHESES!D"&amp;M106)&gt;0.95)</f>
        <v>0</v>
      </c>
      <c r="J106">
        <f t="shared" ref="J106:M106" si="340">J100+23</f>
        <v>226</v>
      </c>
      <c r="K106">
        <f t="shared" si="340"/>
        <v>778</v>
      </c>
      <c r="L106">
        <f t="shared" si="340"/>
        <v>1330</v>
      </c>
      <c r="M106">
        <f t="shared" si="340"/>
        <v>1514</v>
      </c>
      <c r="N106" t="b">
        <v>0</v>
      </c>
      <c r="O106" t="b">
        <v>0</v>
      </c>
      <c r="P106" t="b">
        <v>1</v>
      </c>
      <c r="Q106" t="b">
        <v>1</v>
      </c>
    </row>
    <row r="107" spans="1:17">
      <c r="A107" t="s">
        <v>76</v>
      </c>
      <c r="B107" t="s">
        <v>58</v>
      </c>
      <c r="C107" t="s">
        <v>170</v>
      </c>
      <c r="D107" t="s">
        <v>169</v>
      </c>
      <c r="E107">
        <f t="shared" ca="1" si="207"/>
        <v>0</v>
      </c>
      <c r="F107" t="b">
        <f ca="1">IF(N107,AND(INDIRECT("HYPOTHESES!D"&amp;(J107+9))&lt;0.05,INDIRECT("HYPOTHESES!D"&amp;(J107+10))&gt;1),AND(INDIRECT("HYPOTHESES!D"&amp;(J107+9))&lt;0.05,INDIRECT("HYPOTHESES!D"&amp;(J107+10))&lt;1))</f>
        <v>0</v>
      </c>
      <c r="G107" t="b">
        <f t="shared" ref="G107" ca="1" si="341">IF(O107,AND(INDIRECT("HYPOTHESES!D"&amp;(K107+9))&lt;0.05,INDIRECT("HYPOTHESES!D"&amp;(K107+10))&gt;1),AND(INDIRECT("HYPOTHESES!D"&amp;(K107+9))&lt;0.05,INDIRECT("HYPOTHESES!D"&amp;(K107+10))&lt;1))</f>
        <v>0</v>
      </c>
      <c r="H107" t="b">
        <f t="shared" ref="H107" ca="1" si="342">IF(P107,AND(INDIRECT("HYPOTHESES!D"&amp;(L107+9))&lt;0.05,INDIRECT("HYPOTHESES!D"&amp;(L107+10))&gt;1),AND(INDIRECT("HYPOTHESES!D"&amp;(L107+9))&lt;0.05,INDIRECT("HYPOTHESES!D"&amp;(L107+10))&lt;1))</f>
        <v>0</v>
      </c>
      <c r="I107" t="b">
        <f t="shared" ref="I107" ca="1" si="343">IF(Q107,AND(INDIRECT("HYPOTHESES!D"&amp;(M107+9))&lt;0.05,INDIRECT("HYPOTHESES!D"&amp;(M107+10))&gt;1),AND(INDIRECT("HYPOTHESES!D"&amp;(M107+9))&lt;0.05,INDIRECT("HYPOTHESES!D"&amp;(M107+10))&lt;1))</f>
        <v>0</v>
      </c>
      <c r="J107">
        <f t="shared" ref="J107:M107" si="344">J101+23</f>
        <v>226</v>
      </c>
      <c r="K107">
        <f t="shared" si="344"/>
        <v>778</v>
      </c>
      <c r="L107">
        <f t="shared" si="344"/>
        <v>1330</v>
      </c>
      <c r="M107">
        <f t="shared" si="344"/>
        <v>1514</v>
      </c>
      <c r="N107" t="b">
        <v>0</v>
      </c>
      <c r="O107" t="b">
        <v>0</v>
      </c>
      <c r="P107" t="b">
        <v>1</v>
      </c>
      <c r="Q107" t="b">
        <v>1</v>
      </c>
    </row>
    <row r="108" spans="1:17">
      <c r="A108" t="s">
        <v>76</v>
      </c>
      <c r="B108" t="s">
        <v>58</v>
      </c>
      <c r="C108" t="s">
        <v>171</v>
      </c>
      <c r="D108" t="s">
        <v>168</v>
      </c>
      <c r="E108">
        <f t="shared" ca="1" si="207"/>
        <v>0</v>
      </c>
      <c r="F108" t="b">
        <f ca="1">IF(N108,INDIRECT("HYPOTHESES!E"&amp;J108)&lt;0.05,INDIRECT("HYPOTHESES!E"&amp;J108)&gt;0.95)</f>
        <v>0</v>
      </c>
      <c r="G108" t="b">
        <f t="shared" ref="G108" ca="1" si="345">IF(O108,INDIRECT("HYPOTHESES!D"&amp;K108)&lt;0.05,INDIRECT("HYPOTHESES!D"&amp;K108)&gt;0.95)</f>
        <v>0</v>
      </c>
      <c r="H108" t="b">
        <f t="shared" ref="H108" ca="1" si="346">IF(P108,INDIRECT("HYPOTHESES!D"&amp;L108)&lt;0.05,INDIRECT("HYPOTHESES!D"&amp;L108)&gt;0.95)</f>
        <v>0</v>
      </c>
      <c r="I108" t="b">
        <f t="shared" ref="I108" ca="1" si="347">IF(Q108,INDIRECT("HYPOTHESES!D"&amp;M108)&lt;0.05,INDIRECT("HYPOTHESES!D"&amp;M108)&gt;0.95)</f>
        <v>0</v>
      </c>
      <c r="J108">
        <f t="shared" ref="J108:M108" si="348">J102+23</f>
        <v>226</v>
      </c>
      <c r="K108">
        <f t="shared" si="348"/>
        <v>778</v>
      </c>
      <c r="L108">
        <f t="shared" si="348"/>
        <v>1330</v>
      </c>
      <c r="M108">
        <f t="shared" si="348"/>
        <v>1514</v>
      </c>
      <c r="N108" t="b">
        <v>0</v>
      </c>
      <c r="O108" t="b">
        <v>0</v>
      </c>
      <c r="P108" t="b">
        <v>1</v>
      </c>
      <c r="Q108" t="b">
        <v>1</v>
      </c>
    </row>
    <row r="109" spans="1:17">
      <c r="A109" t="s">
        <v>76</v>
      </c>
      <c r="B109" t="s">
        <v>58</v>
      </c>
      <c r="C109" t="s">
        <v>171</v>
      </c>
      <c r="D109" t="s">
        <v>169</v>
      </c>
      <c r="E109">
        <f t="shared" ca="1" si="207"/>
        <v>0</v>
      </c>
      <c r="F109" t="b">
        <f ca="1">IF(N109,AND(INDIRECT("HYPOTHESES!E"&amp;(J109+9))&lt;0.05,INDIRECT("HYPOTHESES!E"&amp;(J109+10))&gt;1),AND(INDIRECT("HYPOTHESES!E"&amp;(J109+9))&lt;0.05,INDIRECT("HYPOTHESES!E"&amp;(J109+10))&lt;1))</f>
        <v>0</v>
      </c>
      <c r="G109" t="b">
        <f t="shared" ref="G109" ca="1" si="349">IF(O109,AND(INDIRECT("HYPOTHESES!E"&amp;(K109+9))&lt;0.05,INDIRECT("HYPOTHESES!E"&amp;(K109+10))&gt;1),AND(INDIRECT("HYPOTHESES!E"&amp;(K109+9))&lt;0.05,INDIRECT("HYPOTHESES!E"&amp;(K109+10))&lt;1))</f>
        <v>0</v>
      </c>
      <c r="H109" t="b">
        <f t="shared" ref="H109" ca="1" si="350">IF(P109,AND(INDIRECT("HYPOTHESES!E"&amp;(L109+9))&lt;0.05,INDIRECT("HYPOTHESES!E"&amp;(L109+10))&gt;1),AND(INDIRECT("HYPOTHESES!E"&amp;(L109+9))&lt;0.05,INDIRECT("HYPOTHESES!E"&amp;(L109+10))&lt;1))</f>
        <v>0</v>
      </c>
      <c r="I109" t="b">
        <f t="shared" ref="I109" ca="1" si="351">IF(Q109,AND(INDIRECT("HYPOTHESES!E"&amp;(M109+9))&lt;0.05,INDIRECT("HYPOTHESES!E"&amp;(M109+10))&gt;1),AND(INDIRECT("HYPOTHESES!E"&amp;(M109+9))&lt;0.05,INDIRECT("HYPOTHESES!E"&amp;(M109+10))&lt;1))</f>
        <v>0</v>
      </c>
      <c r="J109">
        <f t="shared" ref="J109:M110" si="352">J103+23</f>
        <v>226</v>
      </c>
      <c r="K109">
        <f t="shared" si="352"/>
        <v>778</v>
      </c>
      <c r="L109">
        <f t="shared" si="352"/>
        <v>1330</v>
      </c>
      <c r="M109">
        <f t="shared" si="352"/>
        <v>1514</v>
      </c>
      <c r="N109" t="b">
        <v>0</v>
      </c>
      <c r="O109" t="b">
        <v>0</v>
      </c>
      <c r="P109" t="b">
        <v>1</v>
      </c>
      <c r="Q109" t="b">
        <v>1</v>
      </c>
    </row>
    <row r="110" spans="1:17">
      <c r="A110" t="s">
        <v>76</v>
      </c>
      <c r="B110" t="s">
        <v>56</v>
      </c>
      <c r="C110" t="s">
        <v>152</v>
      </c>
      <c r="D110" t="s">
        <v>168</v>
      </c>
      <c r="E110">
        <f t="shared" ca="1" si="207"/>
        <v>2</v>
      </c>
      <c r="F110" t="e">
        <f ca="1">IF(N110,INDIRECT("HYPOTHESES!B"&amp;J110)&lt;0.05,INDIRECT("HYPOTHESES!B"&amp;J110)&gt;0.95)</f>
        <v>#REF!</v>
      </c>
      <c r="G110" t="e">
        <f ca="1">IF(O110,INDIRECT("HYPOTHESES!B"&amp;K110)&lt;0.05,INDIRECT("HYPOTHESES!B"&amp;K110)&gt;0.95)</f>
        <v>#REF!</v>
      </c>
      <c r="H110" t="b">
        <f ca="1">IF(P110,INDIRECT("B"&amp;L110)&lt;0.05,INDIRECT("HYPOTHESES!B"&amp;L110)&gt;0.95)</f>
        <v>1</v>
      </c>
      <c r="I110" t="b">
        <f ca="1">IF(Q110,INDIRECT("B"&amp;M110)&lt;0.05,INDIRECT("HYPOTHESES!B"&amp;M110)&gt;0.95)</f>
        <v>1</v>
      </c>
      <c r="J110">
        <f t="shared" si="352"/>
        <v>249</v>
      </c>
      <c r="K110">
        <f t="shared" si="352"/>
        <v>801</v>
      </c>
      <c r="L110">
        <f t="shared" si="352"/>
        <v>1353</v>
      </c>
      <c r="M110">
        <f t="shared" si="352"/>
        <v>1537</v>
      </c>
      <c r="N110" t="b">
        <v>0</v>
      </c>
      <c r="O110" t="b">
        <v>0</v>
      </c>
      <c r="P110" t="b">
        <v>1</v>
      </c>
      <c r="Q110" t="b">
        <v>1</v>
      </c>
    </row>
    <row r="111" spans="1:17">
      <c r="A111" t="s">
        <v>76</v>
      </c>
      <c r="B111" t="s">
        <v>56</v>
      </c>
      <c r="C111" t="s">
        <v>152</v>
      </c>
      <c r="D111" t="s">
        <v>169</v>
      </c>
      <c r="E111">
        <f t="shared" ca="1" si="207"/>
        <v>4</v>
      </c>
      <c r="F111" t="b">
        <f ca="1">IF(N111,AND(INDIRECT("HYPOTHESES!B"&amp;(J111+9))&lt;0.05,INDIRECT("HYPOTHESES!B"&amp;(J111+10))&gt;1),AND(INDIRECT("HYPOTHESES!B"&amp;(J111+9))&lt;0.05,INDIRECT("HYPOTHESES!B"&amp;(J111+10))&lt;1))</f>
        <v>1</v>
      </c>
      <c r="G111" t="b">
        <f t="shared" ref="G111" ca="1" si="353">IF(O111,AND(INDIRECT("HYPOTHESES!B"&amp;(K111+9))&lt;0.05,INDIRECT("HYPOTHESES!B"&amp;(K111+10))&gt;1),AND(INDIRECT("HYPOTHESES!B"&amp;(K111+9))&lt;0.05,INDIRECT("HYPOTHESES!B"&amp;(K111+10))&lt;1))</f>
        <v>1</v>
      </c>
      <c r="H111" t="b">
        <f t="shared" ref="H111" ca="1" si="354">IF(P111,AND(INDIRECT("HYPOTHESES!B"&amp;(L111+9))&lt;0.05,INDIRECT("HYPOTHESES!B"&amp;(L111+10))&gt;1),AND(INDIRECT("HYPOTHESES!B"&amp;(L111+9))&lt;0.05,INDIRECT("HYPOTHESES!B"&amp;(L111+10))&lt;1))</f>
        <v>1</v>
      </c>
      <c r="I111" t="b">
        <f t="shared" ref="I111" ca="1" si="355">IF(Q111,AND(INDIRECT("HYPOTHESES!B"&amp;(M111+9))&lt;0.05,INDIRECT("HYPOTHESES!B"&amp;(M111+10))&gt;1),AND(INDIRECT("HYPOTHESES!B"&amp;(M111+9))&lt;0.05,INDIRECT("HYPOTHESES!B"&amp;(M111+10))&lt;1))</f>
        <v>1</v>
      </c>
      <c r="J111">
        <f t="shared" ref="J111:M111" si="356">J105+23</f>
        <v>249</v>
      </c>
      <c r="K111">
        <f t="shared" si="356"/>
        <v>801</v>
      </c>
      <c r="L111">
        <f t="shared" si="356"/>
        <v>1353</v>
      </c>
      <c r="M111">
        <f t="shared" si="356"/>
        <v>1537</v>
      </c>
      <c r="N111" t="b">
        <v>0</v>
      </c>
      <c r="O111" t="b">
        <v>0</v>
      </c>
      <c r="P111" t="b">
        <v>1</v>
      </c>
      <c r="Q111" t="b">
        <v>1</v>
      </c>
    </row>
    <row r="112" spans="1:17">
      <c r="A112" t="s">
        <v>76</v>
      </c>
      <c r="B112" t="s">
        <v>56</v>
      </c>
      <c r="C112" t="s">
        <v>170</v>
      </c>
      <c r="D112" t="s">
        <v>168</v>
      </c>
      <c r="E112">
        <f t="shared" ca="1" si="207"/>
        <v>4</v>
      </c>
      <c r="F112" t="b">
        <f ca="1">IF(N112,INDIRECT("HYPOTHESES!D"&amp;J112)&lt;0.05,INDIRECT("HYPOTHESES!D"&amp;J112)&gt;0.95)</f>
        <v>1</v>
      </c>
      <c r="G112" t="b">
        <f t="shared" ref="G112" ca="1" si="357">IF(O112,INDIRECT("HYPOTHESES!D"&amp;K112)&lt;0.05,INDIRECT("HYPOTHESES!D"&amp;K112)&gt;0.95)</f>
        <v>1</v>
      </c>
      <c r="H112" t="b">
        <f t="shared" ref="H112" ca="1" si="358">IF(P112,INDIRECT("HYPOTHESES!D"&amp;L112)&lt;0.05,INDIRECT("HYPOTHESES!D"&amp;L112)&gt;0.95)</f>
        <v>1</v>
      </c>
      <c r="I112" t="b">
        <f t="shared" ref="I112" ca="1" si="359">IF(Q112,INDIRECT("HYPOTHESES!D"&amp;M112)&lt;0.05,INDIRECT("HYPOTHESES!D"&amp;M112)&gt;0.95)</f>
        <v>1</v>
      </c>
      <c r="J112">
        <f t="shared" ref="J112:M112" si="360">J106+23</f>
        <v>249</v>
      </c>
      <c r="K112">
        <f t="shared" si="360"/>
        <v>801</v>
      </c>
      <c r="L112">
        <f t="shared" si="360"/>
        <v>1353</v>
      </c>
      <c r="M112">
        <f t="shared" si="360"/>
        <v>1537</v>
      </c>
      <c r="N112" t="b">
        <v>0</v>
      </c>
      <c r="O112" t="b">
        <v>0</v>
      </c>
      <c r="P112" t="b">
        <v>1</v>
      </c>
      <c r="Q112" t="b">
        <v>1</v>
      </c>
    </row>
    <row r="113" spans="1:17">
      <c r="A113" t="s">
        <v>76</v>
      </c>
      <c r="B113" t="s">
        <v>56</v>
      </c>
      <c r="C113" t="s">
        <v>170</v>
      </c>
      <c r="D113" t="s">
        <v>169</v>
      </c>
      <c r="E113">
        <f t="shared" ca="1" si="207"/>
        <v>3</v>
      </c>
      <c r="F113" t="b">
        <f ca="1">IF(N113,AND(INDIRECT("HYPOTHESES!D"&amp;(J113+9))&lt;0.05,INDIRECT("HYPOTHESES!D"&amp;(J113+10))&gt;1),AND(INDIRECT("HYPOTHESES!D"&amp;(J113+9))&lt;0.05,INDIRECT("HYPOTHESES!D"&amp;(J113+10))&lt;1))</f>
        <v>1</v>
      </c>
      <c r="G113" t="b">
        <f t="shared" ref="G113" ca="1" si="361">IF(O113,AND(INDIRECT("HYPOTHESES!D"&amp;(K113+9))&lt;0.05,INDIRECT("HYPOTHESES!D"&amp;(K113+10))&gt;1),AND(INDIRECT("HYPOTHESES!D"&amp;(K113+9))&lt;0.05,INDIRECT("HYPOTHESES!D"&amp;(K113+10))&lt;1))</f>
        <v>1</v>
      </c>
      <c r="H113" t="b">
        <f t="shared" ref="H113" ca="1" si="362">IF(P113,AND(INDIRECT("HYPOTHESES!D"&amp;(L113+9))&lt;0.05,INDIRECT("HYPOTHESES!D"&amp;(L113+10))&gt;1),AND(INDIRECT("HYPOTHESES!D"&amp;(L113+9))&lt;0.05,INDIRECT("HYPOTHESES!D"&amp;(L113+10))&lt;1))</f>
        <v>1</v>
      </c>
      <c r="I113" t="b">
        <f t="shared" ref="I113" ca="1" si="363">IF(Q113,AND(INDIRECT("HYPOTHESES!D"&amp;(M113+9))&lt;0.05,INDIRECT("HYPOTHESES!D"&amp;(M113+10))&gt;1),AND(INDIRECT("HYPOTHESES!D"&amp;(M113+9))&lt;0.05,INDIRECT("HYPOTHESES!D"&amp;(M113+10))&lt;1))</f>
        <v>0</v>
      </c>
      <c r="J113">
        <f t="shared" ref="J113:M113" si="364">J107+23</f>
        <v>249</v>
      </c>
      <c r="K113">
        <f t="shared" si="364"/>
        <v>801</v>
      </c>
      <c r="L113">
        <f t="shared" si="364"/>
        <v>1353</v>
      </c>
      <c r="M113">
        <f t="shared" si="364"/>
        <v>1537</v>
      </c>
      <c r="N113" t="b">
        <v>0</v>
      </c>
      <c r="O113" t="b">
        <v>0</v>
      </c>
      <c r="P113" t="b">
        <v>1</v>
      </c>
      <c r="Q113" t="b">
        <v>1</v>
      </c>
    </row>
    <row r="114" spans="1:17">
      <c r="A114" t="s">
        <v>76</v>
      </c>
      <c r="B114" t="s">
        <v>56</v>
      </c>
      <c r="C114" t="s">
        <v>171</v>
      </c>
      <c r="D114" t="s">
        <v>168</v>
      </c>
      <c r="E114">
        <f t="shared" ca="1" si="207"/>
        <v>4</v>
      </c>
      <c r="F114" t="b">
        <f ca="1">IF(N114,INDIRECT("HYPOTHESES!E"&amp;J114)&lt;0.05,INDIRECT("HYPOTHESES!E"&amp;J114)&gt;0.95)</f>
        <v>1</v>
      </c>
      <c r="G114" t="b">
        <f t="shared" ref="G114" ca="1" si="365">IF(O114,INDIRECT("HYPOTHESES!D"&amp;K114)&lt;0.05,INDIRECT("HYPOTHESES!D"&amp;K114)&gt;0.95)</f>
        <v>1</v>
      </c>
      <c r="H114" t="b">
        <f t="shared" ref="H114" ca="1" si="366">IF(P114,INDIRECT("HYPOTHESES!D"&amp;L114)&lt;0.05,INDIRECT("HYPOTHESES!D"&amp;L114)&gt;0.95)</f>
        <v>1</v>
      </c>
      <c r="I114" t="b">
        <f t="shared" ref="I114" ca="1" si="367">IF(Q114,INDIRECT("HYPOTHESES!D"&amp;M114)&lt;0.05,INDIRECT("HYPOTHESES!D"&amp;M114)&gt;0.95)</f>
        <v>1</v>
      </c>
      <c r="J114">
        <f t="shared" ref="J114:M114" si="368">J108+23</f>
        <v>249</v>
      </c>
      <c r="K114">
        <f t="shared" si="368"/>
        <v>801</v>
      </c>
      <c r="L114">
        <f t="shared" si="368"/>
        <v>1353</v>
      </c>
      <c r="M114">
        <f t="shared" si="368"/>
        <v>1537</v>
      </c>
      <c r="N114" t="b">
        <v>0</v>
      </c>
      <c r="O114" t="b">
        <v>0</v>
      </c>
      <c r="P114" t="b">
        <v>1</v>
      </c>
      <c r="Q114" t="b">
        <v>1</v>
      </c>
    </row>
    <row r="115" spans="1:17">
      <c r="A115" t="s">
        <v>76</v>
      </c>
      <c r="B115" t="s">
        <v>56</v>
      </c>
      <c r="C115" t="s">
        <v>171</v>
      </c>
      <c r="D115" t="s">
        <v>169</v>
      </c>
      <c r="E115">
        <f t="shared" ca="1" si="207"/>
        <v>4</v>
      </c>
      <c r="F115" t="b">
        <f ca="1">IF(N115,AND(INDIRECT("HYPOTHESES!E"&amp;(J115+9))&lt;0.05,INDIRECT("HYPOTHESES!E"&amp;(J115+10))&gt;1),AND(INDIRECT("HYPOTHESES!E"&amp;(J115+9))&lt;0.05,INDIRECT("HYPOTHESES!E"&amp;(J115+10))&lt;1))</f>
        <v>1</v>
      </c>
      <c r="G115" t="b">
        <f t="shared" ref="G115" ca="1" si="369">IF(O115,AND(INDIRECT("HYPOTHESES!E"&amp;(K115+9))&lt;0.05,INDIRECT("HYPOTHESES!E"&amp;(K115+10))&gt;1),AND(INDIRECT("HYPOTHESES!E"&amp;(K115+9))&lt;0.05,INDIRECT("HYPOTHESES!E"&amp;(K115+10))&lt;1))</f>
        <v>1</v>
      </c>
      <c r="H115" t="b">
        <f t="shared" ref="H115" ca="1" si="370">IF(P115,AND(INDIRECT("HYPOTHESES!E"&amp;(L115+9))&lt;0.05,INDIRECT("HYPOTHESES!E"&amp;(L115+10))&gt;1),AND(INDIRECT("HYPOTHESES!E"&amp;(L115+9))&lt;0.05,INDIRECT("HYPOTHESES!E"&amp;(L115+10))&lt;1))</f>
        <v>1</v>
      </c>
      <c r="I115" t="b">
        <f t="shared" ref="I115" ca="1" si="371">IF(Q115,AND(INDIRECT("HYPOTHESES!E"&amp;(M115+9))&lt;0.05,INDIRECT("HYPOTHESES!E"&amp;(M115+10))&gt;1),AND(INDIRECT("HYPOTHESES!E"&amp;(M115+9))&lt;0.05,INDIRECT("HYPOTHESES!E"&amp;(M115+10))&lt;1))</f>
        <v>1</v>
      </c>
      <c r="J115">
        <f t="shared" ref="J115:M115" si="372">J109+23</f>
        <v>249</v>
      </c>
      <c r="K115">
        <f t="shared" si="372"/>
        <v>801</v>
      </c>
      <c r="L115">
        <f t="shared" si="372"/>
        <v>1353</v>
      </c>
      <c r="M115">
        <f t="shared" si="372"/>
        <v>1537</v>
      </c>
      <c r="N115" t="b">
        <v>0</v>
      </c>
      <c r="O115" t="b">
        <v>0</v>
      </c>
      <c r="P115" t="b">
        <v>1</v>
      </c>
      <c r="Q115" t="b">
        <v>1</v>
      </c>
    </row>
    <row r="116" spans="1:17">
      <c r="A116" t="s">
        <v>76</v>
      </c>
      <c r="B116" t="s">
        <v>60</v>
      </c>
      <c r="C116" t="s">
        <v>152</v>
      </c>
      <c r="D116" t="s">
        <v>168</v>
      </c>
      <c r="E116">
        <f t="shared" ca="1" si="207"/>
        <v>2</v>
      </c>
      <c r="F116" t="e">
        <f ca="1">IF(N116,INDIRECT("HYPOTHESES!B"&amp;J116)&lt;0.05,INDIRECT("HYPOTHESES!B"&amp;J116)&gt;0.95)</f>
        <v>#REF!</v>
      </c>
      <c r="G116" t="e">
        <f ca="1">IF(O116,INDIRECT("HYPOTHESES!B"&amp;K116)&lt;0.05,INDIRECT("HYPOTHESES!B"&amp;K116)&gt;0.95)</f>
        <v>#REF!</v>
      </c>
      <c r="H116" t="b">
        <f ca="1">IF(P116,INDIRECT("B"&amp;L116)&lt;0.05,INDIRECT("HYPOTHESES!B"&amp;L116)&gt;0.95)</f>
        <v>1</v>
      </c>
      <c r="I116" t="b">
        <f ca="1">IF(Q116,INDIRECT("B"&amp;M116)&lt;0.05,INDIRECT("HYPOTHESES!B"&amp;M116)&gt;0.95)</f>
        <v>1</v>
      </c>
      <c r="J116">
        <f t="shared" ref="J116:M116" si="373">J110+23</f>
        <v>272</v>
      </c>
      <c r="K116">
        <f t="shared" si="373"/>
        <v>824</v>
      </c>
      <c r="L116">
        <f t="shared" si="373"/>
        <v>1376</v>
      </c>
      <c r="M116">
        <f t="shared" si="373"/>
        <v>1560</v>
      </c>
      <c r="N116" t="b">
        <v>0</v>
      </c>
      <c r="O116" t="b">
        <v>0</v>
      </c>
      <c r="P116" t="b">
        <v>1</v>
      </c>
      <c r="Q116" t="b">
        <v>1</v>
      </c>
    </row>
    <row r="117" spans="1:17">
      <c r="A117" t="s">
        <v>76</v>
      </c>
      <c r="B117" t="s">
        <v>60</v>
      </c>
      <c r="C117" t="s">
        <v>152</v>
      </c>
      <c r="D117" t="s">
        <v>169</v>
      </c>
      <c r="E117">
        <f t="shared" ca="1" si="207"/>
        <v>0</v>
      </c>
      <c r="F117" t="b">
        <f ca="1">IF(N117,AND(INDIRECT("HYPOTHESES!B"&amp;(J117+9))&lt;0.05,INDIRECT("HYPOTHESES!B"&amp;(J117+10))&gt;1),AND(INDIRECT("HYPOTHESES!B"&amp;(J117+9))&lt;0.05,INDIRECT("HYPOTHESES!B"&amp;(J117+10))&lt;1))</f>
        <v>0</v>
      </c>
      <c r="G117" t="b">
        <f t="shared" ref="G117" ca="1" si="374">IF(O117,AND(INDIRECT("HYPOTHESES!B"&amp;(K117+9))&lt;0.05,INDIRECT("HYPOTHESES!B"&amp;(K117+10))&gt;1),AND(INDIRECT("HYPOTHESES!B"&amp;(K117+9))&lt;0.05,INDIRECT("HYPOTHESES!B"&amp;(K117+10))&lt;1))</f>
        <v>0</v>
      </c>
      <c r="H117" t="b">
        <f t="shared" ref="H117" ca="1" si="375">IF(P117,AND(INDIRECT("HYPOTHESES!B"&amp;(L117+9))&lt;0.05,INDIRECT("HYPOTHESES!B"&amp;(L117+10))&gt;1),AND(INDIRECT("HYPOTHESES!B"&amp;(L117+9))&lt;0.05,INDIRECT("HYPOTHESES!B"&amp;(L117+10))&lt;1))</f>
        <v>0</v>
      </c>
      <c r="I117" t="b">
        <f t="shared" ref="I117" ca="1" si="376">IF(Q117,AND(INDIRECT("HYPOTHESES!B"&amp;(M117+9))&lt;0.05,INDIRECT("HYPOTHESES!B"&amp;(M117+10))&gt;1),AND(INDIRECT("HYPOTHESES!B"&amp;(M117+9))&lt;0.05,INDIRECT("HYPOTHESES!B"&amp;(M117+10))&lt;1))</f>
        <v>0</v>
      </c>
      <c r="J117">
        <f t="shared" ref="J117:M117" si="377">J111+23</f>
        <v>272</v>
      </c>
      <c r="K117">
        <f t="shared" si="377"/>
        <v>824</v>
      </c>
      <c r="L117">
        <f t="shared" si="377"/>
        <v>1376</v>
      </c>
      <c r="M117">
        <f t="shared" si="377"/>
        <v>1560</v>
      </c>
      <c r="N117" t="b">
        <v>0</v>
      </c>
      <c r="O117" t="b">
        <v>0</v>
      </c>
      <c r="P117" t="b">
        <v>1</v>
      </c>
      <c r="Q117" t="b">
        <v>1</v>
      </c>
    </row>
    <row r="118" spans="1:17">
      <c r="A118" t="s">
        <v>76</v>
      </c>
      <c r="B118" t="s">
        <v>60</v>
      </c>
      <c r="C118" t="s">
        <v>170</v>
      </c>
      <c r="D118" t="s">
        <v>168</v>
      </c>
      <c r="E118">
        <f t="shared" ca="1" si="207"/>
        <v>0</v>
      </c>
      <c r="F118" t="b">
        <f ca="1">IF(N118,INDIRECT("HYPOTHESES!D"&amp;J118)&lt;0.05,INDIRECT("HYPOTHESES!D"&amp;J118)&gt;0.95)</f>
        <v>0</v>
      </c>
      <c r="G118" t="b">
        <f t="shared" ref="G118" ca="1" si="378">IF(O118,INDIRECT("HYPOTHESES!D"&amp;K118)&lt;0.05,INDIRECT("HYPOTHESES!D"&amp;K118)&gt;0.95)</f>
        <v>0</v>
      </c>
      <c r="H118" t="b">
        <f t="shared" ref="H118" ca="1" si="379">IF(P118,INDIRECT("HYPOTHESES!D"&amp;L118)&lt;0.05,INDIRECT("HYPOTHESES!D"&amp;L118)&gt;0.95)</f>
        <v>0</v>
      </c>
      <c r="I118" t="b">
        <f t="shared" ref="I118" ca="1" si="380">IF(Q118,INDIRECT("HYPOTHESES!D"&amp;M118)&lt;0.05,INDIRECT("HYPOTHESES!D"&amp;M118)&gt;0.95)</f>
        <v>0</v>
      </c>
      <c r="J118">
        <f t="shared" ref="J118:M118" si="381">J112+23</f>
        <v>272</v>
      </c>
      <c r="K118">
        <f t="shared" si="381"/>
        <v>824</v>
      </c>
      <c r="L118">
        <f t="shared" si="381"/>
        <v>1376</v>
      </c>
      <c r="M118">
        <f t="shared" si="381"/>
        <v>1560</v>
      </c>
      <c r="N118" t="b">
        <v>0</v>
      </c>
      <c r="O118" t="b">
        <v>0</v>
      </c>
      <c r="P118" t="b">
        <v>1</v>
      </c>
      <c r="Q118" t="b">
        <v>1</v>
      </c>
    </row>
    <row r="119" spans="1:17">
      <c r="A119" t="s">
        <v>76</v>
      </c>
      <c r="B119" t="s">
        <v>60</v>
      </c>
      <c r="C119" t="s">
        <v>170</v>
      </c>
      <c r="D119" t="s">
        <v>169</v>
      </c>
      <c r="E119">
        <f t="shared" ca="1" si="207"/>
        <v>0</v>
      </c>
      <c r="F119" t="b">
        <f ca="1">IF(N119,AND(INDIRECT("HYPOTHESES!D"&amp;(J119+9))&lt;0.05,INDIRECT("HYPOTHESES!D"&amp;(J119+10))&gt;1),AND(INDIRECT("HYPOTHESES!D"&amp;(J119+9))&lt;0.05,INDIRECT("HYPOTHESES!D"&amp;(J119+10))&lt;1))</f>
        <v>0</v>
      </c>
      <c r="G119" t="b">
        <f t="shared" ref="G119" ca="1" si="382">IF(O119,AND(INDIRECT("HYPOTHESES!D"&amp;(K119+9))&lt;0.05,INDIRECT("HYPOTHESES!D"&amp;(K119+10))&gt;1),AND(INDIRECT("HYPOTHESES!D"&amp;(K119+9))&lt;0.05,INDIRECT("HYPOTHESES!D"&amp;(K119+10))&lt;1))</f>
        <v>0</v>
      </c>
      <c r="H119" t="b">
        <f t="shared" ref="H119" ca="1" si="383">IF(P119,AND(INDIRECT("HYPOTHESES!D"&amp;(L119+9))&lt;0.05,INDIRECT("HYPOTHESES!D"&amp;(L119+10))&gt;1),AND(INDIRECT("HYPOTHESES!D"&amp;(L119+9))&lt;0.05,INDIRECT("HYPOTHESES!D"&amp;(L119+10))&lt;1))</f>
        <v>0</v>
      </c>
      <c r="I119" t="b">
        <f t="shared" ref="I119" ca="1" si="384">IF(Q119,AND(INDIRECT("HYPOTHESES!D"&amp;(M119+9))&lt;0.05,INDIRECT("HYPOTHESES!D"&amp;(M119+10))&gt;1),AND(INDIRECT("HYPOTHESES!D"&amp;(M119+9))&lt;0.05,INDIRECT("HYPOTHESES!D"&amp;(M119+10))&lt;1))</f>
        <v>0</v>
      </c>
      <c r="J119">
        <f t="shared" ref="J119:M119" si="385">J113+23</f>
        <v>272</v>
      </c>
      <c r="K119">
        <f t="shared" si="385"/>
        <v>824</v>
      </c>
      <c r="L119">
        <f t="shared" si="385"/>
        <v>1376</v>
      </c>
      <c r="M119">
        <f t="shared" si="385"/>
        <v>1560</v>
      </c>
      <c r="N119" t="b">
        <v>0</v>
      </c>
      <c r="O119" t="b">
        <v>0</v>
      </c>
      <c r="P119" t="b">
        <v>1</v>
      </c>
      <c r="Q119" t="b">
        <v>1</v>
      </c>
    </row>
    <row r="120" spans="1:17">
      <c r="A120" t="s">
        <v>76</v>
      </c>
      <c r="B120" t="s">
        <v>60</v>
      </c>
      <c r="C120" t="s">
        <v>171</v>
      </c>
      <c r="D120" t="s">
        <v>168</v>
      </c>
      <c r="E120">
        <f t="shared" ca="1" si="207"/>
        <v>0</v>
      </c>
      <c r="F120" t="b">
        <f ca="1">IF(N120,INDIRECT("HYPOTHESES!E"&amp;J120)&lt;0.05,INDIRECT("HYPOTHESES!E"&amp;J120)&gt;0.95)</f>
        <v>0</v>
      </c>
      <c r="G120" t="b">
        <f t="shared" ref="G120" ca="1" si="386">IF(O120,INDIRECT("HYPOTHESES!D"&amp;K120)&lt;0.05,INDIRECT("HYPOTHESES!D"&amp;K120)&gt;0.95)</f>
        <v>0</v>
      </c>
      <c r="H120" t="b">
        <f t="shared" ref="H120" ca="1" si="387">IF(P120,INDIRECT("HYPOTHESES!D"&amp;L120)&lt;0.05,INDIRECT("HYPOTHESES!D"&amp;L120)&gt;0.95)</f>
        <v>0</v>
      </c>
      <c r="I120" t="b">
        <f t="shared" ref="I120" ca="1" si="388">IF(Q120,INDIRECT("HYPOTHESES!D"&amp;M120)&lt;0.05,INDIRECT("HYPOTHESES!D"&amp;M120)&gt;0.95)</f>
        <v>0</v>
      </c>
      <c r="J120">
        <f t="shared" ref="J120:M120" si="389">J114+23</f>
        <v>272</v>
      </c>
      <c r="K120">
        <f t="shared" si="389"/>
        <v>824</v>
      </c>
      <c r="L120">
        <f t="shared" si="389"/>
        <v>1376</v>
      </c>
      <c r="M120">
        <f t="shared" si="389"/>
        <v>1560</v>
      </c>
      <c r="N120" t="b">
        <v>0</v>
      </c>
      <c r="O120" t="b">
        <v>0</v>
      </c>
      <c r="P120" t="b">
        <v>1</v>
      </c>
      <c r="Q120" t="b">
        <v>1</v>
      </c>
    </row>
    <row r="121" spans="1:17">
      <c r="A121" t="s">
        <v>76</v>
      </c>
      <c r="B121" t="s">
        <v>60</v>
      </c>
      <c r="C121" t="s">
        <v>171</v>
      </c>
      <c r="D121" t="s">
        <v>169</v>
      </c>
      <c r="E121">
        <f t="shared" ca="1" si="207"/>
        <v>0</v>
      </c>
      <c r="F121" t="b">
        <f ca="1">IF(N121,AND(INDIRECT("HYPOTHESES!E"&amp;(J121+9))&lt;0.05,INDIRECT("HYPOTHESES!E"&amp;(J121+10))&gt;1),AND(INDIRECT("HYPOTHESES!E"&amp;(J121+9))&lt;0.05,INDIRECT("HYPOTHESES!E"&amp;(J121+10))&lt;1))</f>
        <v>0</v>
      </c>
      <c r="G121" t="b">
        <f t="shared" ref="G121" ca="1" si="390">IF(O121,AND(INDIRECT("HYPOTHESES!E"&amp;(K121+9))&lt;0.05,INDIRECT("HYPOTHESES!E"&amp;(K121+10))&gt;1),AND(INDIRECT("HYPOTHESES!E"&amp;(K121+9))&lt;0.05,INDIRECT("HYPOTHESES!E"&amp;(K121+10))&lt;1))</f>
        <v>0</v>
      </c>
      <c r="H121" t="b">
        <f t="shared" ref="H121" ca="1" si="391">IF(P121,AND(INDIRECT("HYPOTHESES!E"&amp;(L121+9))&lt;0.05,INDIRECT("HYPOTHESES!E"&amp;(L121+10))&gt;1),AND(INDIRECT("HYPOTHESES!E"&amp;(L121+9))&lt;0.05,INDIRECT("HYPOTHESES!E"&amp;(L121+10))&lt;1))</f>
        <v>0</v>
      </c>
      <c r="I121" t="b">
        <f t="shared" ref="I121" ca="1" si="392">IF(Q121,AND(INDIRECT("HYPOTHESES!E"&amp;(M121+9))&lt;0.05,INDIRECT("HYPOTHESES!E"&amp;(M121+10))&gt;1),AND(INDIRECT("HYPOTHESES!E"&amp;(M121+9))&lt;0.05,INDIRECT("HYPOTHESES!E"&amp;(M121+10))&lt;1))</f>
        <v>0</v>
      </c>
      <c r="J121">
        <f t="shared" ref="J121:M121" si="393">J115+23</f>
        <v>272</v>
      </c>
      <c r="K121">
        <f t="shared" si="393"/>
        <v>824</v>
      </c>
      <c r="L121">
        <f t="shared" si="393"/>
        <v>1376</v>
      </c>
      <c r="M121">
        <f t="shared" si="393"/>
        <v>1560</v>
      </c>
      <c r="N121" t="b">
        <v>0</v>
      </c>
      <c r="O121" t="b">
        <v>0</v>
      </c>
      <c r="P121" t="b">
        <v>1</v>
      </c>
      <c r="Q121" t="b">
        <v>1</v>
      </c>
    </row>
    <row r="122" spans="1:17">
      <c r="A122" t="s">
        <v>76</v>
      </c>
      <c r="B122" t="s">
        <v>53</v>
      </c>
      <c r="C122" t="s">
        <v>152</v>
      </c>
      <c r="D122" t="s">
        <v>168</v>
      </c>
      <c r="E122">
        <f t="shared" ca="1" si="207"/>
        <v>2</v>
      </c>
      <c r="F122" t="e">
        <f ca="1">IF(N122,INDIRECT("HYPOTHESES!B"&amp;J122)&lt;0.05,INDIRECT("HYPOTHESES!B"&amp;J122)&gt;0.95)</f>
        <v>#REF!</v>
      </c>
      <c r="G122" t="e">
        <f ca="1">IF(O122,INDIRECT("HYPOTHESES!B"&amp;K122)&lt;0.05,INDIRECT("HYPOTHESES!B"&amp;K122)&gt;0.95)</f>
        <v>#REF!</v>
      </c>
      <c r="H122" t="b">
        <f ca="1">IF(P122,INDIRECT("B"&amp;L122)&lt;0.05,INDIRECT("HYPOTHESES!B"&amp;L122)&gt;0.95)</f>
        <v>1</v>
      </c>
      <c r="I122" t="b">
        <f ca="1">IF(Q122,INDIRECT("B"&amp;M122)&lt;0.05,INDIRECT("HYPOTHESES!B"&amp;M122)&gt;0.95)</f>
        <v>1</v>
      </c>
      <c r="J122">
        <f t="shared" ref="J122:M122" si="394">J116+23</f>
        <v>295</v>
      </c>
      <c r="K122">
        <f t="shared" si="394"/>
        <v>847</v>
      </c>
      <c r="L122">
        <f t="shared" si="394"/>
        <v>1399</v>
      </c>
      <c r="M122">
        <f t="shared" si="394"/>
        <v>1583</v>
      </c>
      <c r="N122" t="b">
        <v>0</v>
      </c>
      <c r="O122" t="b">
        <v>0</v>
      </c>
      <c r="P122" t="b">
        <v>1</v>
      </c>
      <c r="Q122" t="b">
        <v>1</v>
      </c>
    </row>
    <row r="123" spans="1:17">
      <c r="A123" t="s">
        <v>76</v>
      </c>
      <c r="B123" t="s">
        <v>53</v>
      </c>
      <c r="C123" t="s">
        <v>152</v>
      </c>
      <c r="D123" t="s">
        <v>169</v>
      </c>
      <c r="E123">
        <f t="shared" ca="1" si="207"/>
        <v>2</v>
      </c>
      <c r="F123" t="b">
        <f ca="1">IF(N123,AND(INDIRECT("HYPOTHESES!B"&amp;(J123+9))&lt;0.05,INDIRECT("HYPOTHESES!B"&amp;(J123+10))&gt;1),AND(INDIRECT("HYPOTHESES!B"&amp;(J123+9))&lt;0.05,INDIRECT("HYPOTHESES!B"&amp;(J123+10))&lt;1))</f>
        <v>1</v>
      </c>
      <c r="G123" t="b">
        <f t="shared" ref="G123" ca="1" si="395">IF(O123,AND(INDIRECT("HYPOTHESES!B"&amp;(K123+9))&lt;0.05,INDIRECT("HYPOTHESES!B"&amp;(K123+10))&gt;1),AND(INDIRECT("HYPOTHESES!B"&amp;(K123+9))&lt;0.05,INDIRECT("HYPOTHESES!B"&amp;(K123+10))&lt;1))</f>
        <v>1</v>
      </c>
      <c r="H123" t="b">
        <f t="shared" ref="H123" ca="1" si="396">IF(P123,AND(INDIRECT("HYPOTHESES!B"&amp;(L123+9))&lt;0.05,INDIRECT("HYPOTHESES!B"&amp;(L123+10))&gt;1),AND(INDIRECT("HYPOTHESES!B"&amp;(L123+9))&lt;0.05,INDIRECT("HYPOTHESES!B"&amp;(L123+10))&lt;1))</f>
        <v>0</v>
      </c>
      <c r="I123" t="b">
        <f t="shared" ref="I123" ca="1" si="397">IF(Q123,AND(INDIRECT("HYPOTHESES!B"&amp;(M123+9))&lt;0.05,INDIRECT("HYPOTHESES!B"&amp;(M123+10))&gt;1),AND(INDIRECT("HYPOTHESES!B"&amp;(M123+9))&lt;0.05,INDIRECT("HYPOTHESES!B"&amp;(M123+10))&lt;1))</f>
        <v>0</v>
      </c>
      <c r="J123">
        <f t="shared" ref="J123:M123" si="398">J117+23</f>
        <v>295</v>
      </c>
      <c r="K123">
        <f t="shared" si="398"/>
        <v>847</v>
      </c>
      <c r="L123">
        <f t="shared" si="398"/>
        <v>1399</v>
      </c>
      <c r="M123">
        <f t="shared" si="398"/>
        <v>1583</v>
      </c>
      <c r="N123" t="b">
        <v>0</v>
      </c>
      <c r="O123" t="b">
        <v>0</v>
      </c>
      <c r="P123" t="b">
        <v>1</v>
      </c>
      <c r="Q123" t="b">
        <v>1</v>
      </c>
    </row>
    <row r="124" spans="1:17">
      <c r="A124" t="s">
        <v>76</v>
      </c>
      <c r="B124" t="s">
        <v>53</v>
      </c>
      <c r="C124" t="s">
        <v>170</v>
      </c>
      <c r="D124" t="s">
        <v>168</v>
      </c>
      <c r="E124">
        <f t="shared" ca="1" si="207"/>
        <v>1</v>
      </c>
      <c r="F124" t="b">
        <f ca="1">IF(N124,INDIRECT("HYPOTHESES!D"&amp;J124)&lt;0.05,INDIRECT("HYPOTHESES!D"&amp;J124)&gt;0.95)</f>
        <v>0</v>
      </c>
      <c r="G124" t="b">
        <f t="shared" ref="G124" ca="1" si="399">IF(O124,INDIRECT("HYPOTHESES!D"&amp;K124)&lt;0.05,INDIRECT("HYPOTHESES!D"&amp;K124)&gt;0.95)</f>
        <v>1</v>
      </c>
      <c r="H124" t="b">
        <f t="shared" ref="H124" ca="1" si="400">IF(P124,INDIRECT("HYPOTHESES!D"&amp;L124)&lt;0.05,INDIRECT("HYPOTHESES!D"&amp;L124)&gt;0.95)</f>
        <v>0</v>
      </c>
      <c r="I124" t="b">
        <f t="shared" ref="I124" ca="1" si="401">IF(Q124,INDIRECT("HYPOTHESES!D"&amp;M124)&lt;0.05,INDIRECT("HYPOTHESES!D"&amp;M124)&gt;0.95)</f>
        <v>0</v>
      </c>
      <c r="J124">
        <f t="shared" ref="J124:M124" si="402">J118+23</f>
        <v>295</v>
      </c>
      <c r="K124">
        <f t="shared" si="402"/>
        <v>847</v>
      </c>
      <c r="L124">
        <f t="shared" si="402"/>
        <v>1399</v>
      </c>
      <c r="M124">
        <f t="shared" si="402"/>
        <v>1583</v>
      </c>
      <c r="N124" t="b">
        <v>0</v>
      </c>
      <c r="O124" t="b">
        <v>0</v>
      </c>
      <c r="P124" t="b">
        <v>1</v>
      </c>
      <c r="Q124" t="b">
        <v>1</v>
      </c>
    </row>
    <row r="125" spans="1:17">
      <c r="A125" t="s">
        <v>76</v>
      </c>
      <c r="B125" t="s">
        <v>53</v>
      </c>
      <c r="C125" t="s">
        <v>170</v>
      </c>
      <c r="D125" t="s">
        <v>169</v>
      </c>
      <c r="E125">
        <f t="shared" ca="1" si="207"/>
        <v>1</v>
      </c>
      <c r="F125" t="b">
        <f ca="1">IF(N125,AND(INDIRECT("HYPOTHESES!D"&amp;(J125+9))&lt;0.05,INDIRECT("HYPOTHESES!D"&amp;(J125+10))&gt;1),AND(INDIRECT("HYPOTHESES!D"&amp;(J125+9))&lt;0.05,INDIRECT("HYPOTHESES!D"&amp;(J125+10))&lt;1))</f>
        <v>0</v>
      </c>
      <c r="G125" t="b">
        <f t="shared" ref="G125" ca="1" si="403">IF(O125,AND(INDIRECT("HYPOTHESES!D"&amp;(K125+9))&lt;0.05,INDIRECT("HYPOTHESES!D"&amp;(K125+10))&gt;1),AND(INDIRECT("HYPOTHESES!D"&amp;(K125+9))&lt;0.05,INDIRECT("HYPOTHESES!D"&amp;(K125+10))&lt;1))</f>
        <v>1</v>
      </c>
      <c r="H125" t="b">
        <f t="shared" ref="H125" ca="1" si="404">IF(P125,AND(INDIRECT("HYPOTHESES!D"&amp;(L125+9))&lt;0.05,INDIRECT("HYPOTHESES!D"&amp;(L125+10))&gt;1),AND(INDIRECT("HYPOTHESES!D"&amp;(L125+9))&lt;0.05,INDIRECT("HYPOTHESES!D"&amp;(L125+10))&lt;1))</f>
        <v>0</v>
      </c>
      <c r="I125" t="b">
        <f t="shared" ref="I125" ca="1" si="405">IF(Q125,AND(INDIRECT("HYPOTHESES!D"&amp;(M125+9))&lt;0.05,INDIRECT("HYPOTHESES!D"&amp;(M125+10))&gt;1),AND(INDIRECT("HYPOTHESES!D"&amp;(M125+9))&lt;0.05,INDIRECT("HYPOTHESES!D"&amp;(M125+10))&lt;1))</f>
        <v>0</v>
      </c>
      <c r="J125">
        <f t="shared" ref="J125:M125" si="406">J119+23</f>
        <v>295</v>
      </c>
      <c r="K125">
        <f t="shared" si="406"/>
        <v>847</v>
      </c>
      <c r="L125">
        <f t="shared" si="406"/>
        <v>1399</v>
      </c>
      <c r="M125">
        <f t="shared" si="406"/>
        <v>1583</v>
      </c>
      <c r="N125" t="b">
        <v>0</v>
      </c>
      <c r="O125" t="b">
        <v>0</v>
      </c>
      <c r="P125" t="b">
        <v>1</v>
      </c>
      <c r="Q125" t="b">
        <v>1</v>
      </c>
    </row>
    <row r="126" spans="1:17">
      <c r="A126" t="s">
        <v>76</v>
      </c>
      <c r="B126" t="s">
        <v>53</v>
      </c>
      <c r="C126" t="s">
        <v>171</v>
      </c>
      <c r="D126" t="s">
        <v>168</v>
      </c>
      <c r="E126">
        <f t="shared" ca="1" si="207"/>
        <v>1</v>
      </c>
      <c r="F126" t="b">
        <f ca="1">IF(N126,INDIRECT("HYPOTHESES!E"&amp;J126)&lt;0.05,INDIRECT("HYPOTHESES!E"&amp;J126)&gt;0.95)</f>
        <v>0</v>
      </c>
      <c r="G126" t="b">
        <f t="shared" ref="G126" ca="1" si="407">IF(O126,INDIRECT("HYPOTHESES!D"&amp;K126)&lt;0.05,INDIRECT("HYPOTHESES!D"&amp;K126)&gt;0.95)</f>
        <v>1</v>
      </c>
      <c r="H126" t="b">
        <f t="shared" ref="H126" ca="1" si="408">IF(P126,INDIRECT("HYPOTHESES!D"&amp;L126)&lt;0.05,INDIRECT("HYPOTHESES!D"&amp;L126)&gt;0.95)</f>
        <v>0</v>
      </c>
      <c r="I126" t="b">
        <f t="shared" ref="I126" ca="1" si="409">IF(Q126,INDIRECT("HYPOTHESES!D"&amp;M126)&lt;0.05,INDIRECT("HYPOTHESES!D"&amp;M126)&gt;0.95)</f>
        <v>0</v>
      </c>
      <c r="J126">
        <f t="shared" ref="J126:M126" si="410">J120+23</f>
        <v>295</v>
      </c>
      <c r="K126">
        <f t="shared" si="410"/>
        <v>847</v>
      </c>
      <c r="L126">
        <f t="shared" si="410"/>
        <v>1399</v>
      </c>
      <c r="M126">
        <f t="shared" si="410"/>
        <v>1583</v>
      </c>
      <c r="N126" t="b">
        <v>0</v>
      </c>
      <c r="O126" t="b">
        <v>0</v>
      </c>
      <c r="P126" t="b">
        <v>1</v>
      </c>
      <c r="Q126" t="b">
        <v>1</v>
      </c>
    </row>
    <row r="127" spans="1:17">
      <c r="A127" t="s">
        <v>76</v>
      </c>
      <c r="B127" t="s">
        <v>53</v>
      </c>
      <c r="C127" t="s">
        <v>171</v>
      </c>
      <c r="D127" t="s">
        <v>169</v>
      </c>
      <c r="E127">
        <f t="shared" ca="1" si="207"/>
        <v>1</v>
      </c>
      <c r="F127" t="b">
        <f ca="1">IF(N127,AND(INDIRECT("HYPOTHESES!E"&amp;(J127+9))&lt;0.05,INDIRECT("HYPOTHESES!E"&amp;(J127+10))&gt;1),AND(INDIRECT("HYPOTHESES!E"&amp;(J127+9))&lt;0.05,INDIRECT("HYPOTHESES!E"&amp;(J127+10))&lt;1))</f>
        <v>0</v>
      </c>
      <c r="G127" t="b">
        <f t="shared" ref="G127" ca="1" si="411">IF(O127,AND(INDIRECT("HYPOTHESES!E"&amp;(K127+9))&lt;0.05,INDIRECT("HYPOTHESES!E"&amp;(K127+10))&gt;1),AND(INDIRECT("HYPOTHESES!E"&amp;(K127+9))&lt;0.05,INDIRECT("HYPOTHESES!E"&amp;(K127+10))&lt;1))</f>
        <v>1</v>
      </c>
      <c r="H127" t="b">
        <f t="shared" ref="H127" ca="1" si="412">IF(P127,AND(INDIRECT("HYPOTHESES!E"&amp;(L127+9))&lt;0.05,INDIRECT("HYPOTHESES!E"&amp;(L127+10))&gt;1),AND(INDIRECT("HYPOTHESES!E"&amp;(L127+9))&lt;0.05,INDIRECT("HYPOTHESES!E"&amp;(L127+10))&lt;1))</f>
        <v>0</v>
      </c>
      <c r="I127" t="b">
        <f t="shared" ref="I127" ca="1" si="413">IF(Q127,AND(INDIRECT("HYPOTHESES!E"&amp;(M127+9))&lt;0.05,INDIRECT("HYPOTHESES!E"&amp;(M127+10))&gt;1),AND(INDIRECT("HYPOTHESES!E"&amp;(M127+9))&lt;0.05,INDIRECT("HYPOTHESES!E"&amp;(M127+10))&lt;1))</f>
        <v>0</v>
      </c>
      <c r="J127">
        <f t="shared" ref="J127:M127" si="414">J121+23</f>
        <v>295</v>
      </c>
      <c r="K127">
        <f t="shared" si="414"/>
        <v>847</v>
      </c>
      <c r="L127">
        <f t="shared" si="414"/>
        <v>1399</v>
      </c>
      <c r="M127">
        <f t="shared" si="414"/>
        <v>1583</v>
      </c>
      <c r="N127" t="b">
        <v>0</v>
      </c>
      <c r="O127" t="b">
        <v>0</v>
      </c>
      <c r="P127" t="b">
        <v>1</v>
      </c>
      <c r="Q127" t="b">
        <v>1</v>
      </c>
    </row>
    <row r="128" spans="1:17">
      <c r="A128" t="s">
        <v>76</v>
      </c>
      <c r="B128" t="s">
        <v>51</v>
      </c>
      <c r="C128" t="s">
        <v>152</v>
      </c>
      <c r="D128" t="s">
        <v>168</v>
      </c>
      <c r="E128">
        <f t="shared" ca="1" si="207"/>
        <v>2</v>
      </c>
      <c r="F128" t="e">
        <f ca="1">IF(N128,INDIRECT("HYPOTHESES!B"&amp;J128)&lt;0.05,INDIRECT("HYPOTHESES!B"&amp;J128)&gt;0.95)</f>
        <v>#REF!</v>
      </c>
      <c r="G128" t="e">
        <f ca="1">IF(O128,INDIRECT("HYPOTHESES!B"&amp;K128)&lt;0.05,INDIRECT("HYPOTHESES!B"&amp;K128)&gt;0.95)</f>
        <v>#REF!</v>
      </c>
      <c r="H128" t="b">
        <f ca="1">IF(P128,INDIRECT("B"&amp;L128)&lt;0.05,INDIRECT("HYPOTHESES!B"&amp;L128)&gt;0.95)</f>
        <v>1</v>
      </c>
      <c r="I128" t="b">
        <f ca="1">IF(Q128,INDIRECT("B"&amp;M128)&lt;0.05,INDIRECT("HYPOTHESES!B"&amp;M128)&gt;0.95)</f>
        <v>1</v>
      </c>
      <c r="J128">
        <f t="shared" ref="J128:M128" si="415">J122+23</f>
        <v>318</v>
      </c>
      <c r="K128">
        <f t="shared" si="415"/>
        <v>870</v>
      </c>
      <c r="L128">
        <f t="shared" si="415"/>
        <v>1422</v>
      </c>
      <c r="M128">
        <f t="shared" si="415"/>
        <v>1606</v>
      </c>
      <c r="N128" t="b">
        <v>0</v>
      </c>
      <c r="O128" t="b">
        <v>0</v>
      </c>
      <c r="P128" t="b">
        <v>1</v>
      </c>
      <c r="Q128" t="b">
        <v>1</v>
      </c>
    </row>
    <row r="129" spans="1:17">
      <c r="A129" t="s">
        <v>76</v>
      </c>
      <c r="B129" t="s">
        <v>51</v>
      </c>
      <c r="C129" t="s">
        <v>152</v>
      </c>
      <c r="D129" t="s">
        <v>169</v>
      </c>
      <c r="E129">
        <f t="shared" ca="1" si="207"/>
        <v>1</v>
      </c>
      <c r="F129" t="b">
        <f ca="1">IF(N129,AND(INDIRECT("HYPOTHESES!B"&amp;(J129+9))&lt;0.05,INDIRECT("HYPOTHESES!B"&amp;(J129+10))&gt;1),AND(INDIRECT("HYPOTHESES!B"&amp;(J129+9))&lt;0.05,INDIRECT("HYPOTHESES!B"&amp;(J129+10))&lt;1))</f>
        <v>0</v>
      </c>
      <c r="G129" t="b">
        <f t="shared" ref="G129" ca="1" si="416">IF(O129,AND(INDIRECT("HYPOTHESES!B"&amp;(K129+9))&lt;0.05,INDIRECT("HYPOTHESES!B"&amp;(K129+10))&gt;1),AND(INDIRECT("HYPOTHESES!B"&amp;(K129+9))&lt;0.05,INDIRECT("HYPOTHESES!B"&amp;(K129+10))&lt;1))</f>
        <v>0</v>
      </c>
      <c r="H129" t="b">
        <f t="shared" ref="H129" ca="1" si="417">IF(P129,AND(INDIRECT("HYPOTHESES!B"&amp;(L129+9))&lt;0.05,INDIRECT("HYPOTHESES!B"&amp;(L129+10))&gt;1),AND(INDIRECT("HYPOTHESES!B"&amp;(L129+9))&lt;0.05,INDIRECT("HYPOTHESES!B"&amp;(L129+10))&lt;1))</f>
        <v>0</v>
      </c>
      <c r="I129" t="b">
        <f t="shared" ref="I129" ca="1" si="418">IF(Q129,AND(INDIRECT("HYPOTHESES!B"&amp;(M129+9))&lt;0.05,INDIRECT("HYPOTHESES!B"&amp;(M129+10))&gt;1),AND(INDIRECT("HYPOTHESES!B"&amp;(M129+9))&lt;0.05,INDIRECT("HYPOTHESES!B"&amp;(M129+10))&lt;1))</f>
        <v>1</v>
      </c>
      <c r="J129">
        <f t="shared" ref="J129:M129" si="419">J123+23</f>
        <v>318</v>
      </c>
      <c r="K129">
        <f t="shared" si="419"/>
        <v>870</v>
      </c>
      <c r="L129">
        <f t="shared" si="419"/>
        <v>1422</v>
      </c>
      <c r="M129">
        <f t="shared" si="419"/>
        <v>1606</v>
      </c>
      <c r="N129" t="b">
        <v>0</v>
      </c>
      <c r="O129" t="b">
        <v>0</v>
      </c>
      <c r="P129" t="b">
        <v>1</v>
      </c>
      <c r="Q129" t="b">
        <v>1</v>
      </c>
    </row>
    <row r="130" spans="1:17">
      <c r="A130" t="s">
        <v>76</v>
      </c>
      <c r="B130" t="s">
        <v>51</v>
      </c>
      <c r="C130" t="s">
        <v>170</v>
      </c>
      <c r="D130" t="s">
        <v>168</v>
      </c>
      <c r="E130">
        <f t="shared" ca="1" si="207"/>
        <v>1</v>
      </c>
      <c r="F130" t="b">
        <f ca="1">IF(N130,INDIRECT("HYPOTHESES!D"&amp;J130)&lt;0.05,INDIRECT("HYPOTHESES!D"&amp;J130)&gt;0.95)</f>
        <v>0</v>
      </c>
      <c r="G130" t="b">
        <f t="shared" ref="G130" ca="1" si="420">IF(O130,INDIRECT("HYPOTHESES!D"&amp;K130)&lt;0.05,INDIRECT("HYPOTHESES!D"&amp;K130)&gt;0.95)</f>
        <v>0</v>
      </c>
      <c r="H130" t="b">
        <f t="shared" ref="H130" ca="1" si="421">IF(P130,INDIRECT("HYPOTHESES!D"&amp;L130)&lt;0.05,INDIRECT("HYPOTHESES!D"&amp;L130)&gt;0.95)</f>
        <v>0</v>
      </c>
      <c r="I130" t="b">
        <f t="shared" ref="I130" ca="1" si="422">IF(Q130,INDIRECT("HYPOTHESES!D"&amp;M130)&lt;0.05,INDIRECT("HYPOTHESES!D"&amp;M130)&gt;0.95)</f>
        <v>1</v>
      </c>
      <c r="J130">
        <f t="shared" ref="J130:M130" si="423">J124+23</f>
        <v>318</v>
      </c>
      <c r="K130">
        <f t="shared" si="423"/>
        <v>870</v>
      </c>
      <c r="L130">
        <f t="shared" si="423"/>
        <v>1422</v>
      </c>
      <c r="M130">
        <f t="shared" si="423"/>
        <v>1606</v>
      </c>
      <c r="N130" t="b">
        <v>0</v>
      </c>
      <c r="O130" t="b">
        <v>0</v>
      </c>
      <c r="P130" t="b">
        <v>1</v>
      </c>
      <c r="Q130" t="b">
        <v>1</v>
      </c>
    </row>
    <row r="131" spans="1:17">
      <c r="A131" t="s">
        <v>76</v>
      </c>
      <c r="B131" t="s">
        <v>51</v>
      </c>
      <c r="C131" t="s">
        <v>170</v>
      </c>
      <c r="D131" t="s">
        <v>169</v>
      </c>
      <c r="E131">
        <f t="shared" ref="E131:E194" ca="1" si="424">COUNTIF(F131:I131,TRUE)</f>
        <v>1</v>
      </c>
      <c r="F131" t="b">
        <f ca="1">IF(N131,AND(INDIRECT("HYPOTHESES!D"&amp;(J131+9))&lt;0.05,INDIRECT("HYPOTHESES!D"&amp;(J131+10))&gt;1),AND(INDIRECT("HYPOTHESES!D"&amp;(J131+9))&lt;0.05,INDIRECT("HYPOTHESES!D"&amp;(J131+10))&lt;1))</f>
        <v>0</v>
      </c>
      <c r="G131" t="b">
        <f t="shared" ref="G131" ca="1" si="425">IF(O131,AND(INDIRECT("HYPOTHESES!D"&amp;(K131+9))&lt;0.05,INDIRECT("HYPOTHESES!D"&amp;(K131+10))&gt;1),AND(INDIRECT("HYPOTHESES!D"&amp;(K131+9))&lt;0.05,INDIRECT("HYPOTHESES!D"&amp;(K131+10))&lt;1))</f>
        <v>0</v>
      </c>
      <c r="H131" t="b">
        <f t="shared" ref="H131" ca="1" si="426">IF(P131,AND(INDIRECT("HYPOTHESES!D"&amp;(L131+9))&lt;0.05,INDIRECT("HYPOTHESES!D"&amp;(L131+10))&gt;1),AND(INDIRECT("HYPOTHESES!D"&amp;(L131+9))&lt;0.05,INDIRECT("HYPOTHESES!D"&amp;(L131+10))&lt;1))</f>
        <v>0</v>
      </c>
      <c r="I131" t="b">
        <f t="shared" ref="I131" ca="1" si="427">IF(Q131,AND(INDIRECT("HYPOTHESES!D"&amp;(M131+9))&lt;0.05,INDIRECT("HYPOTHESES!D"&amp;(M131+10))&gt;1),AND(INDIRECT("HYPOTHESES!D"&amp;(M131+9))&lt;0.05,INDIRECT("HYPOTHESES!D"&amp;(M131+10))&lt;1))</f>
        <v>1</v>
      </c>
      <c r="J131">
        <f t="shared" ref="J131:M131" si="428">J125+23</f>
        <v>318</v>
      </c>
      <c r="K131">
        <f t="shared" si="428"/>
        <v>870</v>
      </c>
      <c r="L131">
        <f t="shared" si="428"/>
        <v>1422</v>
      </c>
      <c r="M131">
        <f t="shared" si="428"/>
        <v>1606</v>
      </c>
      <c r="N131" t="b">
        <v>0</v>
      </c>
      <c r="O131" t="b">
        <v>0</v>
      </c>
      <c r="P131" t="b">
        <v>1</v>
      </c>
      <c r="Q131" t="b">
        <v>1</v>
      </c>
    </row>
    <row r="132" spans="1:17">
      <c r="A132" t="s">
        <v>76</v>
      </c>
      <c r="B132" t="s">
        <v>51</v>
      </c>
      <c r="C132" t="s">
        <v>171</v>
      </c>
      <c r="D132" t="s">
        <v>168</v>
      </c>
      <c r="E132">
        <f t="shared" ca="1" si="424"/>
        <v>1</v>
      </c>
      <c r="F132" t="b">
        <f ca="1">IF(N132,INDIRECT("HYPOTHESES!E"&amp;J132)&lt;0.05,INDIRECT("HYPOTHESES!E"&amp;J132)&gt;0.95)</f>
        <v>0</v>
      </c>
      <c r="G132" t="b">
        <f t="shared" ref="G132" ca="1" si="429">IF(O132,INDIRECT("HYPOTHESES!D"&amp;K132)&lt;0.05,INDIRECT("HYPOTHESES!D"&amp;K132)&gt;0.95)</f>
        <v>0</v>
      </c>
      <c r="H132" t="b">
        <f t="shared" ref="H132" ca="1" si="430">IF(P132,INDIRECT("HYPOTHESES!D"&amp;L132)&lt;0.05,INDIRECT("HYPOTHESES!D"&amp;L132)&gt;0.95)</f>
        <v>0</v>
      </c>
      <c r="I132" t="b">
        <f t="shared" ref="I132" ca="1" si="431">IF(Q132,INDIRECT("HYPOTHESES!D"&amp;M132)&lt;0.05,INDIRECT("HYPOTHESES!D"&amp;M132)&gt;0.95)</f>
        <v>1</v>
      </c>
      <c r="J132">
        <f t="shared" ref="J132:M132" si="432">J126+23</f>
        <v>318</v>
      </c>
      <c r="K132">
        <f t="shared" si="432"/>
        <v>870</v>
      </c>
      <c r="L132">
        <f t="shared" si="432"/>
        <v>1422</v>
      </c>
      <c r="M132">
        <f t="shared" si="432"/>
        <v>1606</v>
      </c>
      <c r="N132" t="b">
        <v>0</v>
      </c>
      <c r="O132" t="b">
        <v>0</v>
      </c>
      <c r="P132" t="b">
        <v>1</v>
      </c>
      <c r="Q132" t="b">
        <v>1</v>
      </c>
    </row>
    <row r="133" spans="1:17">
      <c r="A133" t="s">
        <v>76</v>
      </c>
      <c r="B133" t="s">
        <v>51</v>
      </c>
      <c r="C133" t="s">
        <v>171</v>
      </c>
      <c r="D133" t="s">
        <v>169</v>
      </c>
      <c r="E133">
        <f t="shared" ca="1" si="424"/>
        <v>0</v>
      </c>
      <c r="F133" t="b">
        <f ca="1">IF(N133,AND(INDIRECT("HYPOTHESES!E"&amp;(J133+9))&lt;0.05,INDIRECT("HYPOTHESES!E"&amp;(J133+10))&gt;1),AND(INDIRECT("HYPOTHESES!E"&amp;(J133+9))&lt;0.05,INDIRECT("HYPOTHESES!E"&amp;(J133+10))&lt;1))</f>
        <v>0</v>
      </c>
      <c r="G133" t="b">
        <f t="shared" ref="G133" ca="1" si="433">IF(O133,AND(INDIRECT("HYPOTHESES!E"&amp;(K133+9))&lt;0.05,INDIRECT("HYPOTHESES!E"&amp;(K133+10))&gt;1),AND(INDIRECT("HYPOTHESES!E"&amp;(K133+9))&lt;0.05,INDIRECT("HYPOTHESES!E"&amp;(K133+10))&lt;1))</f>
        <v>0</v>
      </c>
      <c r="H133" t="b">
        <f t="shared" ref="H133" ca="1" si="434">IF(P133,AND(INDIRECT("HYPOTHESES!E"&amp;(L133+9))&lt;0.05,INDIRECT("HYPOTHESES!E"&amp;(L133+10))&gt;1),AND(INDIRECT("HYPOTHESES!E"&amp;(L133+9))&lt;0.05,INDIRECT("HYPOTHESES!E"&amp;(L133+10))&lt;1))</f>
        <v>0</v>
      </c>
      <c r="I133" t="b">
        <f t="shared" ref="I133" ca="1" si="435">IF(Q133,AND(INDIRECT("HYPOTHESES!E"&amp;(M133+9))&lt;0.05,INDIRECT("HYPOTHESES!E"&amp;(M133+10))&gt;1),AND(INDIRECT("HYPOTHESES!E"&amp;(M133+9))&lt;0.05,INDIRECT("HYPOTHESES!E"&amp;(M133+10))&lt;1))</f>
        <v>0</v>
      </c>
      <c r="J133">
        <f t="shared" ref="J133:M133" si="436">J127+23</f>
        <v>318</v>
      </c>
      <c r="K133">
        <f t="shared" si="436"/>
        <v>870</v>
      </c>
      <c r="L133">
        <f t="shared" si="436"/>
        <v>1422</v>
      </c>
      <c r="M133">
        <f t="shared" si="436"/>
        <v>1606</v>
      </c>
      <c r="N133" t="b">
        <v>0</v>
      </c>
      <c r="O133" t="b">
        <v>0</v>
      </c>
      <c r="P133" t="b">
        <v>1</v>
      </c>
      <c r="Q133" t="b">
        <v>1</v>
      </c>
    </row>
    <row r="134" spans="1:17">
      <c r="A134" t="s">
        <v>76</v>
      </c>
      <c r="B134" t="s">
        <v>52</v>
      </c>
      <c r="C134" t="s">
        <v>152</v>
      </c>
      <c r="D134" t="s">
        <v>168</v>
      </c>
      <c r="E134">
        <f t="shared" ca="1" si="424"/>
        <v>2</v>
      </c>
      <c r="F134" t="e">
        <f ca="1">IF(N134,INDIRECT("HYPOTHESES!B"&amp;J134)&lt;0.05,INDIRECT("HYPOTHESES!B"&amp;J134)&gt;0.95)</f>
        <v>#REF!</v>
      </c>
      <c r="G134" t="e">
        <f ca="1">IF(O134,INDIRECT("HYPOTHESES!B"&amp;K134)&lt;0.05,INDIRECT("HYPOTHESES!B"&amp;K134)&gt;0.95)</f>
        <v>#REF!</v>
      </c>
      <c r="H134" t="b">
        <f ca="1">IF(P134,INDIRECT("B"&amp;L134)&lt;0.05,INDIRECT("HYPOTHESES!B"&amp;L134)&gt;0.95)</f>
        <v>1</v>
      </c>
      <c r="I134" t="b">
        <f ca="1">IF(Q134,INDIRECT("B"&amp;M134)&lt;0.05,INDIRECT("HYPOTHESES!B"&amp;M134)&gt;0.95)</f>
        <v>1</v>
      </c>
      <c r="J134">
        <f t="shared" ref="J134:M134" si="437">J128+23</f>
        <v>341</v>
      </c>
      <c r="K134">
        <f t="shared" si="437"/>
        <v>893</v>
      </c>
      <c r="L134">
        <f t="shared" si="437"/>
        <v>1445</v>
      </c>
      <c r="M134">
        <f t="shared" si="437"/>
        <v>1629</v>
      </c>
      <c r="N134" t="b">
        <v>0</v>
      </c>
      <c r="O134" t="b">
        <v>0</v>
      </c>
      <c r="P134" t="b">
        <v>1</v>
      </c>
      <c r="Q134" t="b">
        <v>1</v>
      </c>
    </row>
    <row r="135" spans="1:17">
      <c r="A135" t="s">
        <v>76</v>
      </c>
      <c r="B135" t="s">
        <v>52</v>
      </c>
      <c r="C135" t="s">
        <v>152</v>
      </c>
      <c r="D135" t="s">
        <v>169</v>
      </c>
      <c r="E135">
        <f t="shared" ca="1" si="424"/>
        <v>1</v>
      </c>
      <c r="F135" t="b">
        <f ca="1">IF(N135,AND(INDIRECT("HYPOTHESES!B"&amp;(J135+9))&lt;0.05,INDIRECT("HYPOTHESES!B"&amp;(J135+10))&gt;1),AND(INDIRECT("HYPOTHESES!B"&amp;(J135+9))&lt;0.05,INDIRECT("HYPOTHESES!B"&amp;(J135+10))&lt;1))</f>
        <v>0</v>
      </c>
      <c r="G135" t="b">
        <f t="shared" ref="G135" ca="1" si="438">IF(O135,AND(INDIRECT("HYPOTHESES!B"&amp;(K135+9))&lt;0.05,INDIRECT("HYPOTHESES!B"&amp;(K135+10))&gt;1),AND(INDIRECT("HYPOTHESES!B"&amp;(K135+9))&lt;0.05,INDIRECT("HYPOTHESES!B"&amp;(K135+10))&lt;1))</f>
        <v>0</v>
      </c>
      <c r="H135" t="b">
        <f t="shared" ref="H135" ca="1" si="439">IF(P135,AND(INDIRECT("HYPOTHESES!B"&amp;(L135+9))&lt;0.05,INDIRECT("HYPOTHESES!B"&amp;(L135+10))&gt;1),AND(INDIRECT("HYPOTHESES!B"&amp;(L135+9))&lt;0.05,INDIRECT("HYPOTHESES!B"&amp;(L135+10))&lt;1))</f>
        <v>0</v>
      </c>
      <c r="I135" t="b">
        <f t="shared" ref="I135" ca="1" si="440">IF(Q135,AND(INDIRECT("HYPOTHESES!B"&amp;(M135+9))&lt;0.05,INDIRECT("HYPOTHESES!B"&amp;(M135+10))&gt;1),AND(INDIRECT("HYPOTHESES!B"&amp;(M135+9))&lt;0.05,INDIRECT("HYPOTHESES!B"&amp;(M135+10))&lt;1))</f>
        <v>1</v>
      </c>
      <c r="J135">
        <f t="shared" ref="J135:M135" si="441">J129+23</f>
        <v>341</v>
      </c>
      <c r="K135">
        <f t="shared" si="441"/>
        <v>893</v>
      </c>
      <c r="L135">
        <f t="shared" si="441"/>
        <v>1445</v>
      </c>
      <c r="M135">
        <f t="shared" si="441"/>
        <v>1629</v>
      </c>
      <c r="N135" t="b">
        <v>0</v>
      </c>
      <c r="O135" t="b">
        <v>0</v>
      </c>
      <c r="P135" t="b">
        <v>1</v>
      </c>
      <c r="Q135" t="b">
        <v>1</v>
      </c>
    </row>
    <row r="136" spans="1:17">
      <c r="A136" t="s">
        <v>76</v>
      </c>
      <c r="B136" t="s">
        <v>52</v>
      </c>
      <c r="C136" t="s">
        <v>170</v>
      </c>
      <c r="D136" t="s">
        <v>168</v>
      </c>
      <c r="E136">
        <f t="shared" ca="1" si="424"/>
        <v>0</v>
      </c>
      <c r="F136" t="b">
        <f ca="1">IF(N136,INDIRECT("HYPOTHESES!D"&amp;J136)&lt;0.05,INDIRECT("HYPOTHESES!D"&amp;J136)&gt;0.95)</f>
        <v>0</v>
      </c>
      <c r="G136" t="b">
        <f t="shared" ref="G136" ca="1" si="442">IF(O136,INDIRECT("HYPOTHESES!D"&amp;K136)&lt;0.05,INDIRECT("HYPOTHESES!D"&amp;K136)&gt;0.95)</f>
        <v>0</v>
      </c>
      <c r="H136" t="b">
        <f t="shared" ref="H136" ca="1" si="443">IF(P136,INDIRECT("HYPOTHESES!D"&amp;L136)&lt;0.05,INDIRECT("HYPOTHESES!D"&amp;L136)&gt;0.95)</f>
        <v>0</v>
      </c>
      <c r="I136" t="b">
        <f t="shared" ref="I136" ca="1" si="444">IF(Q136,INDIRECT("HYPOTHESES!D"&amp;M136)&lt;0.05,INDIRECT("HYPOTHESES!D"&amp;M136)&gt;0.95)</f>
        <v>0</v>
      </c>
      <c r="J136">
        <f t="shared" ref="J136:M136" si="445">J130+23</f>
        <v>341</v>
      </c>
      <c r="K136">
        <f t="shared" si="445"/>
        <v>893</v>
      </c>
      <c r="L136">
        <f t="shared" si="445"/>
        <v>1445</v>
      </c>
      <c r="M136">
        <f t="shared" si="445"/>
        <v>1629</v>
      </c>
      <c r="N136" t="b">
        <v>0</v>
      </c>
      <c r="O136" t="b">
        <v>0</v>
      </c>
      <c r="P136" t="b">
        <v>1</v>
      </c>
      <c r="Q136" t="b">
        <v>1</v>
      </c>
    </row>
    <row r="137" spans="1:17">
      <c r="A137" t="s">
        <v>76</v>
      </c>
      <c r="B137" t="s">
        <v>52</v>
      </c>
      <c r="C137" t="s">
        <v>170</v>
      </c>
      <c r="D137" t="s">
        <v>169</v>
      </c>
      <c r="E137">
        <f t="shared" ca="1" si="424"/>
        <v>0</v>
      </c>
      <c r="F137" t="b">
        <f ca="1">IF(N137,AND(INDIRECT("HYPOTHESES!D"&amp;(J137+9))&lt;0.05,INDIRECT("HYPOTHESES!D"&amp;(J137+10))&gt;1),AND(INDIRECT("HYPOTHESES!D"&amp;(J137+9))&lt;0.05,INDIRECT("HYPOTHESES!D"&amp;(J137+10))&lt;1))</f>
        <v>0</v>
      </c>
      <c r="G137" t="b">
        <f t="shared" ref="G137" ca="1" si="446">IF(O137,AND(INDIRECT("HYPOTHESES!D"&amp;(K137+9))&lt;0.05,INDIRECT("HYPOTHESES!D"&amp;(K137+10))&gt;1),AND(INDIRECT("HYPOTHESES!D"&amp;(K137+9))&lt;0.05,INDIRECT("HYPOTHESES!D"&amp;(K137+10))&lt;1))</f>
        <v>0</v>
      </c>
      <c r="H137" t="b">
        <f t="shared" ref="H137" ca="1" si="447">IF(P137,AND(INDIRECT("HYPOTHESES!D"&amp;(L137+9))&lt;0.05,INDIRECT("HYPOTHESES!D"&amp;(L137+10))&gt;1),AND(INDIRECT("HYPOTHESES!D"&amp;(L137+9))&lt;0.05,INDIRECT("HYPOTHESES!D"&amp;(L137+10))&lt;1))</f>
        <v>0</v>
      </c>
      <c r="I137" t="b">
        <f t="shared" ref="I137" ca="1" si="448">IF(Q137,AND(INDIRECT("HYPOTHESES!D"&amp;(M137+9))&lt;0.05,INDIRECT("HYPOTHESES!D"&amp;(M137+10))&gt;1),AND(INDIRECT("HYPOTHESES!D"&amp;(M137+9))&lt;0.05,INDIRECT("HYPOTHESES!D"&amp;(M137+10))&lt;1))</f>
        <v>0</v>
      </c>
      <c r="J137">
        <f t="shared" ref="J137:M137" si="449">J131+23</f>
        <v>341</v>
      </c>
      <c r="K137">
        <f t="shared" si="449"/>
        <v>893</v>
      </c>
      <c r="L137">
        <f t="shared" si="449"/>
        <v>1445</v>
      </c>
      <c r="M137">
        <f t="shared" si="449"/>
        <v>1629</v>
      </c>
      <c r="N137" t="b">
        <v>0</v>
      </c>
      <c r="O137" t="b">
        <v>0</v>
      </c>
      <c r="P137" t="b">
        <v>1</v>
      </c>
      <c r="Q137" t="b">
        <v>1</v>
      </c>
    </row>
    <row r="138" spans="1:17">
      <c r="A138" t="s">
        <v>76</v>
      </c>
      <c r="B138" t="s">
        <v>52</v>
      </c>
      <c r="C138" t="s">
        <v>171</v>
      </c>
      <c r="D138" t="s">
        <v>168</v>
      </c>
      <c r="E138">
        <f t="shared" ca="1" si="424"/>
        <v>0</v>
      </c>
      <c r="F138" t="b">
        <f ca="1">IF(N138,INDIRECT("HYPOTHESES!E"&amp;J138)&lt;0.05,INDIRECT("HYPOTHESES!E"&amp;J138)&gt;0.95)</f>
        <v>0</v>
      </c>
      <c r="G138" t="b">
        <f t="shared" ref="G138" ca="1" si="450">IF(O138,INDIRECT("HYPOTHESES!D"&amp;K138)&lt;0.05,INDIRECT("HYPOTHESES!D"&amp;K138)&gt;0.95)</f>
        <v>0</v>
      </c>
      <c r="H138" t="b">
        <f t="shared" ref="H138" ca="1" si="451">IF(P138,INDIRECT("HYPOTHESES!D"&amp;L138)&lt;0.05,INDIRECT("HYPOTHESES!D"&amp;L138)&gt;0.95)</f>
        <v>0</v>
      </c>
      <c r="I138" t="b">
        <f t="shared" ref="I138" ca="1" si="452">IF(Q138,INDIRECT("HYPOTHESES!D"&amp;M138)&lt;0.05,INDIRECT("HYPOTHESES!D"&amp;M138)&gt;0.95)</f>
        <v>0</v>
      </c>
      <c r="J138">
        <f t="shared" ref="J138:M138" si="453">J132+23</f>
        <v>341</v>
      </c>
      <c r="K138">
        <f t="shared" si="453"/>
        <v>893</v>
      </c>
      <c r="L138">
        <f t="shared" si="453"/>
        <v>1445</v>
      </c>
      <c r="M138">
        <f t="shared" si="453"/>
        <v>1629</v>
      </c>
      <c r="N138" t="b">
        <v>0</v>
      </c>
      <c r="O138" t="b">
        <v>0</v>
      </c>
      <c r="P138" t="b">
        <v>1</v>
      </c>
      <c r="Q138" t="b">
        <v>1</v>
      </c>
    </row>
    <row r="139" spans="1:17">
      <c r="A139" t="s">
        <v>76</v>
      </c>
      <c r="B139" t="s">
        <v>52</v>
      </c>
      <c r="C139" t="s">
        <v>171</v>
      </c>
      <c r="D139" t="s">
        <v>169</v>
      </c>
      <c r="E139">
        <f t="shared" ca="1" si="424"/>
        <v>0</v>
      </c>
      <c r="F139" t="b">
        <f ca="1">IF(N139,AND(INDIRECT("HYPOTHESES!E"&amp;(J139+9))&lt;0.05,INDIRECT("HYPOTHESES!E"&amp;(J139+10))&gt;1),AND(INDIRECT("HYPOTHESES!E"&amp;(J139+9))&lt;0.05,INDIRECT("HYPOTHESES!E"&amp;(J139+10))&lt;1))</f>
        <v>0</v>
      </c>
      <c r="G139" t="b">
        <f t="shared" ref="G139" ca="1" si="454">IF(O139,AND(INDIRECT("HYPOTHESES!E"&amp;(K139+9))&lt;0.05,INDIRECT("HYPOTHESES!E"&amp;(K139+10))&gt;1),AND(INDIRECT("HYPOTHESES!E"&amp;(K139+9))&lt;0.05,INDIRECT("HYPOTHESES!E"&amp;(K139+10))&lt;1))</f>
        <v>0</v>
      </c>
      <c r="H139" t="b">
        <f t="shared" ref="H139" ca="1" si="455">IF(P139,AND(INDIRECT("HYPOTHESES!E"&amp;(L139+9))&lt;0.05,INDIRECT("HYPOTHESES!E"&amp;(L139+10))&gt;1),AND(INDIRECT("HYPOTHESES!E"&amp;(L139+9))&lt;0.05,INDIRECT("HYPOTHESES!E"&amp;(L139+10))&lt;1))</f>
        <v>0</v>
      </c>
      <c r="I139" t="b">
        <f t="shared" ref="I139" ca="1" si="456">IF(Q139,AND(INDIRECT("HYPOTHESES!E"&amp;(M139+9))&lt;0.05,INDIRECT("HYPOTHESES!E"&amp;(M139+10))&gt;1),AND(INDIRECT("HYPOTHESES!E"&amp;(M139+9))&lt;0.05,INDIRECT("HYPOTHESES!E"&amp;(M139+10))&lt;1))</f>
        <v>0</v>
      </c>
      <c r="J139">
        <f t="shared" ref="J139:M139" si="457">J133+23</f>
        <v>341</v>
      </c>
      <c r="K139">
        <f t="shared" si="457"/>
        <v>893</v>
      </c>
      <c r="L139">
        <f t="shared" si="457"/>
        <v>1445</v>
      </c>
      <c r="M139">
        <f t="shared" si="457"/>
        <v>1629</v>
      </c>
      <c r="N139" t="b">
        <v>0</v>
      </c>
      <c r="O139" t="b">
        <v>0</v>
      </c>
      <c r="P139" t="b">
        <v>1</v>
      </c>
      <c r="Q139" t="b">
        <v>1</v>
      </c>
    </row>
    <row r="140" spans="1:17">
      <c r="A140" t="s">
        <v>76</v>
      </c>
      <c r="B140" t="s">
        <v>59</v>
      </c>
      <c r="C140" t="s">
        <v>152</v>
      </c>
      <c r="D140" t="s">
        <v>168</v>
      </c>
      <c r="E140">
        <f t="shared" ca="1" si="424"/>
        <v>2</v>
      </c>
      <c r="F140" t="e">
        <f ca="1">IF(N140,INDIRECT("HYPOTHESES!B"&amp;J140)&lt;0.05,INDIRECT("HYPOTHESES!B"&amp;J140)&gt;0.95)</f>
        <v>#REF!</v>
      </c>
      <c r="G140" t="e">
        <f ca="1">IF(O140,INDIRECT("HYPOTHESES!B"&amp;K140)&lt;0.05,INDIRECT("HYPOTHESES!B"&amp;K140)&gt;0.95)</f>
        <v>#REF!</v>
      </c>
      <c r="H140" t="b">
        <f ca="1">IF(P140,INDIRECT("B"&amp;L140)&lt;0.05,INDIRECT("HYPOTHESES!B"&amp;L140)&gt;0.95)</f>
        <v>1</v>
      </c>
      <c r="I140" t="b">
        <f ca="1">IF(Q140,INDIRECT("B"&amp;M140)&lt;0.05,INDIRECT("HYPOTHESES!B"&amp;M140)&gt;0.95)</f>
        <v>1</v>
      </c>
      <c r="J140">
        <f t="shared" ref="J140:M140" si="458">J134+23</f>
        <v>364</v>
      </c>
      <c r="K140">
        <f t="shared" si="458"/>
        <v>916</v>
      </c>
      <c r="L140">
        <f t="shared" si="458"/>
        <v>1468</v>
      </c>
      <c r="M140">
        <f t="shared" si="458"/>
        <v>1652</v>
      </c>
      <c r="N140" t="b">
        <v>0</v>
      </c>
      <c r="O140" t="b">
        <v>0</v>
      </c>
      <c r="P140" t="b">
        <v>1</v>
      </c>
      <c r="Q140" t="b">
        <v>1</v>
      </c>
    </row>
    <row r="141" spans="1:17">
      <c r="A141" t="s">
        <v>76</v>
      </c>
      <c r="B141" t="s">
        <v>59</v>
      </c>
      <c r="C141" t="s">
        <v>152</v>
      </c>
      <c r="D141" t="s">
        <v>169</v>
      </c>
      <c r="E141">
        <f t="shared" ca="1" si="424"/>
        <v>1</v>
      </c>
      <c r="F141" t="b">
        <f ca="1">IF(N141,AND(INDIRECT("HYPOTHESES!B"&amp;(J141+9))&lt;0.05,INDIRECT("HYPOTHESES!B"&amp;(J141+10))&gt;1),AND(INDIRECT("HYPOTHESES!B"&amp;(J141+9))&lt;0.05,INDIRECT("HYPOTHESES!B"&amp;(J141+10))&lt;1))</f>
        <v>0</v>
      </c>
      <c r="G141" t="b">
        <f t="shared" ref="G141" ca="1" si="459">IF(O141,AND(INDIRECT("HYPOTHESES!B"&amp;(K141+9))&lt;0.05,INDIRECT("HYPOTHESES!B"&amp;(K141+10))&gt;1),AND(INDIRECT("HYPOTHESES!B"&amp;(K141+9))&lt;0.05,INDIRECT("HYPOTHESES!B"&amp;(K141+10))&lt;1))</f>
        <v>0</v>
      </c>
      <c r="H141" t="b">
        <f t="shared" ref="H141" ca="1" si="460">IF(P141,AND(INDIRECT("HYPOTHESES!B"&amp;(L141+9))&lt;0.05,INDIRECT("HYPOTHESES!B"&amp;(L141+10))&gt;1),AND(INDIRECT("HYPOTHESES!B"&amp;(L141+9))&lt;0.05,INDIRECT("HYPOTHESES!B"&amp;(L141+10))&lt;1))</f>
        <v>0</v>
      </c>
      <c r="I141" t="b">
        <f t="shared" ref="I141" ca="1" si="461">IF(Q141,AND(INDIRECT("HYPOTHESES!B"&amp;(M141+9))&lt;0.05,INDIRECT("HYPOTHESES!B"&amp;(M141+10))&gt;1),AND(INDIRECT("HYPOTHESES!B"&amp;(M141+9))&lt;0.05,INDIRECT("HYPOTHESES!B"&amp;(M141+10))&lt;1))</f>
        <v>1</v>
      </c>
      <c r="J141">
        <f t="shared" ref="J141:M141" si="462">J135+23</f>
        <v>364</v>
      </c>
      <c r="K141">
        <f t="shared" si="462"/>
        <v>916</v>
      </c>
      <c r="L141">
        <f t="shared" si="462"/>
        <v>1468</v>
      </c>
      <c r="M141">
        <f t="shared" si="462"/>
        <v>1652</v>
      </c>
      <c r="N141" t="b">
        <v>0</v>
      </c>
      <c r="O141" t="b">
        <v>0</v>
      </c>
      <c r="P141" t="b">
        <v>1</v>
      </c>
      <c r="Q141" t="b">
        <v>1</v>
      </c>
    </row>
    <row r="142" spans="1:17">
      <c r="A142" t="s">
        <v>76</v>
      </c>
      <c r="B142" t="s">
        <v>59</v>
      </c>
      <c r="C142" t="s">
        <v>170</v>
      </c>
      <c r="D142" t="s">
        <v>168</v>
      </c>
      <c r="E142">
        <f t="shared" ca="1" si="424"/>
        <v>0</v>
      </c>
      <c r="F142" t="b">
        <f ca="1">IF(N142,INDIRECT("HYPOTHESES!D"&amp;J142)&lt;0.05,INDIRECT("HYPOTHESES!D"&amp;J142)&gt;0.95)</f>
        <v>0</v>
      </c>
      <c r="G142" t="b">
        <f t="shared" ref="G142" ca="1" si="463">IF(O142,INDIRECT("HYPOTHESES!D"&amp;K142)&lt;0.05,INDIRECT("HYPOTHESES!D"&amp;K142)&gt;0.95)</f>
        <v>0</v>
      </c>
      <c r="H142" t="b">
        <f t="shared" ref="H142" ca="1" si="464">IF(P142,INDIRECT("HYPOTHESES!D"&amp;L142)&lt;0.05,INDIRECT("HYPOTHESES!D"&amp;L142)&gt;0.95)</f>
        <v>0</v>
      </c>
      <c r="I142" t="b">
        <f t="shared" ref="I142" ca="1" si="465">IF(Q142,INDIRECT("HYPOTHESES!D"&amp;M142)&lt;0.05,INDIRECT("HYPOTHESES!D"&amp;M142)&gt;0.95)</f>
        <v>0</v>
      </c>
      <c r="J142">
        <f t="shared" ref="J142:M142" si="466">J136+23</f>
        <v>364</v>
      </c>
      <c r="K142">
        <f t="shared" si="466"/>
        <v>916</v>
      </c>
      <c r="L142">
        <f t="shared" si="466"/>
        <v>1468</v>
      </c>
      <c r="M142">
        <f t="shared" si="466"/>
        <v>1652</v>
      </c>
      <c r="N142" t="b">
        <v>0</v>
      </c>
      <c r="O142" t="b">
        <v>0</v>
      </c>
      <c r="P142" t="b">
        <v>1</v>
      </c>
      <c r="Q142" t="b">
        <v>1</v>
      </c>
    </row>
    <row r="143" spans="1:17">
      <c r="A143" t="s">
        <v>76</v>
      </c>
      <c r="B143" t="s">
        <v>59</v>
      </c>
      <c r="C143" t="s">
        <v>170</v>
      </c>
      <c r="D143" t="s">
        <v>169</v>
      </c>
      <c r="E143">
        <f t="shared" ca="1" si="424"/>
        <v>1</v>
      </c>
      <c r="F143" t="b">
        <f ca="1">IF(N143,AND(INDIRECT("HYPOTHESES!D"&amp;(J143+9))&lt;0.05,INDIRECT("HYPOTHESES!D"&amp;(J143+10))&gt;1),AND(INDIRECT("HYPOTHESES!D"&amp;(J143+9))&lt;0.05,INDIRECT("HYPOTHESES!D"&amp;(J143+10))&lt;1))</f>
        <v>0</v>
      </c>
      <c r="G143" t="b">
        <f t="shared" ref="G143" ca="1" si="467">IF(O143,AND(INDIRECT("HYPOTHESES!D"&amp;(K143+9))&lt;0.05,INDIRECT("HYPOTHESES!D"&amp;(K143+10))&gt;1),AND(INDIRECT("HYPOTHESES!D"&amp;(K143+9))&lt;0.05,INDIRECT("HYPOTHESES!D"&amp;(K143+10))&lt;1))</f>
        <v>0</v>
      </c>
      <c r="H143" t="b">
        <f t="shared" ref="H143" ca="1" si="468">IF(P143,AND(INDIRECT("HYPOTHESES!D"&amp;(L143+9))&lt;0.05,INDIRECT("HYPOTHESES!D"&amp;(L143+10))&gt;1),AND(INDIRECT("HYPOTHESES!D"&amp;(L143+9))&lt;0.05,INDIRECT("HYPOTHESES!D"&amp;(L143+10))&lt;1))</f>
        <v>0</v>
      </c>
      <c r="I143" t="b">
        <f t="shared" ref="I143" ca="1" si="469">IF(Q143,AND(INDIRECT("HYPOTHESES!D"&amp;(M143+9))&lt;0.05,INDIRECT("HYPOTHESES!D"&amp;(M143+10))&gt;1),AND(INDIRECT("HYPOTHESES!D"&amp;(M143+9))&lt;0.05,INDIRECT("HYPOTHESES!D"&amp;(M143+10))&lt;1))</f>
        <v>1</v>
      </c>
      <c r="J143">
        <f t="shared" ref="J143:M143" si="470">J137+23</f>
        <v>364</v>
      </c>
      <c r="K143">
        <f t="shared" si="470"/>
        <v>916</v>
      </c>
      <c r="L143">
        <f t="shared" si="470"/>
        <v>1468</v>
      </c>
      <c r="M143">
        <f t="shared" si="470"/>
        <v>1652</v>
      </c>
      <c r="N143" t="b">
        <v>0</v>
      </c>
      <c r="O143" t="b">
        <v>0</v>
      </c>
      <c r="P143" t="b">
        <v>1</v>
      </c>
      <c r="Q143" t="b">
        <v>1</v>
      </c>
    </row>
    <row r="144" spans="1:17">
      <c r="A144" t="s">
        <v>76</v>
      </c>
      <c r="B144" t="s">
        <v>59</v>
      </c>
      <c r="C144" t="s">
        <v>171</v>
      </c>
      <c r="D144" t="s">
        <v>168</v>
      </c>
      <c r="E144">
        <f t="shared" ca="1" si="424"/>
        <v>0</v>
      </c>
      <c r="F144" t="b">
        <f ca="1">IF(N144,INDIRECT("HYPOTHESES!E"&amp;J144)&lt;0.05,INDIRECT("HYPOTHESES!E"&amp;J144)&gt;0.95)</f>
        <v>0</v>
      </c>
      <c r="G144" t="b">
        <f t="shared" ref="G144" ca="1" si="471">IF(O144,INDIRECT("HYPOTHESES!D"&amp;K144)&lt;0.05,INDIRECT("HYPOTHESES!D"&amp;K144)&gt;0.95)</f>
        <v>0</v>
      </c>
      <c r="H144" t="b">
        <f t="shared" ref="H144" ca="1" si="472">IF(P144,INDIRECT("HYPOTHESES!D"&amp;L144)&lt;0.05,INDIRECT("HYPOTHESES!D"&amp;L144)&gt;0.95)</f>
        <v>0</v>
      </c>
      <c r="I144" t="b">
        <f t="shared" ref="I144" ca="1" si="473">IF(Q144,INDIRECT("HYPOTHESES!D"&amp;M144)&lt;0.05,INDIRECT("HYPOTHESES!D"&amp;M144)&gt;0.95)</f>
        <v>0</v>
      </c>
      <c r="J144">
        <f t="shared" ref="J144:M144" si="474">J138+23</f>
        <v>364</v>
      </c>
      <c r="K144">
        <f t="shared" si="474"/>
        <v>916</v>
      </c>
      <c r="L144">
        <f t="shared" si="474"/>
        <v>1468</v>
      </c>
      <c r="M144">
        <f t="shared" si="474"/>
        <v>1652</v>
      </c>
      <c r="N144" t="b">
        <v>0</v>
      </c>
      <c r="O144" t="b">
        <v>0</v>
      </c>
      <c r="P144" t="b">
        <v>1</v>
      </c>
      <c r="Q144" t="b">
        <v>1</v>
      </c>
    </row>
    <row r="145" spans="1:17">
      <c r="A145" t="s">
        <v>76</v>
      </c>
      <c r="B145" t="s">
        <v>59</v>
      </c>
      <c r="C145" t="s">
        <v>171</v>
      </c>
      <c r="D145" t="s">
        <v>169</v>
      </c>
      <c r="E145">
        <f t="shared" ca="1" si="424"/>
        <v>1</v>
      </c>
      <c r="F145" t="b">
        <f ca="1">IF(N145,AND(INDIRECT("HYPOTHESES!E"&amp;(J145+9))&lt;0.05,INDIRECT("HYPOTHESES!E"&amp;(J145+10))&gt;1),AND(INDIRECT("HYPOTHESES!E"&amp;(J145+9))&lt;0.05,INDIRECT("HYPOTHESES!E"&amp;(J145+10))&lt;1))</f>
        <v>0</v>
      </c>
      <c r="G145" t="b">
        <f t="shared" ref="G145" ca="1" si="475">IF(O145,AND(INDIRECT("HYPOTHESES!E"&amp;(K145+9))&lt;0.05,INDIRECT("HYPOTHESES!E"&amp;(K145+10))&gt;1),AND(INDIRECT("HYPOTHESES!E"&amp;(K145+9))&lt;0.05,INDIRECT("HYPOTHESES!E"&amp;(K145+10))&lt;1))</f>
        <v>0</v>
      </c>
      <c r="H145" t="b">
        <f t="shared" ref="H145" ca="1" si="476">IF(P145,AND(INDIRECT("HYPOTHESES!E"&amp;(L145+9))&lt;0.05,INDIRECT("HYPOTHESES!E"&amp;(L145+10))&gt;1),AND(INDIRECT("HYPOTHESES!E"&amp;(L145+9))&lt;0.05,INDIRECT("HYPOTHESES!E"&amp;(L145+10))&lt;1))</f>
        <v>0</v>
      </c>
      <c r="I145" t="b">
        <f t="shared" ref="I145" ca="1" si="477">IF(Q145,AND(INDIRECT("HYPOTHESES!E"&amp;(M145+9))&lt;0.05,INDIRECT("HYPOTHESES!E"&amp;(M145+10))&gt;1),AND(INDIRECT("HYPOTHESES!E"&amp;(M145+9))&lt;0.05,INDIRECT("HYPOTHESES!E"&amp;(M145+10))&lt;1))</f>
        <v>1</v>
      </c>
      <c r="J145">
        <f t="shared" ref="J145:M145" si="478">J139+23</f>
        <v>364</v>
      </c>
      <c r="K145">
        <f t="shared" si="478"/>
        <v>916</v>
      </c>
      <c r="L145">
        <f t="shared" si="478"/>
        <v>1468</v>
      </c>
      <c r="M145">
        <f t="shared" si="478"/>
        <v>1652</v>
      </c>
      <c r="N145" t="b">
        <v>0</v>
      </c>
      <c r="O145" t="b">
        <v>0</v>
      </c>
      <c r="P145" t="b">
        <v>1</v>
      </c>
      <c r="Q145" t="b">
        <v>1</v>
      </c>
    </row>
    <row r="146" spans="1:17">
      <c r="A146" t="s">
        <v>50</v>
      </c>
      <c r="B146" t="s">
        <v>57</v>
      </c>
      <c r="C146" t="s">
        <v>152</v>
      </c>
      <c r="D146" t="s">
        <v>168</v>
      </c>
      <c r="E146">
        <f t="shared" ca="1" si="424"/>
        <v>1</v>
      </c>
      <c r="F146" t="e">
        <f ca="1">IF(N146,INDIRECT("HYPOTHESES!B"&amp;J146)&lt;0.05,INDIRECT("HYPOTHESES!B"&amp;J146)&gt;0.95)</f>
        <v>#REF!</v>
      </c>
      <c r="G146" t="e">
        <f ca="1">IF(O146,INDIRECT("HYPOTHESES!B"&amp;K146)&lt;0.05,INDIRECT("HYPOTHESES!B"&amp;K146)&gt;0.95)</f>
        <v>#REF!</v>
      </c>
      <c r="H146" t="e">
        <f ca="1">IF(P146,INDIRECT("B"&amp;L146)&lt;0.05,INDIRECT("HYPOTHESES!B"&amp;L146)&gt;0.95)</f>
        <v>#REF!</v>
      </c>
      <c r="I146" t="b">
        <f ca="1">IF(Q146,INDIRECT("B"&amp;M146)&lt;0.05,INDIRECT("HYPOTHESES!B"&amp;M146)&gt;0.95)</f>
        <v>1</v>
      </c>
      <c r="J146">
        <v>387</v>
      </c>
      <c r="K146">
        <v>939</v>
      </c>
      <c r="L146">
        <v>1307</v>
      </c>
      <c r="M146">
        <v>1675</v>
      </c>
      <c r="N146" t="b">
        <v>0</v>
      </c>
      <c r="O146" t="b">
        <v>0</v>
      </c>
      <c r="P146" t="b">
        <v>0</v>
      </c>
      <c r="Q146" t="b">
        <v>1</v>
      </c>
    </row>
    <row r="147" spans="1:17">
      <c r="A147" t="s">
        <v>50</v>
      </c>
      <c r="B147" t="s">
        <v>57</v>
      </c>
      <c r="C147" t="s">
        <v>152</v>
      </c>
      <c r="D147" t="s">
        <v>169</v>
      </c>
      <c r="E147">
        <f t="shared" ca="1" si="424"/>
        <v>0</v>
      </c>
      <c r="F147" t="b">
        <f ca="1">IF(N147,AND(INDIRECT("HYPOTHESES!B"&amp;(J147+9))&lt;0.05,INDIRECT("HYPOTHESES!B"&amp;(J147+10))&gt;1),AND(INDIRECT("HYPOTHESES!B"&amp;(J147+9))&lt;0.05,INDIRECT("HYPOTHESES!B"&amp;(J147+10))&lt;1))</f>
        <v>0</v>
      </c>
      <c r="G147" t="b">
        <f t="shared" ref="G147" ca="1" si="479">IF(O147,AND(INDIRECT("HYPOTHESES!B"&amp;(K147+9))&lt;0.05,INDIRECT("HYPOTHESES!B"&amp;(K147+10))&gt;1),AND(INDIRECT("HYPOTHESES!B"&amp;(K147+9))&lt;0.05,INDIRECT("HYPOTHESES!B"&amp;(K147+10))&lt;1))</f>
        <v>0</v>
      </c>
      <c r="H147" t="b">
        <f t="shared" ref="H147" ca="1" si="480">IF(P147,AND(INDIRECT("HYPOTHESES!B"&amp;(L147+9))&lt;0.05,INDIRECT("HYPOTHESES!B"&amp;(L147+10))&gt;1),AND(INDIRECT("HYPOTHESES!B"&amp;(L147+9))&lt;0.05,INDIRECT("HYPOTHESES!B"&amp;(L147+10))&lt;1))</f>
        <v>0</v>
      </c>
      <c r="I147" t="b">
        <f t="shared" ref="I147" ca="1" si="481">IF(Q147,AND(INDIRECT("HYPOTHESES!B"&amp;(M147+9))&lt;0.05,INDIRECT("HYPOTHESES!B"&amp;(M147+10))&gt;1),AND(INDIRECT("HYPOTHESES!B"&amp;(M147+9))&lt;0.05,INDIRECT("HYPOTHESES!B"&amp;(M147+10))&lt;1))</f>
        <v>0</v>
      </c>
      <c r="J147">
        <v>387</v>
      </c>
      <c r="K147">
        <v>939</v>
      </c>
      <c r="L147">
        <v>1307</v>
      </c>
      <c r="M147">
        <v>1675</v>
      </c>
      <c r="N147" t="b">
        <v>0</v>
      </c>
      <c r="O147" t="b">
        <v>0</v>
      </c>
      <c r="P147" t="b">
        <v>0</v>
      </c>
      <c r="Q147" t="b">
        <v>1</v>
      </c>
    </row>
    <row r="148" spans="1:17">
      <c r="A148" t="s">
        <v>50</v>
      </c>
      <c r="B148" t="s">
        <v>57</v>
      </c>
      <c r="C148" t="s">
        <v>170</v>
      </c>
      <c r="D148" t="s">
        <v>168</v>
      </c>
      <c r="E148">
        <f t="shared" ca="1" si="424"/>
        <v>0</v>
      </c>
      <c r="F148" t="b">
        <f ca="1">IF(N148,INDIRECT("HYPOTHESES!D"&amp;J148)&lt;0.05,INDIRECT("HYPOTHESES!D"&amp;J148)&gt;0.95)</f>
        <v>0</v>
      </c>
      <c r="G148" t="b">
        <f t="shared" ref="G148" ca="1" si="482">IF(O148,INDIRECT("HYPOTHESES!D"&amp;K148)&lt;0.05,INDIRECT("HYPOTHESES!D"&amp;K148)&gt;0.95)</f>
        <v>0</v>
      </c>
      <c r="H148" t="b">
        <f t="shared" ref="H148" ca="1" si="483">IF(P148,INDIRECT("HYPOTHESES!D"&amp;L148)&lt;0.05,INDIRECT("HYPOTHESES!D"&amp;L148)&gt;0.95)</f>
        <v>0</v>
      </c>
      <c r="I148" t="b">
        <f t="shared" ref="I148" ca="1" si="484">IF(Q148,INDIRECT("HYPOTHESES!D"&amp;M148)&lt;0.05,INDIRECT("HYPOTHESES!D"&amp;M148)&gt;0.95)</f>
        <v>0</v>
      </c>
      <c r="J148">
        <v>387</v>
      </c>
      <c r="K148">
        <v>939</v>
      </c>
      <c r="L148">
        <v>1307</v>
      </c>
      <c r="M148">
        <v>1675</v>
      </c>
      <c r="N148" t="b">
        <v>0</v>
      </c>
      <c r="O148" t="b">
        <v>0</v>
      </c>
      <c r="P148" t="b">
        <v>0</v>
      </c>
      <c r="Q148" t="b">
        <v>1</v>
      </c>
    </row>
    <row r="149" spans="1:17">
      <c r="A149" t="s">
        <v>50</v>
      </c>
      <c r="B149" t="s">
        <v>57</v>
      </c>
      <c r="C149" t="s">
        <v>170</v>
      </c>
      <c r="D149" t="s">
        <v>169</v>
      </c>
      <c r="E149">
        <f t="shared" ca="1" si="424"/>
        <v>0</v>
      </c>
      <c r="F149" t="b">
        <f ca="1">IF(N149,AND(INDIRECT("HYPOTHESES!D"&amp;(J149+9))&lt;0.05,INDIRECT("HYPOTHESES!D"&amp;(J149+10))&gt;1),AND(INDIRECT("HYPOTHESES!D"&amp;(J149+9))&lt;0.05,INDIRECT("HYPOTHESES!D"&amp;(J149+10))&lt;1))</f>
        <v>0</v>
      </c>
      <c r="G149" t="b">
        <f t="shared" ref="G149" ca="1" si="485">IF(O149,AND(INDIRECT("HYPOTHESES!D"&amp;(K149+9))&lt;0.05,INDIRECT("HYPOTHESES!D"&amp;(K149+10))&gt;1),AND(INDIRECT("HYPOTHESES!D"&amp;(K149+9))&lt;0.05,INDIRECT("HYPOTHESES!D"&amp;(K149+10))&lt;1))</f>
        <v>0</v>
      </c>
      <c r="H149" t="b">
        <f t="shared" ref="H149" ca="1" si="486">IF(P149,AND(INDIRECT("HYPOTHESES!D"&amp;(L149+9))&lt;0.05,INDIRECT("HYPOTHESES!D"&amp;(L149+10))&gt;1),AND(INDIRECT("HYPOTHESES!D"&amp;(L149+9))&lt;0.05,INDIRECT("HYPOTHESES!D"&amp;(L149+10))&lt;1))</f>
        <v>0</v>
      </c>
      <c r="I149" t="b">
        <f t="shared" ref="I149" ca="1" si="487">IF(Q149,AND(INDIRECT("HYPOTHESES!D"&amp;(M149+9))&lt;0.05,INDIRECT("HYPOTHESES!D"&amp;(M149+10))&gt;1),AND(INDIRECT("HYPOTHESES!D"&amp;(M149+9))&lt;0.05,INDIRECT("HYPOTHESES!D"&amp;(M149+10))&lt;1))</f>
        <v>0</v>
      </c>
      <c r="J149">
        <v>387</v>
      </c>
      <c r="K149">
        <v>939</v>
      </c>
      <c r="L149">
        <v>1307</v>
      </c>
      <c r="M149">
        <v>1675</v>
      </c>
      <c r="N149" t="b">
        <v>0</v>
      </c>
      <c r="O149" t="b">
        <v>0</v>
      </c>
      <c r="P149" t="b">
        <v>0</v>
      </c>
      <c r="Q149" t="b">
        <v>1</v>
      </c>
    </row>
    <row r="150" spans="1:17">
      <c r="A150" t="s">
        <v>50</v>
      </c>
      <c r="B150" t="s">
        <v>57</v>
      </c>
      <c r="C150" t="s">
        <v>171</v>
      </c>
      <c r="D150" t="s">
        <v>168</v>
      </c>
      <c r="E150">
        <f t="shared" ca="1" si="424"/>
        <v>0</v>
      </c>
      <c r="F150" t="b">
        <f ca="1">IF(N150,INDIRECT("HYPOTHESES!E"&amp;J150)&lt;0.05,INDIRECT("HYPOTHESES!E"&amp;J150)&gt;0.95)</f>
        <v>0</v>
      </c>
      <c r="G150" t="b">
        <f t="shared" ref="G150" ca="1" si="488">IF(O150,INDIRECT("HYPOTHESES!D"&amp;K150)&lt;0.05,INDIRECT("HYPOTHESES!D"&amp;K150)&gt;0.95)</f>
        <v>0</v>
      </c>
      <c r="H150" t="b">
        <f t="shared" ref="H150" ca="1" si="489">IF(P150,INDIRECT("HYPOTHESES!D"&amp;L150)&lt;0.05,INDIRECT("HYPOTHESES!D"&amp;L150)&gt;0.95)</f>
        <v>0</v>
      </c>
      <c r="I150" t="b">
        <f t="shared" ref="I150" ca="1" si="490">IF(Q150,INDIRECT("HYPOTHESES!D"&amp;M150)&lt;0.05,INDIRECT("HYPOTHESES!D"&amp;M150)&gt;0.95)</f>
        <v>0</v>
      </c>
      <c r="J150">
        <v>387</v>
      </c>
      <c r="K150">
        <v>939</v>
      </c>
      <c r="L150">
        <v>1307</v>
      </c>
      <c r="M150">
        <v>1675</v>
      </c>
      <c r="N150" t="b">
        <v>0</v>
      </c>
      <c r="O150" t="b">
        <v>0</v>
      </c>
      <c r="P150" t="b">
        <v>0</v>
      </c>
      <c r="Q150" t="b">
        <v>1</v>
      </c>
    </row>
    <row r="151" spans="1:17">
      <c r="A151" t="s">
        <v>50</v>
      </c>
      <c r="B151" t="s">
        <v>57</v>
      </c>
      <c r="C151" t="s">
        <v>171</v>
      </c>
      <c r="D151" t="s">
        <v>169</v>
      </c>
      <c r="E151">
        <f t="shared" ca="1" si="424"/>
        <v>0</v>
      </c>
      <c r="F151" t="b">
        <f ca="1">IF(N151,AND(INDIRECT("HYPOTHESES!E"&amp;(J151+9))&lt;0.05,INDIRECT("HYPOTHESES!E"&amp;(J151+10))&gt;1),AND(INDIRECT("HYPOTHESES!E"&amp;(J151+9))&lt;0.05,INDIRECT("HYPOTHESES!E"&amp;(J151+10))&lt;1))</f>
        <v>0</v>
      </c>
      <c r="G151" t="b">
        <f t="shared" ref="G151" ca="1" si="491">IF(O151,AND(INDIRECT("HYPOTHESES!E"&amp;(K151+9))&lt;0.05,INDIRECT("HYPOTHESES!E"&amp;(K151+10))&gt;1),AND(INDIRECT("HYPOTHESES!E"&amp;(K151+9))&lt;0.05,INDIRECT("HYPOTHESES!E"&amp;(K151+10))&lt;1))</f>
        <v>0</v>
      </c>
      <c r="H151" t="b">
        <f t="shared" ref="H151" ca="1" si="492">IF(P151,AND(INDIRECT("HYPOTHESES!E"&amp;(L151+9))&lt;0.05,INDIRECT("HYPOTHESES!E"&amp;(L151+10))&gt;1),AND(INDIRECT("HYPOTHESES!E"&amp;(L151+9))&lt;0.05,INDIRECT("HYPOTHESES!E"&amp;(L151+10))&lt;1))</f>
        <v>0</v>
      </c>
      <c r="I151" t="b">
        <f t="shared" ref="I151" ca="1" si="493">IF(Q151,AND(INDIRECT("HYPOTHESES!E"&amp;(M151+9))&lt;0.05,INDIRECT("HYPOTHESES!E"&amp;(M151+10))&gt;1),AND(INDIRECT("HYPOTHESES!E"&amp;(M151+9))&lt;0.05,INDIRECT("HYPOTHESES!E"&amp;(M151+10))&lt;1))</f>
        <v>0</v>
      </c>
      <c r="J151">
        <v>387</v>
      </c>
      <c r="K151">
        <v>939</v>
      </c>
      <c r="L151">
        <v>1307</v>
      </c>
      <c r="M151">
        <v>1675</v>
      </c>
      <c r="N151" t="b">
        <v>0</v>
      </c>
      <c r="O151" t="b">
        <v>0</v>
      </c>
      <c r="P151" t="b">
        <v>0</v>
      </c>
      <c r="Q151" t="b">
        <v>1</v>
      </c>
    </row>
    <row r="152" spans="1:17">
      <c r="A152" t="s">
        <v>50</v>
      </c>
      <c r="B152" t="s">
        <v>58</v>
      </c>
      <c r="C152" t="s">
        <v>152</v>
      </c>
      <c r="D152" t="s">
        <v>168</v>
      </c>
      <c r="E152">
        <f t="shared" ca="1" si="424"/>
        <v>1</v>
      </c>
      <c r="F152" t="e">
        <f ca="1">IF(N152,INDIRECT("HYPOTHESES!B"&amp;J152)&lt;0.05,INDIRECT("HYPOTHESES!B"&amp;J152)&gt;0.95)</f>
        <v>#REF!</v>
      </c>
      <c r="G152" t="e">
        <f ca="1">IF(O152,INDIRECT("HYPOTHESES!B"&amp;K152)&lt;0.05,INDIRECT("HYPOTHESES!B"&amp;K152)&gt;0.95)</f>
        <v>#REF!</v>
      </c>
      <c r="H152" t="e">
        <f ca="1">IF(P152,INDIRECT("B"&amp;L152)&lt;0.05,INDIRECT("HYPOTHESES!B"&amp;L152)&gt;0.95)</f>
        <v>#REF!</v>
      </c>
      <c r="I152" t="b">
        <f ca="1">IF(Q152,INDIRECT("B"&amp;M152)&lt;0.05,INDIRECT("HYPOTHESES!B"&amp;M152)&gt;0.95)</f>
        <v>1</v>
      </c>
      <c r="J152">
        <f t="shared" ref="J152:M152" si="494">J146+23</f>
        <v>410</v>
      </c>
      <c r="K152">
        <f t="shared" si="494"/>
        <v>962</v>
      </c>
      <c r="L152">
        <f t="shared" si="494"/>
        <v>1330</v>
      </c>
      <c r="M152">
        <f t="shared" si="494"/>
        <v>1698</v>
      </c>
      <c r="N152" t="b">
        <v>0</v>
      </c>
      <c r="O152" t="b">
        <v>0</v>
      </c>
      <c r="P152" t="b">
        <v>0</v>
      </c>
      <c r="Q152" t="b">
        <v>1</v>
      </c>
    </row>
    <row r="153" spans="1:17">
      <c r="A153" t="s">
        <v>50</v>
      </c>
      <c r="B153" t="s">
        <v>58</v>
      </c>
      <c r="C153" t="s">
        <v>152</v>
      </c>
      <c r="D153" t="s">
        <v>169</v>
      </c>
      <c r="E153">
        <f t="shared" ca="1" si="424"/>
        <v>0</v>
      </c>
      <c r="F153" t="b">
        <f ca="1">IF(N153,AND(INDIRECT("HYPOTHESES!B"&amp;(J153+9))&lt;0.05,INDIRECT("HYPOTHESES!B"&amp;(J153+10))&gt;1),AND(INDIRECT("HYPOTHESES!B"&amp;(J153+9))&lt;0.05,INDIRECT("HYPOTHESES!B"&amp;(J153+10))&lt;1))</f>
        <v>0</v>
      </c>
      <c r="G153" t="b">
        <f t="shared" ref="G153" ca="1" si="495">IF(O153,AND(INDIRECT("HYPOTHESES!B"&amp;(K153+9))&lt;0.05,INDIRECT("HYPOTHESES!B"&amp;(K153+10))&gt;1),AND(INDIRECT("HYPOTHESES!B"&amp;(K153+9))&lt;0.05,INDIRECT("HYPOTHESES!B"&amp;(K153+10))&lt;1))</f>
        <v>0</v>
      </c>
      <c r="H153" t="b">
        <f t="shared" ref="H153" ca="1" si="496">IF(P153,AND(INDIRECT("HYPOTHESES!B"&amp;(L153+9))&lt;0.05,INDIRECT("HYPOTHESES!B"&amp;(L153+10))&gt;1),AND(INDIRECT("HYPOTHESES!B"&amp;(L153+9))&lt;0.05,INDIRECT("HYPOTHESES!B"&amp;(L153+10))&lt;1))</f>
        <v>0</v>
      </c>
      <c r="I153" t="b">
        <f t="shared" ref="I153" ca="1" si="497">IF(Q153,AND(INDIRECT("HYPOTHESES!B"&amp;(M153+9))&lt;0.05,INDIRECT("HYPOTHESES!B"&amp;(M153+10))&gt;1),AND(INDIRECT("HYPOTHESES!B"&amp;(M153+9))&lt;0.05,INDIRECT("HYPOTHESES!B"&amp;(M153+10))&lt;1))</f>
        <v>0</v>
      </c>
      <c r="J153">
        <f t="shared" ref="J153:M153" si="498">J147+23</f>
        <v>410</v>
      </c>
      <c r="K153">
        <f t="shared" si="498"/>
        <v>962</v>
      </c>
      <c r="L153">
        <f t="shared" si="498"/>
        <v>1330</v>
      </c>
      <c r="M153">
        <f t="shared" si="498"/>
        <v>1698</v>
      </c>
      <c r="N153" t="b">
        <v>0</v>
      </c>
      <c r="O153" t="b">
        <v>0</v>
      </c>
      <c r="P153" t="b">
        <v>0</v>
      </c>
      <c r="Q153" t="b">
        <v>1</v>
      </c>
    </row>
    <row r="154" spans="1:17">
      <c r="A154" t="s">
        <v>50</v>
      </c>
      <c r="B154" t="s">
        <v>58</v>
      </c>
      <c r="C154" t="s">
        <v>170</v>
      </c>
      <c r="D154" t="s">
        <v>168</v>
      </c>
      <c r="E154">
        <f t="shared" ca="1" si="424"/>
        <v>1</v>
      </c>
      <c r="F154" t="b">
        <f ca="1">IF(N154,INDIRECT("HYPOTHESES!D"&amp;J154)&lt;0.05,INDIRECT("HYPOTHESES!D"&amp;J154)&gt;0.95)</f>
        <v>0</v>
      </c>
      <c r="G154" t="b">
        <f t="shared" ref="G154" ca="1" si="499">IF(O154,INDIRECT("HYPOTHESES!D"&amp;K154)&lt;0.05,INDIRECT("HYPOTHESES!D"&amp;K154)&gt;0.95)</f>
        <v>0</v>
      </c>
      <c r="H154" t="b">
        <f t="shared" ref="H154" ca="1" si="500">IF(P154,INDIRECT("HYPOTHESES!D"&amp;L154)&lt;0.05,INDIRECT("HYPOTHESES!D"&amp;L154)&gt;0.95)</f>
        <v>1</v>
      </c>
      <c r="I154" t="b">
        <f t="shared" ref="I154" ca="1" si="501">IF(Q154,INDIRECT("HYPOTHESES!D"&amp;M154)&lt;0.05,INDIRECT("HYPOTHESES!D"&amp;M154)&gt;0.95)</f>
        <v>0</v>
      </c>
      <c r="J154">
        <f t="shared" ref="J154:M154" si="502">J148+23</f>
        <v>410</v>
      </c>
      <c r="K154">
        <f t="shared" si="502"/>
        <v>962</v>
      </c>
      <c r="L154">
        <f t="shared" si="502"/>
        <v>1330</v>
      </c>
      <c r="M154">
        <f t="shared" si="502"/>
        <v>1698</v>
      </c>
      <c r="N154" t="b">
        <v>0</v>
      </c>
      <c r="O154" t="b">
        <v>0</v>
      </c>
      <c r="P154" t="b">
        <v>0</v>
      </c>
      <c r="Q154" t="b">
        <v>1</v>
      </c>
    </row>
    <row r="155" spans="1:17">
      <c r="A155" t="s">
        <v>50</v>
      </c>
      <c r="B155" t="s">
        <v>58</v>
      </c>
      <c r="C155" t="s">
        <v>170</v>
      </c>
      <c r="D155" t="s">
        <v>169</v>
      </c>
      <c r="E155">
        <f t="shared" ca="1" si="424"/>
        <v>0</v>
      </c>
      <c r="F155" t="b">
        <f ca="1">IF(N155,AND(INDIRECT("HYPOTHESES!D"&amp;(J155+9))&lt;0.05,INDIRECT("HYPOTHESES!D"&amp;(J155+10))&gt;1),AND(INDIRECT("HYPOTHESES!D"&amp;(J155+9))&lt;0.05,INDIRECT("HYPOTHESES!D"&amp;(J155+10))&lt;1))</f>
        <v>0</v>
      </c>
      <c r="G155" t="b">
        <f t="shared" ref="G155" ca="1" si="503">IF(O155,AND(INDIRECT("HYPOTHESES!D"&amp;(K155+9))&lt;0.05,INDIRECT("HYPOTHESES!D"&amp;(K155+10))&gt;1),AND(INDIRECT("HYPOTHESES!D"&amp;(K155+9))&lt;0.05,INDIRECT("HYPOTHESES!D"&amp;(K155+10))&lt;1))</f>
        <v>0</v>
      </c>
      <c r="H155" t="b">
        <f t="shared" ref="H155" ca="1" si="504">IF(P155,AND(INDIRECT("HYPOTHESES!D"&amp;(L155+9))&lt;0.05,INDIRECT("HYPOTHESES!D"&amp;(L155+10))&gt;1),AND(INDIRECT("HYPOTHESES!D"&amp;(L155+9))&lt;0.05,INDIRECT("HYPOTHESES!D"&amp;(L155+10))&lt;1))</f>
        <v>0</v>
      </c>
      <c r="I155" t="b">
        <f t="shared" ref="I155" ca="1" si="505">IF(Q155,AND(INDIRECT("HYPOTHESES!D"&amp;(M155+9))&lt;0.05,INDIRECT("HYPOTHESES!D"&amp;(M155+10))&gt;1),AND(INDIRECT("HYPOTHESES!D"&amp;(M155+9))&lt;0.05,INDIRECT("HYPOTHESES!D"&amp;(M155+10))&lt;1))</f>
        <v>0</v>
      </c>
      <c r="J155">
        <f t="shared" ref="J155:M155" si="506">J149+23</f>
        <v>410</v>
      </c>
      <c r="K155">
        <f t="shared" si="506"/>
        <v>962</v>
      </c>
      <c r="L155">
        <f t="shared" si="506"/>
        <v>1330</v>
      </c>
      <c r="M155">
        <f t="shared" si="506"/>
        <v>1698</v>
      </c>
      <c r="N155" t="b">
        <v>0</v>
      </c>
      <c r="O155" t="b">
        <v>0</v>
      </c>
      <c r="P155" t="b">
        <v>0</v>
      </c>
      <c r="Q155" t="b">
        <v>1</v>
      </c>
    </row>
    <row r="156" spans="1:17">
      <c r="A156" t="s">
        <v>50</v>
      </c>
      <c r="B156" t="s">
        <v>58</v>
      </c>
      <c r="C156" t="s">
        <v>171</v>
      </c>
      <c r="D156" t="s">
        <v>168</v>
      </c>
      <c r="E156">
        <f t="shared" ca="1" si="424"/>
        <v>1</v>
      </c>
      <c r="F156" t="b">
        <f ca="1">IF(N156,INDIRECT("HYPOTHESES!E"&amp;J156)&lt;0.05,INDIRECT("HYPOTHESES!E"&amp;J156)&gt;0.95)</f>
        <v>0</v>
      </c>
      <c r="G156" t="b">
        <f t="shared" ref="G156" ca="1" si="507">IF(O156,INDIRECT("HYPOTHESES!D"&amp;K156)&lt;0.05,INDIRECT("HYPOTHESES!D"&amp;K156)&gt;0.95)</f>
        <v>0</v>
      </c>
      <c r="H156" t="b">
        <f t="shared" ref="H156" ca="1" si="508">IF(P156,INDIRECT("HYPOTHESES!D"&amp;L156)&lt;0.05,INDIRECT("HYPOTHESES!D"&amp;L156)&gt;0.95)</f>
        <v>1</v>
      </c>
      <c r="I156" t="b">
        <f t="shared" ref="I156" ca="1" si="509">IF(Q156,INDIRECT("HYPOTHESES!D"&amp;M156)&lt;0.05,INDIRECT("HYPOTHESES!D"&amp;M156)&gt;0.95)</f>
        <v>0</v>
      </c>
      <c r="J156">
        <f t="shared" ref="J156:M156" si="510">J150+23</f>
        <v>410</v>
      </c>
      <c r="K156">
        <f t="shared" si="510"/>
        <v>962</v>
      </c>
      <c r="L156">
        <f t="shared" si="510"/>
        <v>1330</v>
      </c>
      <c r="M156">
        <f t="shared" si="510"/>
        <v>1698</v>
      </c>
      <c r="N156" t="b">
        <v>0</v>
      </c>
      <c r="O156" t="b">
        <v>0</v>
      </c>
      <c r="P156" t="b">
        <v>0</v>
      </c>
      <c r="Q156" t="b">
        <v>1</v>
      </c>
    </row>
    <row r="157" spans="1:17">
      <c r="A157" t="s">
        <v>50</v>
      </c>
      <c r="B157" t="s">
        <v>58</v>
      </c>
      <c r="C157" t="s">
        <v>171</v>
      </c>
      <c r="D157" t="s">
        <v>169</v>
      </c>
      <c r="E157">
        <f t="shared" ca="1" si="424"/>
        <v>1</v>
      </c>
      <c r="F157" t="b">
        <f ca="1">IF(N157,AND(INDIRECT("HYPOTHESES!E"&amp;(J157+9))&lt;0.05,INDIRECT("HYPOTHESES!E"&amp;(J157+10))&gt;1),AND(INDIRECT("HYPOTHESES!E"&amp;(J157+9))&lt;0.05,INDIRECT("HYPOTHESES!E"&amp;(J157+10))&lt;1))</f>
        <v>0</v>
      </c>
      <c r="G157" t="b">
        <f t="shared" ref="G157" ca="1" si="511">IF(O157,AND(INDIRECT("HYPOTHESES!E"&amp;(K157+9))&lt;0.05,INDIRECT("HYPOTHESES!E"&amp;(K157+10))&gt;1),AND(INDIRECT("HYPOTHESES!E"&amp;(K157+9))&lt;0.05,INDIRECT("HYPOTHESES!E"&amp;(K157+10))&lt;1))</f>
        <v>0</v>
      </c>
      <c r="H157" t="b">
        <f t="shared" ref="H157" ca="1" si="512">IF(P157,AND(INDIRECT("HYPOTHESES!E"&amp;(L157+9))&lt;0.05,INDIRECT("HYPOTHESES!E"&amp;(L157+10))&gt;1),AND(INDIRECT("HYPOTHESES!E"&amp;(L157+9))&lt;0.05,INDIRECT("HYPOTHESES!E"&amp;(L157+10))&lt;1))</f>
        <v>1</v>
      </c>
      <c r="I157" t="b">
        <f t="shared" ref="I157" ca="1" si="513">IF(Q157,AND(INDIRECT("HYPOTHESES!E"&amp;(M157+9))&lt;0.05,INDIRECT("HYPOTHESES!E"&amp;(M157+10))&gt;1),AND(INDIRECT("HYPOTHESES!E"&amp;(M157+9))&lt;0.05,INDIRECT("HYPOTHESES!E"&amp;(M157+10))&lt;1))</f>
        <v>0</v>
      </c>
      <c r="J157">
        <f t="shared" ref="J157:M157" si="514">J151+23</f>
        <v>410</v>
      </c>
      <c r="K157">
        <f t="shared" si="514"/>
        <v>962</v>
      </c>
      <c r="L157">
        <f t="shared" si="514"/>
        <v>1330</v>
      </c>
      <c r="M157">
        <f t="shared" si="514"/>
        <v>1698</v>
      </c>
      <c r="N157" t="b">
        <v>0</v>
      </c>
      <c r="O157" t="b">
        <v>0</v>
      </c>
      <c r="P157" t="b">
        <v>0</v>
      </c>
      <c r="Q157" t="b">
        <v>1</v>
      </c>
    </row>
    <row r="158" spans="1:17">
      <c r="A158" t="s">
        <v>50</v>
      </c>
      <c r="B158" t="s">
        <v>56</v>
      </c>
      <c r="C158" t="s">
        <v>152</v>
      </c>
      <c r="D158" t="s">
        <v>168</v>
      </c>
      <c r="E158">
        <f t="shared" ca="1" si="424"/>
        <v>1</v>
      </c>
      <c r="F158" t="e">
        <f ca="1">IF(N158,INDIRECT("HYPOTHESES!B"&amp;J158)&lt;0.05,INDIRECT("HYPOTHESES!B"&amp;J158)&gt;0.95)</f>
        <v>#REF!</v>
      </c>
      <c r="G158" t="e">
        <f ca="1">IF(O158,INDIRECT("HYPOTHESES!B"&amp;K158)&lt;0.05,INDIRECT("HYPOTHESES!B"&amp;K158)&gt;0.95)</f>
        <v>#REF!</v>
      </c>
      <c r="H158" t="e">
        <f ca="1">IF(P158,INDIRECT("B"&amp;L158)&lt;0.05,INDIRECT("HYPOTHESES!B"&amp;L158)&gt;0.95)</f>
        <v>#REF!</v>
      </c>
      <c r="I158" t="b">
        <f ca="1">IF(Q158,INDIRECT("B"&amp;M158)&lt;0.05,INDIRECT("HYPOTHESES!B"&amp;M158)&gt;0.95)</f>
        <v>1</v>
      </c>
      <c r="J158">
        <f t="shared" ref="J158:M158" si="515">J152+23</f>
        <v>433</v>
      </c>
      <c r="K158">
        <f t="shared" si="515"/>
        <v>985</v>
      </c>
      <c r="L158">
        <f t="shared" si="515"/>
        <v>1353</v>
      </c>
      <c r="M158">
        <f t="shared" si="515"/>
        <v>1721</v>
      </c>
      <c r="N158" t="b">
        <v>0</v>
      </c>
      <c r="O158" t="b">
        <v>0</v>
      </c>
      <c r="P158" t="b">
        <v>0</v>
      </c>
      <c r="Q158" t="b">
        <v>1</v>
      </c>
    </row>
    <row r="159" spans="1:17">
      <c r="A159" t="s">
        <v>50</v>
      </c>
      <c r="B159" t="s">
        <v>56</v>
      </c>
      <c r="C159" t="s">
        <v>152</v>
      </c>
      <c r="D159" t="s">
        <v>169</v>
      </c>
      <c r="E159">
        <f t="shared" ca="1" si="424"/>
        <v>0</v>
      </c>
      <c r="F159" t="b">
        <f ca="1">IF(N159,AND(INDIRECT("HYPOTHESES!B"&amp;(J159+9))&lt;0.05,INDIRECT("HYPOTHESES!B"&amp;(J159+10))&gt;1),AND(INDIRECT("HYPOTHESES!B"&amp;(J159+9))&lt;0.05,INDIRECT("HYPOTHESES!B"&amp;(J159+10))&lt;1))</f>
        <v>0</v>
      </c>
      <c r="G159" t="b">
        <f t="shared" ref="G159" ca="1" si="516">IF(O159,AND(INDIRECT("HYPOTHESES!B"&amp;(K159+9))&lt;0.05,INDIRECT("HYPOTHESES!B"&amp;(K159+10))&gt;1),AND(INDIRECT("HYPOTHESES!B"&amp;(K159+9))&lt;0.05,INDIRECT("HYPOTHESES!B"&amp;(K159+10))&lt;1))</f>
        <v>0</v>
      </c>
      <c r="H159" t="b">
        <f t="shared" ref="H159" ca="1" si="517">IF(P159,AND(INDIRECT("HYPOTHESES!B"&amp;(L159+9))&lt;0.05,INDIRECT("HYPOTHESES!B"&amp;(L159+10))&gt;1),AND(INDIRECT("HYPOTHESES!B"&amp;(L159+9))&lt;0.05,INDIRECT("HYPOTHESES!B"&amp;(L159+10))&lt;1))</f>
        <v>0</v>
      </c>
      <c r="I159" t="b">
        <f t="shared" ref="I159" ca="1" si="518">IF(Q159,AND(INDIRECT("HYPOTHESES!B"&amp;(M159+9))&lt;0.05,INDIRECT("HYPOTHESES!B"&amp;(M159+10))&gt;1),AND(INDIRECT("HYPOTHESES!B"&amp;(M159+9))&lt;0.05,INDIRECT("HYPOTHESES!B"&amp;(M159+10))&lt;1))</f>
        <v>0</v>
      </c>
      <c r="J159">
        <f t="shared" ref="J159:M159" si="519">J153+23</f>
        <v>433</v>
      </c>
      <c r="K159">
        <f t="shared" si="519"/>
        <v>985</v>
      </c>
      <c r="L159">
        <f t="shared" si="519"/>
        <v>1353</v>
      </c>
      <c r="M159">
        <f t="shared" si="519"/>
        <v>1721</v>
      </c>
      <c r="N159" t="b">
        <v>0</v>
      </c>
      <c r="O159" t="b">
        <v>0</v>
      </c>
      <c r="P159" t="b">
        <v>0</v>
      </c>
      <c r="Q159" t="b">
        <v>1</v>
      </c>
    </row>
    <row r="160" spans="1:17">
      <c r="A160" t="s">
        <v>50</v>
      </c>
      <c r="B160" t="s">
        <v>56</v>
      </c>
      <c r="C160" t="s">
        <v>170</v>
      </c>
      <c r="D160" t="s">
        <v>168</v>
      </c>
      <c r="E160">
        <f t="shared" ca="1" si="424"/>
        <v>0</v>
      </c>
      <c r="F160" t="b">
        <f ca="1">IF(N160,INDIRECT("HYPOTHESES!D"&amp;J160)&lt;0.05,INDIRECT("HYPOTHESES!D"&amp;J160)&gt;0.95)</f>
        <v>0</v>
      </c>
      <c r="G160" t="b">
        <f t="shared" ref="G160" ca="1" si="520">IF(O160,INDIRECT("HYPOTHESES!D"&amp;K160)&lt;0.05,INDIRECT("HYPOTHESES!D"&amp;K160)&gt;0.95)</f>
        <v>0</v>
      </c>
      <c r="H160" t="b">
        <f t="shared" ref="H160" ca="1" si="521">IF(P160,INDIRECT("HYPOTHESES!D"&amp;L160)&lt;0.05,INDIRECT("HYPOTHESES!D"&amp;L160)&gt;0.95)</f>
        <v>0</v>
      </c>
      <c r="I160" t="b">
        <f t="shared" ref="I160" ca="1" si="522">IF(Q160,INDIRECT("HYPOTHESES!D"&amp;M160)&lt;0.05,INDIRECT("HYPOTHESES!D"&amp;M160)&gt;0.95)</f>
        <v>0</v>
      </c>
      <c r="J160">
        <f t="shared" ref="J160:M160" si="523">J154+23</f>
        <v>433</v>
      </c>
      <c r="K160">
        <f t="shared" si="523"/>
        <v>985</v>
      </c>
      <c r="L160">
        <f t="shared" si="523"/>
        <v>1353</v>
      </c>
      <c r="M160">
        <f t="shared" si="523"/>
        <v>1721</v>
      </c>
      <c r="N160" t="b">
        <v>0</v>
      </c>
      <c r="O160" t="b">
        <v>0</v>
      </c>
      <c r="P160" t="b">
        <v>0</v>
      </c>
      <c r="Q160" t="b">
        <v>1</v>
      </c>
    </row>
    <row r="161" spans="1:17">
      <c r="A161" t="s">
        <v>50</v>
      </c>
      <c r="B161" t="s">
        <v>56</v>
      </c>
      <c r="C161" t="s">
        <v>170</v>
      </c>
      <c r="D161" t="s">
        <v>169</v>
      </c>
      <c r="E161">
        <f t="shared" ca="1" si="424"/>
        <v>0</v>
      </c>
      <c r="F161" t="b">
        <f ca="1">IF(N161,AND(INDIRECT("HYPOTHESES!D"&amp;(J161+9))&lt;0.05,INDIRECT("HYPOTHESES!D"&amp;(J161+10))&gt;1),AND(INDIRECT("HYPOTHESES!D"&amp;(J161+9))&lt;0.05,INDIRECT("HYPOTHESES!D"&amp;(J161+10))&lt;1))</f>
        <v>0</v>
      </c>
      <c r="G161" t="b">
        <f t="shared" ref="G161" ca="1" si="524">IF(O161,AND(INDIRECT("HYPOTHESES!D"&amp;(K161+9))&lt;0.05,INDIRECT("HYPOTHESES!D"&amp;(K161+10))&gt;1),AND(INDIRECT("HYPOTHESES!D"&amp;(K161+9))&lt;0.05,INDIRECT("HYPOTHESES!D"&amp;(K161+10))&lt;1))</f>
        <v>0</v>
      </c>
      <c r="H161" t="b">
        <f t="shared" ref="H161" ca="1" si="525">IF(P161,AND(INDIRECT("HYPOTHESES!D"&amp;(L161+9))&lt;0.05,INDIRECT("HYPOTHESES!D"&amp;(L161+10))&gt;1),AND(INDIRECT("HYPOTHESES!D"&amp;(L161+9))&lt;0.05,INDIRECT("HYPOTHESES!D"&amp;(L161+10))&lt;1))</f>
        <v>0</v>
      </c>
      <c r="I161" t="b">
        <f t="shared" ref="I161" ca="1" si="526">IF(Q161,AND(INDIRECT("HYPOTHESES!D"&amp;(M161+9))&lt;0.05,INDIRECT("HYPOTHESES!D"&amp;(M161+10))&gt;1),AND(INDIRECT("HYPOTHESES!D"&amp;(M161+9))&lt;0.05,INDIRECT("HYPOTHESES!D"&amp;(M161+10))&lt;1))</f>
        <v>0</v>
      </c>
      <c r="J161">
        <f t="shared" ref="J161:M161" si="527">J155+23</f>
        <v>433</v>
      </c>
      <c r="K161">
        <f t="shared" si="527"/>
        <v>985</v>
      </c>
      <c r="L161">
        <f t="shared" si="527"/>
        <v>1353</v>
      </c>
      <c r="M161">
        <f t="shared" si="527"/>
        <v>1721</v>
      </c>
      <c r="N161" t="b">
        <v>0</v>
      </c>
      <c r="O161" t="b">
        <v>0</v>
      </c>
      <c r="P161" t="b">
        <v>0</v>
      </c>
      <c r="Q161" t="b">
        <v>1</v>
      </c>
    </row>
    <row r="162" spans="1:17">
      <c r="A162" t="s">
        <v>50</v>
      </c>
      <c r="B162" t="s">
        <v>56</v>
      </c>
      <c r="C162" t="s">
        <v>171</v>
      </c>
      <c r="D162" t="s">
        <v>168</v>
      </c>
      <c r="E162">
        <f t="shared" ca="1" si="424"/>
        <v>0</v>
      </c>
      <c r="F162" t="b">
        <f ca="1">IF(N162,INDIRECT("HYPOTHESES!E"&amp;J162)&lt;0.05,INDIRECT("HYPOTHESES!E"&amp;J162)&gt;0.95)</f>
        <v>0</v>
      </c>
      <c r="G162" t="b">
        <f t="shared" ref="G162" ca="1" si="528">IF(O162,INDIRECT("HYPOTHESES!D"&amp;K162)&lt;0.05,INDIRECT("HYPOTHESES!D"&amp;K162)&gt;0.95)</f>
        <v>0</v>
      </c>
      <c r="H162" t="b">
        <f t="shared" ref="H162" ca="1" si="529">IF(P162,INDIRECT("HYPOTHESES!D"&amp;L162)&lt;0.05,INDIRECT("HYPOTHESES!D"&amp;L162)&gt;0.95)</f>
        <v>0</v>
      </c>
      <c r="I162" t="b">
        <f t="shared" ref="I162" ca="1" si="530">IF(Q162,INDIRECT("HYPOTHESES!D"&amp;M162)&lt;0.05,INDIRECT("HYPOTHESES!D"&amp;M162)&gt;0.95)</f>
        <v>0</v>
      </c>
      <c r="J162">
        <f t="shared" ref="J162:M162" si="531">J156+23</f>
        <v>433</v>
      </c>
      <c r="K162">
        <f t="shared" si="531"/>
        <v>985</v>
      </c>
      <c r="L162">
        <f t="shared" si="531"/>
        <v>1353</v>
      </c>
      <c r="M162">
        <f t="shared" si="531"/>
        <v>1721</v>
      </c>
      <c r="N162" t="b">
        <v>0</v>
      </c>
      <c r="O162" t="b">
        <v>0</v>
      </c>
      <c r="P162" t="b">
        <v>0</v>
      </c>
      <c r="Q162" t="b">
        <v>1</v>
      </c>
    </row>
    <row r="163" spans="1:17">
      <c r="A163" t="s">
        <v>50</v>
      </c>
      <c r="B163" t="s">
        <v>56</v>
      </c>
      <c r="C163" t="s">
        <v>171</v>
      </c>
      <c r="D163" t="s">
        <v>169</v>
      </c>
      <c r="E163">
        <f t="shared" ca="1" si="424"/>
        <v>0</v>
      </c>
      <c r="F163" t="b">
        <f ca="1">IF(N163,AND(INDIRECT("HYPOTHESES!E"&amp;(J163+9))&lt;0.05,INDIRECT("HYPOTHESES!E"&amp;(J163+10))&gt;1),AND(INDIRECT("HYPOTHESES!E"&amp;(J163+9))&lt;0.05,INDIRECT("HYPOTHESES!E"&amp;(J163+10))&lt;1))</f>
        <v>0</v>
      </c>
      <c r="G163" t="b">
        <f t="shared" ref="G163" ca="1" si="532">IF(O163,AND(INDIRECT("HYPOTHESES!E"&amp;(K163+9))&lt;0.05,INDIRECT("HYPOTHESES!E"&amp;(K163+10))&gt;1),AND(INDIRECT("HYPOTHESES!E"&amp;(K163+9))&lt;0.05,INDIRECT("HYPOTHESES!E"&amp;(K163+10))&lt;1))</f>
        <v>0</v>
      </c>
      <c r="H163" t="b">
        <f t="shared" ref="H163" ca="1" si="533">IF(P163,AND(INDIRECT("HYPOTHESES!E"&amp;(L163+9))&lt;0.05,INDIRECT("HYPOTHESES!E"&amp;(L163+10))&gt;1),AND(INDIRECT("HYPOTHESES!E"&amp;(L163+9))&lt;0.05,INDIRECT("HYPOTHESES!E"&amp;(L163+10))&lt;1))</f>
        <v>0</v>
      </c>
      <c r="I163" t="b">
        <f t="shared" ref="I163" ca="1" si="534">IF(Q163,AND(INDIRECT("HYPOTHESES!E"&amp;(M163+9))&lt;0.05,INDIRECT("HYPOTHESES!E"&amp;(M163+10))&gt;1),AND(INDIRECT("HYPOTHESES!E"&amp;(M163+9))&lt;0.05,INDIRECT("HYPOTHESES!E"&amp;(M163+10))&lt;1))</f>
        <v>0</v>
      </c>
      <c r="J163">
        <f t="shared" ref="J163:M163" si="535">J157+23</f>
        <v>433</v>
      </c>
      <c r="K163">
        <f t="shared" si="535"/>
        <v>985</v>
      </c>
      <c r="L163">
        <f t="shared" si="535"/>
        <v>1353</v>
      </c>
      <c r="M163">
        <f t="shared" si="535"/>
        <v>1721</v>
      </c>
      <c r="N163" t="b">
        <v>0</v>
      </c>
      <c r="O163" t="b">
        <v>0</v>
      </c>
      <c r="P163" t="b">
        <v>0</v>
      </c>
      <c r="Q163" t="b">
        <v>1</v>
      </c>
    </row>
    <row r="164" spans="1:17">
      <c r="A164" t="s">
        <v>50</v>
      </c>
      <c r="B164" t="s">
        <v>60</v>
      </c>
      <c r="C164" t="s">
        <v>152</v>
      </c>
      <c r="D164" t="s">
        <v>168</v>
      </c>
      <c r="E164">
        <f t="shared" ca="1" si="424"/>
        <v>1</v>
      </c>
      <c r="F164" t="e">
        <f ca="1">IF(N164,INDIRECT("HYPOTHESES!B"&amp;J164)&lt;0.05,INDIRECT("HYPOTHESES!B"&amp;J164)&gt;0.95)</f>
        <v>#REF!</v>
      </c>
      <c r="G164" t="e">
        <f ca="1">IF(O164,INDIRECT("HYPOTHESES!B"&amp;K164)&lt;0.05,INDIRECT("HYPOTHESES!B"&amp;K164)&gt;0.95)</f>
        <v>#REF!</v>
      </c>
      <c r="H164" t="e">
        <f ca="1">IF(P164,INDIRECT("B"&amp;L164)&lt;0.05,INDIRECT("HYPOTHESES!B"&amp;L164)&gt;0.95)</f>
        <v>#REF!</v>
      </c>
      <c r="I164" t="b">
        <f ca="1">IF(Q164,INDIRECT("B"&amp;M164)&lt;0.05,INDIRECT("HYPOTHESES!B"&amp;M164)&gt;0.95)</f>
        <v>1</v>
      </c>
      <c r="J164">
        <f t="shared" ref="J164:M164" si="536">J158+23</f>
        <v>456</v>
      </c>
      <c r="K164">
        <f t="shared" si="536"/>
        <v>1008</v>
      </c>
      <c r="L164">
        <f t="shared" si="536"/>
        <v>1376</v>
      </c>
      <c r="M164">
        <f t="shared" si="536"/>
        <v>1744</v>
      </c>
      <c r="N164" t="b">
        <v>0</v>
      </c>
      <c r="O164" t="b">
        <v>0</v>
      </c>
      <c r="P164" t="b">
        <v>0</v>
      </c>
      <c r="Q164" t="b">
        <v>1</v>
      </c>
    </row>
    <row r="165" spans="1:17">
      <c r="A165" t="s">
        <v>50</v>
      </c>
      <c r="B165" t="s">
        <v>60</v>
      </c>
      <c r="C165" t="s">
        <v>152</v>
      </c>
      <c r="D165" t="s">
        <v>169</v>
      </c>
      <c r="E165">
        <f t="shared" ca="1" si="424"/>
        <v>0</v>
      </c>
      <c r="F165" t="b">
        <f ca="1">IF(N165,AND(INDIRECT("HYPOTHESES!B"&amp;(J165+9))&lt;0.05,INDIRECT("HYPOTHESES!B"&amp;(J165+10))&gt;1),AND(INDIRECT("HYPOTHESES!B"&amp;(J165+9))&lt;0.05,INDIRECT("HYPOTHESES!B"&amp;(J165+10))&lt;1))</f>
        <v>0</v>
      </c>
      <c r="G165" t="b">
        <f t="shared" ref="G165" ca="1" si="537">IF(O165,AND(INDIRECT("HYPOTHESES!B"&amp;(K165+9))&lt;0.05,INDIRECT("HYPOTHESES!B"&amp;(K165+10))&gt;1),AND(INDIRECT("HYPOTHESES!B"&amp;(K165+9))&lt;0.05,INDIRECT("HYPOTHESES!B"&amp;(K165+10))&lt;1))</f>
        <v>0</v>
      </c>
      <c r="H165" t="b">
        <f t="shared" ref="H165" ca="1" si="538">IF(P165,AND(INDIRECT("HYPOTHESES!B"&amp;(L165+9))&lt;0.05,INDIRECT("HYPOTHESES!B"&amp;(L165+10))&gt;1),AND(INDIRECT("HYPOTHESES!B"&amp;(L165+9))&lt;0.05,INDIRECT("HYPOTHESES!B"&amp;(L165+10))&lt;1))</f>
        <v>0</v>
      </c>
      <c r="I165" t="b">
        <f t="shared" ref="I165" ca="1" si="539">IF(Q165,AND(INDIRECT("HYPOTHESES!B"&amp;(M165+9))&lt;0.05,INDIRECT("HYPOTHESES!B"&amp;(M165+10))&gt;1),AND(INDIRECT("HYPOTHESES!B"&amp;(M165+9))&lt;0.05,INDIRECT("HYPOTHESES!B"&amp;(M165+10))&lt;1))</f>
        <v>0</v>
      </c>
      <c r="J165">
        <f t="shared" ref="J165:M165" si="540">J159+23</f>
        <v>456</v>
      </c>
      <c r="K165">
        <f t="shared" si="540"/>
        <v>1008</v>
      </c>
      <c r="L165">
        <f t="shared" si="540"/>
        <v>1376</v>
      </c>
      <c r="M165">
        <f t="shared" si="540"/>
        <v>1744</v>
      </c>
      <c r="N165" t="b">
        <v>0</v>
      </c>
      <c r="O165" t="b">
        <v>0</v>
      </c>
      <c r="P165" t="b">
        <v>0</v>
      </c>
      <c r="Q165" t="b">
        <v>1</v>
      </c>
    </row>
    <row r="166" spans="1:17">
      <c r="A166" t="s">
        <v>50</v>
      </c>
      <c r="B166" t="s">
        <v>60</v>
      </c>
      <c r="C166" t="s">
        <v>170</v>
      </c>
      <c r="D166" t="s">
        <v>168</v>
      </c>
      <c r="E166">
        <f t="shared" ca="1" si="424"/>
        <v>1</v>
      </c>
      <c r="F166" t="b">
        <f ca="1">IF(N166,INDIRECT("HYPOTHESES!D"&amp;J166)&lt;0.05,INDIRECT("HYPOTHESES!D"&amp;J166)&gt;0.95)</f>
        <v>0</v>
      </c>
      <c r="G166" t="b">
        <f t="shared" ref="G166" ca="1" si="541">IF(O166,INDIRECT("HYPOTHESES!D"&amp;K166)&lt;0.05,INDIRECT("HYPOTHESES!D"&amp;K166)&gt;0.95)</f>
        <v>0</v>
      </c>
      <c r="H166" t="b">
        <f t="shared" ref="H166" ca="1" si="542">IF(P166,INDIRECT("HYPOTHESES!D"&amp;L166)&lt;0.05,INDIRECT("HYPOTHESES!D"&amp;L166)&gt;0.95)</f>
        <v>1</v>
      </c>
      <c r="I166" t="b">
        <f t="shared" ref="I166" ca="1" si="543">IF(Q166,INDIRECT("HYPOTHESES!D"&amp;M166)&lt;0.05,INDIRECT("HYPOTHESES!D"&amp;M166)&gt;0.95)</f>
        <v>0</v>
      </c>
      <c r="J166">
        <f t="shared" ref="J166:M166" si="544">J160+23</f>
        <v>456</v>
      </c>
      <c r="K166">
        <f t="shared" si="544"/>
        <v>1008</v>
      </c>
      <c r="L166">
        <f t="shared" si="544"/>
        <v>1376</v>
      </c>
      <c r="M166">
        <f t="shared" si="544"/>
        <v>1744</v>
      </c>
      <c r="N166" t="b">
        <v>0</v>
      </c>
      <c r="O166" t="b">
        <v>0</v>
      </c>
      <c r="P166" t="b">
        <v>0</v>
      </c>
      <c r="Q166" t="b">
        <v>1</v>
      </c>
    </row>
    <row r="167" spans="1:17">
      <c r="A167" t="s">
        <v>50</v>
      </c>
      <c r="B167" t="s">
        <v>60</v>
      </c>
      <c r="C167" t="s">
        <v>170</v>
      </c>
      <c r="D167" t="s">
        <v>169</v>
      </c>
      <c r="E167">
        <f t="shared" ca="1" si="424"/>
        <v>0</v>
      </c>
      <c r="F167" t="b">
        <f ca="1">IF(N167,AND(INDIRECT("HYPOTHESES!D"&amp;(J167+9))&lt;0.05,INDIRECT("HYPOTHESES!D"&amp;(J167+10))&gt;1),AND(INDIRECT("HYPOTHESES!D"&amp;(J167+9))&lt;0.05,INDIRECT("HYPOTHESES!D"&amp;(J167+10))&lt;1))</f>
        <v>0</v>
      </c>
      <c r="G167" t="b">
        <f t="shared" ref="G167" ca="1" si="545">IF(O167,AND(INDIRECT("HYPOTHESES!D"&amp;(K167+9))&lt;0.05,INDIRECT("HYPOTHESES!D"&amp;(K167+10))&gt;1),AND(INDIRECT("HYPOTHESES!D"&amp;(K167+9))&lt;0.05,INDIRECT("HYPOTHESES!D"&amp;(K167+10))&lt;1))</f>
        <v>0</v>
      </c>
      <c r="H167" t="b">
        <f t="shared" ref="H167" ca="1" si="546">IF(P167,AND(INDIRECT("HYPOTHESES!D"&amp;(L167+9))&lt;0.05,INDIRECT("HYPOTHESES!D"&amp;(L167+10))&gt;1),AND(INDIRECT("HYPOTHESES!D"&amp;(L167+9))&lt;0.05,INDIRECT("HYPOTHESES!D"&amp;(L167+10))&lt;1))</f>
        <v>0</v>
      </c>
      <c r="I167" t="b">
        <f t="shared" ref="I167" ca="1" si="547">IF(Q167,AND(INDIRECT("HYPOTHESES!D"&amp;(M167+9))&lt;0.05,INDIRECT("HYPOTHESES!D"&amp;(M167+10))&gt;1),AND(INDIRECT("HYPOTHESES!D"&amp;(M167+9))&lt;0.05,INDIRECT("HYPOTHESES!D"&amp;(M167+10))&lt;1))</f>
        <v>0</v>
      </c>
      <c r="J167">
        <f t="shared" ref="J167:M167" si="548">J161+23</f>
        <v>456</v>
      </c>
      <c r="K167">
        <f t="shared" si="548"/>
        <v>1008</v>
      </c>
      <c r="L167">
        <f t="shared" si="548"/>
        <v>1376</v>
      </c>
      <c r="M167">
        <f t="shared" si="548"/>
        <v>1744</v>
      </c>
      <c r="N167" t="b">
        <v>0</v>
      </c>
      <c r="O167" t="b">
        <v>0</v>
      </c>
      <c r="P167" t="b">
        <v>0</v>
      </c>
      <c r="Q167" t="b">
        <v>1</v>
      </c>
    </row>
    <row r="168" spans="1:17">
      <c r="A168" t="s">
        <v>50</v>
      </c>
      <c r="B168" t="s">
        <v>60</v>
      </c>
      <c r="C168" t="s">
        <v>171</v>
      </c>
      <c r="D168" t="s">
        <v>168</v>
      </c>
      <c r="E168">
        <f t="shared" ca="1" si="424"/>
        <v>1</v>
      </c>
      <c r="F168" t="b">
        <f ca="1">IF(N168,INDIRECT("HYPOTHESES!E"&amp;J168)&lt;0.05,INDIRECT("HYPOTHESES!E"&amp;J168)&gt;0.95)</f>
        <v>0</v>
      </c>
      <c r="G168" t="b">
        <f t="shared" ref="G168" ca="1" si="549">IF(O168,INDIRECT("HYPOTHESES!D"&amp;K168)&lt;0.05,INDIRECT("HYPOTHESES!D"&amp;K168)&gt;0.95)</f>
        <v>0</v>
      </c>
      <c r="H168" t="b">
        <f t="shared" ref="H168" ca="1" si="550">IF(P168,INDIRECT("HYPOTHESES!D"&amp;L168)&lt;0.05,INDIRECT("HYPOTHESES!D"&amp;L168)&gt;0.95)</f>
        <v>1</v>
      </c>
      <c r="I168" t="b">
        <f t="shared" ref="I168" ca="1" si="551">IF(Q168,INDIRECT("HYPOTHESES!D"&amp;M168)&lt;0.05,INDIRECT("HYPOTHESES!D"&amp;M168)&gt;0.95)</f>
        <v>0</v>
      </c>
      <c r="J168">
        <f t="shared" ref="J168:M168" si="552">J162+23</f>
        <v>456</v>
      </c>
      <c r="K168">
        <f t="shared" si="552"/>
        <v>1008</v>
      </c>
      <c r="L168">
        <f t="shared" si="552"/>
        <v>1376</v>
      </c>
      <c r="M168">
        <f t="shared" si="552"/>
        <v>1744</v>
      </c>
      <c r="N168" t="b">
        <v>0</v>
      </c>
      <c r="O168" t="b">
        <v>0</v>
      </c>
      <c r="P168" t="b">
        <v>0</v>
      </c>
      <c r="Q168" t="b">
        <v>1</v>
      </c>
    </row>
    <row r="169" spans="1:17">
      <c r="A169" t="s">
        <v>50</v>
      </c>
      <c r="B169" t="s">
        <v>60</v>
      </c>
      <c r="C169" t="s">
        <v>171</v>
      </c>
      <c r="D169" t="s">
        <v>169</v>
      </c>
      <c r="E169">
        <f t="shared" ca="1" si="424"/>
        <v>1</v>
      </c>
      <c r="F169" t="b">
        <f ca="1">IF(N169,AND(INDIRECT("HYPOTHESES!E"&amp;(J169+9))&lt;0.05,INDIRECT("HYPOTHESES!E"&amp;(J169+10))&gt;1),AND(INDIRECT("HYPOTHESES!E"&amp;(J169+9))&lt;0.05,INDIRECT("HYPOTHESES!E"&amp;(J169+10))&lt;1))</f>
        <v>0</v>
      </c>
      <c r="G169" t="b">
        <f t="shared" ref="G169" ca="1" si="553">IF(O169,AND(INDIRECT("HYPOTHESES!E"&amp;(K169+9))&lt;0.05,INDIRECT("HYPOTHESES!E"&amp;(K169+10))&gt;1),AND(INDIRECT("HYPOTHESES!E"&amp;(K169+9))&lt;0.05,INDIRECT("HYPOTHESES!E"&amp;(K169+10))&lt;1))</f>
        <v>0</v>
      </c>
      <c r="H169" t="b">
        <f t="shared" ref="H169" ca="1" si="554">IF(P169,AND(INDIRECT("HYPOTHESES!E"&amp;(L169+9))&lt;0.05,INDIRECT("HYPOTHESES!E"&amp;(L169+10))&gt;1),AND(INDIRECT("HYPOTHESES!E"&amp;(L169+9))&lt;0.05,INDIRECT("HYPOTHESES!E"&amp;(L169+10))&lt;1))</f>
        <v>1</v>
      </c>
      <c r="I169" t="b">
        <f t="shared" ref="I169" ca="1" si="555">IF(Q169,AND(INDIRECT("HYPOTHESES!E"&amp;(M169+9))&lt;0.05,INDIRECT("HYPOTHESES!E"&amp;(M169+10))&gt;1),AND(INDIRECT("HYPOTHESES!E"&amp;(M169+9))&lt;0.05,INDIRECT("HYPOTHESES!E"&amp;(M169+10))&lt;1))</f>
        <v>0</v>
      </c>
      <c r="J169">
        <f t="shared" ref="J169:M169" si="556">J163+23</f>
        <v>456</v>
      </c>
      <c r="K169">
        <f t="shared" si="556"/>
        <v>1008</v>
      </c>
      <c r="L169">
        <f t="shared" si="556"/>
        <v>1376</v>
      </c>
      <c r="M169">
        <f t="shared" si="556"/>
        <v>1744</v>
      </c>
      <c r="N169" t="b">
        <v>0</v>
      </c>
      <c r="O169" t="b">
        <v>0</v>
      </c>
      <c r="P169" t="b">
        <v>0</v>
      </c>
      <c r="Q169" t="b">
        <v>1</v>
      </c>
    </row>
    <row r="170" spans="1:17">
      <c r="A170" t="s">
        <v>50</v>
      </c>
      <c r="B170" t="s">
        <v>53</v>
      </c>
      <c r="C170" t="s">
        <v>152</v>
      </c>
      <c r="D170" t="s">
        <v>168</v>
      </c>
      <c r="E170">
        <f t="shared" ca="1" si="424"/>
        <v>1</v>
      </c>
      <c r="F170" t="e">
        <f ca="1">IF(N170,INDIRECT("HYPOTHESES!B"&amp;J170)&lt;0.05,INDIRECT("HYPOTHESES!B"&amp;J170)&gt;0.95)</f>
        <v>#REF!</v>
      </c>
      <c r="G170" t="e">
        <f ca="1">IF(O170,INDIRECT("HYPOTHESES!B"&amp;K170)&lt;0.05,INDIRECT("HYPOTHESES!B"&amp;K170)&gt;0.95)</f>
        <v>#REF!</v>
      </c>
      <c r="H170" t="e">
        <f ca="1">IF(P170,INDIRECT("B"&amp;L170)&lt;0.05,INDIRECT("HYPOTHESES!B"&amp;L170)&gt;0.95)</f>
        <v>#REF!</v>
      </c>
      <c r="I170" t="b">
        <f ca="1">IF(Q170,INDIRECT("B"&amp;M170)&lt;0.05,INDIRECT("HYPOTHESES!B"&amp;M170)&gt;0.95)</f>
        <v>1</v>
      </c>
      <c r="J170">
        <f t="shared" ref="J170:M170" si="557">J164+23</f>
        <v>479</v>
      </c>
      <c r="K170">
        <f t="shared" si="557"/>
        <v>1031</v>
      </c>
      <c r="L170">
        <f t="shared" si="557"/>
        <v>1399</v>
      </c>
      <c r="M170">
        <f t="shared" si="557"/>
        <v>1767</v>
      </c>
      <c r="N170" t="b">
        <v>0</v>
      </c>
      <c r="O170" t="b">
        <v>0</v>
      </c>
      <c r="P170" t="b">
        <v>0</v>
      </c>
      <c r="Q170" t="b">
        <v>1</v>
      </c>
    </row>
    <row r="171" spans="1:17">
      <c r="A171" t="s">
        <v>50</v>
      </c>
      <c r="B171" t="s">
        <v>53</v>
      </c>
      <c r="C171" t="s">
        <v>152</v>
      </c>
      <c r="D171" t="s">
        <v>169</v>
      </c>
      <c r="E171">
        <f t="shared" ca="1" si="424"/>
        <v>2</v>
      </c>
      <c r="F171" t="b">
        <f ca="1">IF(N171,AND(INDIRECT("HYPOTHESES!B"&amp;(J171+9))&lt;0.05,INDIRECT("HYPOTHESES!B"&amp;(J171+10))&gt;1),AND(INDIRECT("HYPOTHESES!B"&amp;(J171+9))&lt;0.05,INDIRECT("HYPOTHESES!B"&amp;(J171+10))&lt;1))</f>
        <v>1</v>
      </c>
      <c r="G171" t="b">
        <f t="shared" ref="G171" ca="1" si="558">IF(O171,AND(INDIRECT("HYPOTHESES!B"&amp;(K171+9))&lt;0.05,INDIRECT("HYPOTHESES!B"&amp;(K171+10))&gt;1),AND(INDIRECT("HYPOTHESES!B"&amp;(K171+9))&lt;0.05,INDIRECT("HYPOTHESES!B"&amp;(K171+10))&lt;1))</f>
        <v>1</v>
      </c>
      <c r="H171" t="b">
        <f t="shared" ref="H171" ca="1" si="559">IF(P171,AND(INDIRECT("HYPOTHESES!B"&amp;(L171+9))&lt;0.05,INDIRECT("HYPOTHESES!B"&amp;(L171+10))&gt;1),AND(INDIRECT("HYPOTHESES!B"&amp;(L171+9))&lt;0.05,INDIRECT("HYPOTHESES!B"&amp;(L171+10))&lt;1))</f>
        <v>0</v>
      </c>
      <c r="I171" t="b">
        <f t="shared" ref="I171" ca="1" si="560">IF(Q171,AND(INDIRECT("HYPOTHESES!B"&amp;(M171+9))&lt;0.05,INDIRECT("HYPOTHESES!B"&amp;(M171+10))&gt;1),AND(INDIRECT("HYPOTHESES!B"&amp;(M171+9))&lt;0.05,INDIRECT("HYPOTHESES!B"&amp;(M171+10))&lt;1))</f>
        <v>0</v>
      </c>
      <c r="J171">
        <f t="shared" ref="J171:M171" si="561">J165+23</f>
        <v>479</v>
      </c>
      <c r="K171">
        <f t="shared" si="561"/>
        <v>1031</v>
      </c>
      <c r="L171">
        <f t="shared" si="561"/>
        <v>1399</v>
      </c>
      <c r="M171">
        <f t="shared" si="561"/>
        <v>1767</v>
      </c>
      <c r="N171" t="b">
        <v>0</v>
      </c>
      <c r="O171" t="b">
        <v>0</v>
      </c>
      <c r="P171" t="b">
        <v>0</v>
      </c>
      <c r="Q171" t="b">
        <v>1</v>
      </c>
    </row>
    <row r="172" spans="1:17">
      <c r="A172" t="s">
        <v>50</v>
      </c>
      <c r="B172" t="s">
        <v>53</v>
      </c>
      <c r="C172" t="s">
        <v>170</v>
      </c>
      <c r="D172" t="s">
        <v>168</v>
      </c>
      <c r="E172">
        <f t="shared" ca="1" si="424"/>
        <v>3</v>
      </c>
      <c r="F172" t="b">
        <f ca="1">IF(N172,INDIRECT("HYPOTHESES!D"&amp;J172)&lt;0.05,INDIRECT("HYPOTHESES!D"&amp;J172)&gt;0.95)</f>
        <v>1</v>
      </c>
      <c r="G172" t="b">
        <f t="shared" ref="G172" ca="1" si="562">IF(O172,INDIRECT("HYPOTHESES!D"&amp;K172)&lt;0.05,INDIRECT("HYPOTHESES!D"&amp;K172)&gt;0.95)</f>
        <v>1</v>
      </c>
      <c r="H172" t="b">
        <f t="shared" ref="H172" ca="1" si="563">IF(P172,INDIRECT("HYPOTHESES!D"&amp;L172)&lt;0.05,INDIRECT("HYPOTHESES!D"&amp;L172)&gt;0.95)</f>
        <v>1</v>
      </c>
      <c r="I172" t="b">
        <f t="shared" ref="I172" ca="1" si="564">IF(Q172,INDIRECT("HYPOTHESES!D"&amp;M172)&lt;0.05,INDIRECT("HYPOTHESES!D"&amp;M172)&gt;0.95)</f>
        <v>0</v>
      </c>
      <c r="J172">
        <f t="shared" ref="J172:M172" si="565">J166+23</f>
        <v>479</v>
      </c>
      <c r="K172">
        <f t="shared" si="565"/>
        <v>1031</v>
      </c>
      <c r="L172">
        <f t="shared" si="565"/>
        <v>1399</v>
      </c>
      <c r="M172">
        <f t="shared" si="565"/>
        <v>1767</v>
      </c>
      <c r="N172" t="b">
        <v>0</v>
      </c>
      <c r="O172" t="b">
        <v>0</v>
      </c>
      <c r="P172" t="b">
        <v>0</v>
      </c>
      <c r="Q172" t="b">
        <v>1</v>
      </c>
    </row>
    <row r="173" spans="1:17">
      <c r="A173" t="s">
        <v>50</v>
      </c>
      <c r="B173" t="s">
        <v>53</v>
      </c>
      <c r="C173" t="s">
        <v>170</v>
      </c>
      <c r="D173" t="s">
        <v>169</v>
      </c>
      <c r="E173">
        <f t="shared" ca="1" si="424"/>
        <v>2</v>
      </c>
      <c r="F173" t="b">
        <f ca="1">IF(N173,AND(INDIRECT("HYPOTHESES!D"&amp;(J173+9))&lt;0.05,INDIRECT("HYPOTHESES!D"&amp;(J173+10))&gt;1),AND(INDIRECT("HYPOTHESES!D"&amp;(J173+9))&lt;0.05,INDIRECT("HYPOTHESES!D"&amp;(J173+10))&lt;1))</f>
        <v>1</v>
      </c>
      <c r="G173" t="b">
        <f t="shared" ref="G173" ca="1" si="566">IF(O173,AND(INDIRECT("HYPOTHESES!D"&amp;(K173+9))&lt;0.05,INDIRECT("HYPOTHESES!D"&amp;(K173+10))&gt;1),AND(INDIRECT("HYPOTHESES!D"&amp;(K173+9))&lt;0.05,INDIRECT("HYPOTHESES!D"&amp;(K173+10))&lt;1))</f>
        <v>1</v>
      </c>
      <c r="H173" t="b">
        <f t="shared" ref="H173" ca="1" si="567">IF(P173,AND(INDIRECT("HYPOTHESES!D"&amp;(L173+9))&lt;0.05,INDIRECT("HYPOTHESES!D"&amp;(L173+10))&gt;1),AND(INDIRECT("HYPOTHESES!D"&amp;(L173+9))&lt;0.05,INDIRECT("HYPOTHESES!D"&amp;(L173+10))&lt;1))</f>
        <v>0</v>
      </c>
      <c r="I173" t="b">
        <f t="shared" ref="I173" ca="1" si="568">IF(Q173,AND(INDIRECT("HYPOTHESES!D"&amp;(M173+9))&lt;0.05,INDIRECT("HYPOTHESES!D"&amp;(M173+10))&gt;1),AND(INDIRECT("HYPOTHESES!D"&amp;(M173+9))&lt;0.05,INDIRECT("HYPOTHESES!D"&amp;(M173+10))&lt;1))</f>
        <v>0</v>
      </c>
      <c r="J173">
        <f t="shared" ref="J173:M173" si="569">J167+23</f>
        <v>479</v>
      </c>
      <c r="K173">
        <f t="shared" si="569"/>
        <v>1031</v>
      </c>
      <c r="L173">
        <f t="shared" si="569"/>
        <v>1399</v>
      </c>
      <c r="M173">
        <f t="shared" si="569"/>
        <v>1767</v>
      </c>
      <c r="N173" t="b">
        <v>0</v>
      </c>
      <c r="O173" t="b">
        <v>0</v>
      </c>
      <c r="P173" t="b">
        <v>0</v>
      </c>
      <c r="Q173" t="b">
        <v>1</v>
      </c>
    </row>
    <row r="174" spans="1:17">
      <c r="A174" t="s">
        <v>50</v>
      </c>
      <c r="B174" t="s">
        <v>53</v>
      </c>
      <c r="C174" t="s">
        <v>171</v>
      </c>
      <c r="D174" t="s">
        <v>168</v>
      </c>
      <c r="E174">
        <f t="shared" ca="1" si="424"/>
        <v>3</v>
      </c>
      <c r="F174" t="b">
        <f ca="1">IF(N174,INDIRECT("HYPOTHESES!E"&amp;J174)&lt;0.05,INDIRECT("HYPOTHESES!E"&amp;J174)&gt;0.95)</f>
        <v>1</v>
      </c>
      <c r="G174" t="b">
        <f t="shared" ref="G174" ca="1" si="570">IF(O174,INDIRECT("HYPOTHESES!D"&amp;K174)&lt;0.05,INDIRECT("HYPOTHESES!D"&amp;K174)&gt;0.95)</f>
        <v>1</v>
      </c>
      <c r="H174" t="b">
        <f t="shared" ref="H174" ca="1" si="571">IF(P174,INDIRECT("HYPOTHESES!D"&amp;L174)&lt;0.05,INDIRECT("HYPOTHESES!D"&amp;L174)&gt;0.95)</f>
        <v>1</v>
      </c>
      <c r="I174" t="b">
        <f t="shared" ref="I174" ca="1" si="572">IF(Q174,INDIRECT("HYPOTHESES!D"&amp;M174)&lt;0.05,INDIRECT("HYPOTHESES!D"&amp;M174)&gt;0.95)</f>
        <v>0</v>
      </c>
      <c r="J174">
        <f t="shared" ref="J174:M174" si="573">J168+23</f>
        <v>479</v>
      </c>
      <c r="K174">
        <f t="shared" si="573"/>
        <v>1031</v>
      </c>
      <c r="L174">
        <f t="shared" si="573"/>
        <v>1399</v>
      </c>
      <c r="M174">
        <f t="shared" si="573"/>
        <v>1767</v>
      </c>
      <c r="N174" t="b">
        <v>0</v>
      </c>
      <c r="O174" t="b">
        <v>0</v>
      </c>
      <c r="P174" t="b">
        <v>0</v>
      </c>
      <c r="Q174" t="b">
        <v>1</v>
      </c>
    </row>
    <row r="175" spans="1:17">
      <c r="A175" t="s">
        <v>50</v>
      </c>
      <c r="B175" t="s">
        <v>53</v>
      </c>
      <c r="C175" t="s">
        <v>171</v>
      </c>
      <c r="D175" t="s">
        <v>169</v>
      </c>
      <c r="E175">
        <f t="shared" ca="1" si="424"/>
        <v>2</v>
      </c>
      <c r="F175" t="b">
        <f ca="1">IF(N175,AND(INDIRECT("HYPOTHESES!E"&amp;(J175+9))&lt;0.05,INDIRECT("HYPOTHESES!E"&amp;(J175+10))&gt;1),AND(INDIRECT("HYPOTHESES!E"&amp;(J175+9))&lt;0.05,INDIRECT("HYPOTHESES!E"&amp;(J175+10))&lt;1))</f>
        <v>0</v>
      </c>
      <c r="G175" t="b">
        <f t="shared" ref="G175" ca="1" si="574">IF(O175,AND(INDIRECT("HYPOTHESES!E"&amp;(K175+9))&lt;0.05,INDIRECT("HYPOTHESES!E"&amp;(K175+10))&gt;1),AND(INDIRECT("HYPOTHESES!E"&amp;(K175+9))&lt;0.05,INDIRECT("HYPOTHESES!E"&amp;(K175+10))&lt;1))</f>
        <v>1</v>
      </c>
      <c r="H175" t="b">
        <f t="shared" ref="H175" ca="1" si="575">IF(P175,AND(INDIRECT("HYPOTHESES!E"&amp;(L175+9))&lt;0.05,INDIRECT("HYPOTHESES!E"&amp;(L175+10))&gt;1),AND(INDIRECT("HYPOTHESES!E"&amp;(L175+9))&lt;0.05,INDIRECT("HYPOTHESES!E"&amp;(L175+10))&lt;1))</f>
        <v>1</v>
      </c>
      <c r="I175" t="b">
        <f t="shared" ref="I175" ca="1" si="576">IF(Q175,AND(INDIRECT("HYPOTHESES!E"&amp;(M175+9))&lt;0.05,INDIRECT("HYPOTHESES!E"&amp;(M175+10))&gt;1),AND(INDIRECT("HYPOTHESES!E"&amp;(M175+9))&lt;0.05,INDIRECT("HYPOTHESES!E"&amp;(M175+10))&lt;1))</f>
        <v>0</v>
      </c>
      <c r="J175">
        <f t="shared" ref="J175:M175" si="577">J169+23</f>
        <v>479</v>
      </c>
      <c r="K175">
        <f t="shared" si="577"/>
        <v>1031</v>
      </c>
      <c r="L175">
        <f t="shared" si="577"/>
        <v>1399</v>
      </c>
      <c r="M175">
        <f t="shared" si="577"/>
        <v>1767</v>
      </c>
      <c r="N175" t="b">
        <v>0</v>
      </c>
      <c r="O175" t="b">
        <v>0</v>
      </c>
      <c r="P175" t="b">
        <v>0</v>
      </c>
      <c r="Q175" t="b">
        <v>1</v>
      </c>
    </row>
    <row r="176" spans="1:17">
      <c r="A176" t="s">
        <v>50</v>
      </c>
      <c r="B176" t="s">
        <v>51</v>
      </c>
      <c r="C176" t="s">
        <v>152</v>
      </c>
      <c r="D176" t="s">
        <v>168</v>
      </c>
      <c r="E176">
        <f t="shared" ca="1" si="424"/>
        <v>1</v>
      </c>
      <c r="F176" t="e">
        <f ca="1">IF(N176,INDIRECT("HYPOTHESES!B"&amp;J176)&lt;0.05,INDIRECT("HYPOTHESES!B"&amp;J176)&gt;0.95)</f>
        <v>#REF!</v>
      </c>
      <c r="G176" t="e">
        <f ca="1">IF(O176,INDIRECT("HYPOTHESES!B"&amp;K176)&lt;0.05,INDIRECT("HYPOTHESES!B"&amp;K176)&gt;0.95)</f>
        <v>#REF!</v>
      </c>
      <c r="H176" t="e">
        <f ca="1">IF(P176,INDIRECT("B"&amp;L176)&lt;0.05,INDIRECT("HYPOTHESES!B"&amp;L176)&gt;0.95)</f>
        <v>#REF!</v>
      </c>
      <c r="I176" t="b">
        <f ca="1">IF(Q176,INDIRECT("B"&amp;M176)&lt;0.05,INDIRECT("HYPOTHESES!B"&amp;M176)&gt;0.95)</f>
        <v>1</v>
      </c>
      <c r="J176">
        <f t="shared" ref="J176:M176" si="578">J170+23</f>
        <v>502</v>
      </c>
      <c r="K176">
        <f t="shared" si="578"/>
        <v>1054</v>
      </c>
      <c r="L176">
        <f t="shared" si="578"/>
        <v>1422</v>
      </c>
      <c r="M176">
        <f t="shared" si="578"/>
        <v>1790</v>
      </c>
      <c r="N176" t="b">
        <v>0</v>
      </c>
      <c r="O176" t="b">
        <v>0</v>
      </c>
      <c r="P176" t="b">
        <v>0</v>
      </c>
      <c r="Q176" t="b">
        <v>1</v>
      </c>
    </row>
    <row r="177" spans="1:17">
      <c r="A177" t="s">
        <v>50</v>
      </c>
      <c r="B177" t="s">
        <v>51</v>
      </c>
      <c r="C177" t="s">
        <v>152</v>
      </c>
      <c r="D177" t="s">
        <v>169</v>
      </c>
      <c r="E177">
        <f t="shared" ca="1" si="424"/>
        <v>3</v>
      </c>
      <c r="F177" t="b">
        <f ca="1">IF(N177,AND(INDIRECT("HYPOTHESES!B"&amp;(J177+9))&lt;0.05,INDIRECT("HYPOTHESES!B"&amp;(J177+10))&gt;1),AND(INDIRECT("HYPOTHESES!B"&amp;(J177+9))&lt;0.05,INDIRECT("HYPOTHESES!B"&amp;(J177+10))&lt;1))</f>
        <v>1</v>
      </c>
      <c r="G177" t="b">
        <f t="shared" ref="G177" ca="1" si="579">IF(O177,AND(INDIRECT("HYPOTHESES!B"&amp;(K177+9))&lt;0.05,INDIRECT("HYPOTHESES!B"&amp;(K177+10))&gt;1),AND(INDIRECT("HYPOTHESES!B"&amp;(K177+9))&lt;0.05,INDIRECT("HYPOTHESES!B"&amp;(K177+10))&lt;1))</f>
        <v>0</v>
      </c>
      <c r="H177" t="b">
        <f t="shared" ref="H177" ca="1" si="580">IF(P177,AND(INDIRECT("HYPOTHESES!B"&amp;(L177+9))&lt;0.05,INDIRECT("HYPOTHESES!B"&amp;(L177+10))&gt;1),AND(INDIRECT("HYPOTHESES!B"&amp;(L177+9))&lt;0.05,INDIRECT("HYPOTHESES!B"&amp;(L177+10))&lt;1))</f>
        <v>1</v>
      </c>
      <c r="I177" t="b">
        <f t="shared" ref="I177" ca="1" si="581">IF(Q177,AND(INDIRECT("HYPOTHESES!B"&amp;(M177+9))&lt;0.05,INDIRECT("HYPOTHESES!B"&amp;(M177+10))&gt;1),AND(INDIRECT("HYPOTHESES!B"&amp;(M177+9))&lt;0.05,INDIRECT("HYPOTHESES!B"&amp;(M177+10))&lt;1))</f>
        <v>1</v>
      </c>
      <c r="J177">
        <f t="shared" ref="J177:M177" si="582">J171+23</f>
        <v>502</v>
      </c>
      <c r="K177">
        <f t="shared" si="582"/>
        <v>1054</v>
      </c>
      <c r="L177">
        <f t="shared" si="582"/>
        <v>1422</v>
      </c>
      <c r="M177">
        <f t="shared" si="582"/>
        <v>1790</v>
      </c>
      <c r="N177" t="b">
        <v>0</v>
      </c>
      <c r="O177" t="b">
        <v>0</v>
      </c>
      <c r="P177" t="b">
        <v>0</v>
      </c>
      <c r="Q177" t="b">
        <v>1</v>
      </c>
    </row>
    <row r="178" spans="1:17">
      <c r="A178" t="s">
        <v>50</v>
      </c>
      <c r="B178" t="s">
        <v>51</v>
      </c>
      <c r="C178" t="s">
        <v>170</v>
      </c>
      <c r="D178" t="s">
        <v>168</v>
      </c>
      <c r="E178">
        <f t="shared" ca="1" si="424"/>
        <v>3</v>
      </c>
      <c r="F178" t="b">
        <f ca="1">IF(N178,INDIRECT("HYPOTHESES!D"&amp;J178)&lt;0.05,INDIRECT("HYPOTHESES!D"&amp;J178)&gt;0.95)</f>
        <v>1</v>
      </c>
      <c r="G178" t="b">
        <f t="shared" ref="G178" ca="1" si="583">IF(O178,INDIRECT("HYPOTHESES!D"&amp;K178)&lt;0.05,INDIRECT("HYPOTHESES!D"&amp;K178)&gt;0.95)</f>
        <v>0</v>
      </c>
      <c r="H178" t="b">
        <f t="shared" ref="H178" ca="1" si="584">IF(P178,INDIRECT("HYPOTHESES!D"&amp;L178)&lt;0.05,INDIRECT("HYPOTHESES!D"&amp;L178)&gt;0.95)</f>
        <v>1</v>
      </c>
      <c r="I178" t="b">
        <f t="shared" ref="I178" ca="1" si="585">IF(Q178,INDIRECT("HYPOTHESES!D"&amp;M178)&lt;0.05,INDIRECT("HYPOTHESES!D"&amp;M178)&gt;0.95)</f>
        <v>1</v>
      </c>
      <c r="J178">
        <f t="shared" ref="J178:M178" si="586">J172+23</f>
        <v>502</v>
      </c>
      <c r="K178">
        <f t="shared" si="586"/>
        <v>1054</v>
      </c>
      <c r="L178">
        <f t="shared" si="586"/>
        <v>1422</v>
      </c>
      <c r="M178">
        <f t="shared" si="586"/>
        <v>1790</v>
      </c>
      <c r="N178" t="b">
        <v>0</v>
      </c>
      <c r="O178" t="b">
        <v>0</v>
      </c>
      <c r="P178" t="b">
        <v>0</v>
      </c>
      <c r="Q178" t="b">
        <v>1</v>
      </c>
    </row>
    <row r="179" spans="1:17">
      <c r="A179" t="s">
        <v>50</v>
      </c>
      <c r="B179" t="s">
        <v>51</v>
      </c>
      <c r="C179" t="s">
        <v>170</v>
      </c>
      <c r="D179" t="s">
        <v>169</v>
      </c>
      <c r="E179">
        <f t="shared" ca="1" si="424"/>
        <v>3</v>
      </c>
      <c r="F179" t="b">
        <f ca="1">IF(N179,AND(INDIRECT("HYPOTHESES!D"&amp;(J179+9))&lt;0.05,INDIRECT("HYPOTHESES!D"&amp;(J179+10))&gt;1),AND(INDIRECT("HYPOTHESES!D"&amp;(J179+9))&lt;0.05,INDIRECT("HYPOTHESES!D"&amp;(J179+10))&lt;1))</f>
        <v>1</v>
      </c>
      <c r="G179" t="b">
        <f t="shared" ref="G179" ca="1" si="587">IF(O179,AND(INDIRECT("HYPOTHESES!D"&amp;(K179+9))&lt;0.05,INDIRECT("HYPOTHESES!D"&amp;(K179+10))&gt;1),AND(INDIRECT("HYPOTHESES!D"&amp;(K179+9))&lt;0.05,INDIRECT("HYPOTHESES!D"&amp;(K179+10))&lt;1))</f>
        <v>0</v>
      </c>
      <c r="H179" t="b">
        <f t="shared" ref="H179" ca="1" si="588">IF(P179,AND(INDIRECT("HYPOTHESES!D"&amp;(L179+9))&lt;0.05,INDIRECT("HYPOTHESES!D"&amp;(L179+10))&gt;1),AND(INDIRECT("HYPOTHESES!D"&amp;(L179+9))&lt;0.05,INDIRECT("HYPOTHESES!D"&amp;(L179+10))&lt;1))</f>
        <v>1</v>
      </c>
      <c r="I179" t="b">
        <f t="shared" ref="I179" ca="1" si="589">IF(Q179,AND(INDIRECT("HYPOTHESES!D"&amp;(M179+9))&lt;0.05,INDIRECT("HYPOTHESES!D"&amp;(M179+10))&gt;1),AND(INDIRECT("HYPOTHESES!D"&amp;(M179+9))&lt;0.05,INDIRECT("HYPOTHESES!D"&amp;(M179+10))&lt;1))</f>
        <v>1</v>
      </c>
      <c r="J179">
        <f t="shared" ref="J179:M179" si="590">J173+23</f>
        <v>502</v>
      </c>
      <c r="K179">
        <f t="shared" si="590"/>
        <v>1054</v>
      </c>
      <c r="L179">
        <f t="shared" si="590"/>
        <v>1422</v>
      </c>
      <c r="M179">
        <f t="shared" si="590"/>
        <v>1790</v>
      </c>
      <c r="N179" t="b">
        <v>0</v>
      </c>
      <c r="O179" t="b">
        <v>0</v>
      </c>
      <c r="P179" t="b">
        <v>0</v>
      </c>
      <c r="Q179" t="b">
        <v>1</v>
      </c>
    </row>
    <row r="180" spans="1:17">
      <c r="A180" t="s">
        <v>50</v>
      </c>
      <c r="B180" t="s">
        <v>51</v>
      </c>
      <c r="C180" t="s">
        <v>171</v>
      </c>
      <c r="D180" t="s">
        <v>168</v>
      </c>
      <c r="E180">
        <f t="shared" ca="1" si="424"/>
        <v>3</v>
      </c>
      <c r="F180" t="b">
        <f ca="1">IF(N180,INDIRECT("HYPOTHESES!E"&amp;J180)&lt;0.05,INDIRECT("HYPOTHESES!E"&amp;J180)&gt;0.95)</f>
        <v>1</v>
      </c>
      <c r="G180" t="b">
        <f t="shared" ref="G180" ca="1" si="591">IF(O180,INDIRECT("HYPOTHESES!D"&amp;K180)&lt;0.05,INDIRECT("HYPOTHESES!D"&amp;K180)&gt;0.95)</f>
        <v>0</v>
      </c>
      <c r="H180" t="b">
        <f t="shared" ref="H180" ca="1" si="592">IF(P180,INDIRECT("HYPOTHESES!D"&amp;L180)&lt;0.05,INDIRECT("HYPOTHESES!D"&amp;L180)&gt;0.95)</f>
        <v>1</v>
      </c>
      <c r="I180" t="b">
        <f t="shared" ref="I180" ca="1" si="593">IF(Q180,INDIRECT("HYPOTHESES!D"&amp;M180)&lt;0.05,INDIRECT("HYPOTHESES!D"&amp;M180)&gt;0.95)</f>
        <v>1</v>
      </c>
      <c r="J180">
        <f t="shared" ref="J180:M180" si="594">J174+23</f>
        <v>502</v>
      </c>
      <c r="K180">
        <f t="shared" si="594"/>
        <v>1054</v>
      </c>
      <c r="L180">
        <f t="shared" si="594"/>
        <v>1422</v>
      </c>
      <c r="M180">
        <f t="shared" si="594"/>
        <v>1790</v>
      </c>
      <c r="N180" t="b">
        <v>0</v>
      </c>
      <c r="O180" t="b">
        <v>0</v>
      </c>
      <c r="P180" t="b">
        <v>0</v>
      </c>
      <c r="Q180" t="b">
        <v>1</v>
      </c>
    </row>
    <row r="181" spans="1:17">
      <c r="A181" t="s">
        <v>50</v>
      </c>
      <c r="B181" t="s">
        <v>51</v>
      </c>
      <c r="C181" t="s">
        <v>171</v>
      </c>
      <c r="D181" t="s">
        <v>169</v>
      </c>
      <c r="E181">
        <f t="shared" ca="1" si="424"/>
        <v>3</v>
      </c>
      <c r="F181" t="b">
        <f ca="1">IF(N181,AND(INDIRECT("HYPOTHESES!E"&amp;(J181+9))&lt;0.05,INDIRECT("HYPOTHESES!E"&amp;(J181+10))&gt;1),AND(INDIRECT("HYPOTHESES!E"&amp;(J181+9))&lt;0.05,INDIRECT("HYPOTHESES!E"&amp;(J181+10))&lt;1))</f>
        <v>1</v>
      </c>
      <c r="G181" t="b">
        <f t="shared" ref="G181" ca="1" si="595">IF(O181,AND(INDIRECT("HYPOTHESES!E"&amp;(K181+9))&lt;0.05,INDIRECT("HYPOTHESES!E"&amp;(K181+10))&gt;1),AND(INDIRECT("HYPOTHESES!E"&amp;(K181+9))&lt;0.05,INDIRECT("HYPOTHESES!E"&amp;(K181+10))&lt;1))</f>
        <v>0</v>
      </c>
      <c r="H181" t="b">
        <f t="shared" ref="H181" ca="1" si="596">IF(P181,AND(INDIRECT("HYPOTHESES!E"&amp;(L181+9))&lt;0.05,INDIRECT("HYPOTHESES!E"&amp;(L181+10))&gt;1),AND(INDIRECT("HYPOTHESES!E"&amp;(L181+9))&lt;0.05,INDIRECT("HYPOTHESES!E"&amp;(L181+10))&lt;1))</f>
        <v>1</v>
      </c>
      <c r="I181" t="b">
        <f t="shared" ref="I181" ca="1" si="597">IF(Q181,AND(INDIRECT("HYPOTHESES!E"&amp;(M181+9))&lt;0.05,INDIRECT("HYPOTHESES!E"&amp;(M181+10))&gt;1),AND(INDIRECT("HYPOTHESES!E"&amp;(M181+9))&lt;0.05,INDIRECT("HYPOTHESES!E"&amp;(M181+10))&lt;1))</f>
        <v>1</v>
      </c>
      <c r="J181">
        <f t="shared" ref="J181:M181" si="598">J175+23</f>
        <v>502</v>
      </c>
      <c r="K181">
        <f t="shared" si="598"/>
        <v>1054</v>
      </c>
      <c r="L181">
        <f t="shared" si="598"/>
        <v>1422</v>
      </c>
      <c r="M181">
        <f t="shared" si="598"/>
        <v>1790</v>
      </c>
      <c r="N181" t="b">
        <v>0</v>
      </c>
      <c r="O181" t="b">
        <v>0</v>
      </c>
      <c r="P181" t="b">
        <v>0</v>
      </c>
      <c r="Q181" t="b">
        <v>1</v>
      </c>
    </row>
    <row r="182" spans="1:17">
      <c r="A182" t="s">
        <v>50</v>
      </c>
      <c r="B182" t="s">
        <v>52</v>
      </c>
      <c r="C182" t="s">
        <v>152</v>
      </c>
      <c r="D182" t="s">
        <v>168</v>
      </c>
      <c r="E182">
        <f t="shared" ca="1" si="424"/>
        <v>1</v>
      </c>
      <c r="F182" t="e">
        <f ca="1">IF(N182,INDIRECT("HYPOTHESES!B"&amp;J182)&lt;0.05,INDIRECT("HYPOTHESES!B"&amp;J182)&gt;0.95)</f>
        <v>#REF!</v>
      </c>
      <c r="G182" t="e">
        <f ca="1">IF(O182,INDIRECT("HYPOTHESES!B"&amp;K182)&lt;0.05,INDIRECT("HYPOTHESES!B"&amp;K182)&gt;0.95)</f>
        <v>#REF!</v>
      </c>
      <c r="H182" t="e">
        <f ca="1">IF(P182,INDIRECT("B"&amp;L182)&lt;0.05,INDIRECT("HYPOTHESES!B"&amp;L182)&gt;0.95)</f>
        <v>#REF!</v>
      </c>
      <c r="I182" t="b">
        <f ca="1">IF(Q182,INDIRECT("B"&amp;M182)&lt;0.05,INDIRECT("HYPOTHESES!B"&amp;M182)&gt;0.95)</f>
        <v>1</v>
      </c>
      <c r="J182">
        <f t="shared" ref="J182:M182" si="599">J176+23</f>
        <v>525</v>
      </c>
      <c r="K182">
        <f t="shared" si="599"/>
        <v>1077</v>
      </c>
      <c r="L182">
        <f t="shared" si="599"/>
        <v>1445</v>
      </c>
      <c r="M182">
        <f t="shared" si="599"/>
        <v>1813</v>
      </c>
      <c r="N182" t="b">
        <v>0</v>
      </c>
      <c r="O182" t="b">
        <v>0</v>
      </c>
      <c r="P182" t="b">
        <v>0</v>
      </c>
      <c r="Q182" t="b">
        <v>1</v>
      </c>
    </row>
    <row r="183" spans="1:17">
      <c r="A183" t="s">
        <v>50</v>
      </c>
      <c r="B183" t="s">
        <v>52</v>
      </c>
      <c r="C183" t="s">
        <v>152</v>
      </c>
      <c r="D183" t="s">
        <v>169</v>
      </c>
      <c r="E183">
        <f t="shared" ca="1" si="424"/>
        <v>1</v>
      </c>
      <c r="F183" t="b">
        <f ca="1">IF(N183,AND(INDIRECT("HYPOTHESES!B"&amp;(J183+9))&lt;0.05,INDIRECT("HYPOTHESES!B"&amp;(J183+10))&gt;1),AND(INDIRECT("HYPOTHESES!B"&amp;(J183+9))&lt;0.05,INDIRECT("HYPOTHESES!B"&amp;(J183+10))&lt;1))</f>
        <v>0</v>
      </c>
      <c r="G183" t="b">
        <f t="shared" ref="G183" ca="1" si="600">IF(O183,AND(INDIRECT("HYPOTHESES!B"&amp;(K183+9))&lt;0.05,INDIRECT("HYPOTHESES!B"&amp;(K183+10))&gt;1),AND(INDIRECT("HYPOTHESES!B"&amp;(K183+9))&lt;0.05,INDIRECT("HYPOTHESES!B"&amp;(K183+10))&lt;1))</f>
        <v>0</v>
      </c>
      <c r="H183" t="b">
        <f t="shared" ref="H183" ca="1" si="601">IF(P183,AND(INDIRECT("HYPOTHESES!B"&amp;(L183+9))&lt;0.05,INDIRECT("HYPOTHESES!B"&amp;(L183+10))&gt;1),AND(INDIRECT("HYPOTHESES!B"&amp;(L183+9))&lt;0.05,INDIRECT("HYPOTHESES!B"&amp;(L183+10))&lt;1))</f>
        <v>0</v>
      </c>
      <c r="I183" t="b">
        <f t="shared" ref="I183" ca="1" si="602">IF(Q183,AND(INDIRECT("HYPOTHESES!B"&amp;(M183+9))&lt;0.05,INDIRECT("HYPOTHESES!B"&amp;(M183+10))&gt;1),AND(INDIRECT("HYPOTHESES!B"&amp;(M183+9))&lt;0.05,INDIRECT("HYPOTHESES!B"&amp;(M183+10))&lt;1))</f>
        <v>1</v>
      </c>
      <c r="J183">
        <f t="shared" ref="J183:M183" si="603">J177+23</f>
        <v>525</v>
      </c>
      <c r="K183">
        <f t="shared" si="603"/>
        <v>1077</v>
      </c>
      <c r="L183">
        <f t="shared" si="603"/>
        <v>1445</v>
      </c>
      <c r="M183">
        <f t="shared" si="603"/>
        <v>1813</v>
      </c>
      <c r="N183" t="b">
        <v>0</v>
      </c>
      <c r="O183" t="b">
        <v>0</v>
      </c>
      <c r="P183" t="b">
        <v>0</v>
      </c>
      <c r="Q183" t="b">
        <v>1</v>
      </c>
    </row>
    <row r="184" spans="1:17">
      <c r="A184" t="s">
        <v>50</v>
      </c>
      <c r="B184" t="s">
        <v>52</v>
      </c>
      <c r="C184" t="s">
        <v>170</v>
      </c>
      <c r="D184" t="s">
        <v>168</v>
      </c>
      <c r="E184">
        <f t="shared" ca="1" si="424"/>
        <v>2</v>
      </c>
      <c r="F184" t="b">
        <f ca="1">IF(N184,INDIRECT("HYPOTHESES!D"&amp;J184)&lt;0.05,INDIRECT("HYPOTHESES!D"&amp;J184)&gt;0.95)</f>
        <v>0</v>
      </c>
      <c r="G184" t="b">
        <f t="shared" ref="G184" ca="1" si="604">IF(O184,INDIRECT("HYPOTHESES!D"&amp;K184)&lt;0.05,INDIRECT("HYPOTHESES!D"&amp;K184)&gt;0.95)</f>
        <v>0</v>
      </c>
      <c r="H184" t="b">
        <f t="shared" ref="H184" ca="1" si="605">IF(P184,INDIRECT("HYPOTHESES!D"&amp;L184)&lt;0.05,INDIRECT("HYPOTHESES!D"&amp;L184)&gt;0.95)</f>
        <v>1</v>
      </c>
      <c r="I184" t="b">
        <f t="shared" ref="I184" ca="1" si="606">IF(Q184,INDIRECT("HYPOTHESES!D"&amp;M184)&lt;0.05,INDIRECT("HYPOTHESES!D"&amp;M184)&gt;0.95)</f>
        <v>1</v>
      </c>
      <c r="J184">
        <f t="shared" ref="J184:M184" si="607">J178+23</f>
        <v>525</v>
      </c>
      <c r="K184">
        <f t="shared" si="607"/>
        <v>1077</v>
      </c>
      <c r="L184">
        <f t="shared" si="607"/>
        <v>1445</v>
      </c>
      <c r="M184">
        <f t="shared" si="607"/>
        <v>1813</v>
      </c>
      <c r="N184" t="b">
        <v>0</v>
      </c>
      <c r="O184" t="b">
        <v>0</v>
      </c>
      <c r="P184" t="b">
        <v>0</v>
      </c>
      <c r="Q184" t="b">
        <v>1</v>
      </c>
    </row>
    <row r="185" spans="1:17">
      <c r="A185" t="s">
        <v>50</v>
      </c>
      <c r="B185" t="s">
        <v>52</v>
      </c>
      <c r="C185" t="s">
        <v>170</v>
      </c>
      <c r="D185" t="s">
        <v>169</v>
      </c>
      <c r="E185">
        <f t="shared" ca="1" si="424"/>
        <v>1</v>
      </c>
      <c r="F185" t="b">
        <f ca="1">IF(N185,AND(INDIRECT("HYPOTHESES!D"&amp;(J185+9))&lt;0.05,INDIRECT("HYPOTHESES!D"&amp;(J185+10))&gt;1),AND(INDIRECT("HYPOTHESES!D"&amp;(J185+9))&lt;0.05,INDIRECT("HYPOTHESES!D"&amp;(J185+10))&lt;1))</f>
        <v>0</v>
      </c>
      <c r="G185" t="b">
        <f t="shared" ref="G185" ca="1" si="608">IF(O185,AND(INDIRECT("HYPOTHESES!D"&amp;(K185+9))&lt;0.05,INDIRECT("HYPOTHESES!D"&amp;(K185+10))&gt;1),AND(INDIRECT("HYPOTHESES!D"&amp;(K185+9))&lt;0.05,INDIRECT("HYPOTHESES!D"&amp;(K185+10))&lt;1))</f>
        <v>0</v>
      </c>
      <c r="H185" t="b">
        <f t="shared" ref="H185" ca="1" si="609">IF(P185,AND(INDIRECT("HYPOTHESES!D"&amp;(L185+9))&lt;0.05,INDIRECT("HYPOTHESES!D"&amp;(L185+10))&gt;1),AND(INDIRECT("HYPOTHESES!D"&amp;(L185+9))&lt;0.05,INDIRECT("HYPOTHESES!D"&amp;(L185+10))&lt;1))</f>
        <v>1</v>
      </c>
      <c r="I185" t="b">
        <f t="shared" ref="I185" ca="1" si="610">IF(Q185,AND(INDIRECT("HYPOTHESES!D"&amp;(M185+9))&lt;0.05,INDIRECT("HYPOTHESES!D"&amp;(M185+10))&gt;1),AND(INDIRECT("HYPOTHESES!D"&amp;(M185+9))&lt;0.05,INDIRECT("HYPOTHESES!D"&amp;(M185+10))&lt;1))</f>
        <v>0</v>
      </c>
      <c r="J185">
        <f t="shared" ref="J185:M185" si="611">J179+23</f>
        <v>525</v>
      </c>
      <c r="K185">
        <f t="shared" si="611"/>
        <v>1077</v>
      </c>
      <c r="L185">
        <f t="shared" si="611"/>
        <v>1445</v>
      </c>
      <c r="M185">
        <f t="shared" si="611"/>
        <v>1813</v>
      </c>
      <c r="N185" t="b">
        <v>0</v>
      </c>
      <c r="O185" t="b">
        <v>0</v>
      </c>
      <c r="P185" t="b">
        <v>0</v>
      </c>
      <c r="Q185" t="b">
        <v>1</v>
      </c>
    </row>
    <row r="186" spans="1:17">
      <c r="A186" t="s">
        <v>50</v>
      </c>
      <c r="B186" t="s">
        <v>52</v>
      </c>
      <c r="C186" t="s">
        <v>171</v>
      </c>
      <c r="D186" t="s">
        <v>168</v>
      </c>
      <c r="E186">
        <f t="shared" ca="1" si="424"/>
        <v>2</v>
      </c>
      <c r="F186" t="b">
        <f ca="1">IF(N186,INDIRECT("HYPOTHESES!E"&amp;J186)&lt;0.05,INDIRECT("HYPOTHESES!E"&amp;J186)&gt;0.95)</f>
        <v>0</v>
      </c>
      <c r="G186" t="b">
        <f t="shared" ref="G186" ca="1" si="612">IF(O186,INDIRECT("HYPOTHESES!D"&amp;K186)&lt;0.05,INDIRECT("HYPOTHESES!D"&amp;K186)&gt;0.95)</f>
        <v>0</v>
      </c>
      <c r="H186" t="b">
        <f t="shared" ref="H186" ca="1" si="613">IF(P186,INDIRECT("HYPOTHESES!D"&amp;L186)&lt;0.05,INDIRECT("HYPOTHESES!D"&amp;L186)&gt;0.95)</f>
        <v>1</v>
      </c>
      <c r="I186" t="b">
        <f t="shared" ref="I186" ca="1" si="614">IF(Q186,INDIRECT("HYPOTHESES!D"&amp;M186)&lt;0.05,INDIRECT("HYPOTHESES!D"&amp;M186)&gt;0.95)</f>
        <v>1</v>
      </c>
      <c r="J186">
        <f t="shared" ref="J186:M186" si="615">J180+23</f>
        <v>525</v>
      </c>
      <c r="K186">
        <f t="shared" si="615"/>
        <v>1077</v>
      </c>
      <c r="L186">
        <f t="shared" si="615"/>
        <v>1445</v>
      </c>
      <c r="M186">
        <f t="shared" si="615"/>
        <v>1813</v>
      </c>
      <c r="N186" t="b">
        <v>0</v>
      </c>
      <c r="O186" t="b">
        <v>0</v>
      </c>
      <c r="P186" t="b">
        <v>0</v>
      </c>
      <c r="Q186" t="b">
        <v>1</v>
      </c>
    </row>
    <row r="187" spans="1:17">
      <c r="A187" t="s">
        <v>50</v>
      </c>
      <c r="B187" t="s">
        <v>52</v>
      </c>
      <c r="C187" t="s">
        <v>171</v>
      </c>
      <c r="D187" t="s">
        <v>169</v>
      </c>
      <c r="E187">
        <f t="shared" ca="1" si="424"/>
        <v>0</v>
      </c>
      <c r="F187" t="b">
        <f ca="1">IF(N187,AND(INDIRECT("HYPOTHESES!E"&amp;(J187+9))&lt;0.05,INDIRECT("HYPOTHESES!E"&amp;(J187+10))&gt;1),AND(INDIRECT("HYPOTHESES!E"&amp;(J187+9))&lt;0.05,INDIRECT("HYPOTHESES!E"&amp;(J187+10))&lt;1))</f>
        <v>0</v>
      </c>
      <c r="G187" t="b">
        <f t="shared" ref="G187" ca="1" si="616">IF(O187,AND(INDIRECT("HYPOTHESES!E"&amp;(K187+9))&lt;0.05,INDIRECT("HYPOTHESES!E"&amp;(K187+10))&gt;1),AND(INDIRECT("HYPOTHESES!E"&amp;(K187+9))&lt;0.05,INDIRECT("HYPOTHESES!E"&amp;(K187+10))&lt;1))</f>
        <v>0</v>
      </c>
      <c r="H187" t="b">
        <f t="shared" ref="H187" ca="1" si="617">IF(P187,AND(INDIRECT("HYPOTHESES!E"&amp;(L187+9))&lt;0.05,INDIRECT("HYPOTHESES!E"&amp;(L187+10))&gt;1),AND(INDIRECT("HYPOTHESES!E"&amp;(L187+9))&lt;0.05,INDIRECT("HYPOTHESES!E"&amp;(L187+10))&lt;1))</f>
        <v>0</v>
      </c>
      <c r="I187" t="b">
        <f t="shared" ref="I187" ca="1" si="618">IF(Q187,AND(INDIRECT("HYPOTHESES!E"&amp;(M187+9))&lt;0.05,INDIRECT("HYPOTHESES!E"&amp;(M187+10))&gt;1),AND(INDIRECT("HYPOTHESES!E"&amp;(M187+9))&lt;0.05,INDIRECT("HYPOTHESES!E"&amp;(M187+10))&lt;1))</f>
        <v>0</v>
      </c>
      <c r="J187">
        <f t="shared" ref="J187:M187" si="619">J181+23</f>
        <v>525</v>
      </c>
      <c r="K187">
        <f t="shared" si="619"/>
        <v>1077</v>
      </c>
      <c r="L187">
        <f t="shared" si="619"/>
        <v>1445</v>
      </c>
      <c r="M187">
        <f t="shared" si="619"/>
        <v>1813</v>
      </c>
      <c r="N187" t="b">
        <v>0</v>
      </c>
      <c r="O187" t="b">
        <v>0</v>
      </c>
      <c r="P187" t="b">
        <v>0</v>
      </c>
      <c r="Q187" t="b">
        <v>1</v>
      </c>
    </row>
    <row r="188" spans="1:17">
      <c r="A188" t="s">
        <v>50</v>
      </c>
      <c r="B188" t="s">
        <v>59</v>
      </c>
      <c r="C188" t="s">
        <v>152</v>
      </c>
      <c r="D188" t="s">
        <v>168</v>
      </c>
      <c r="E188">
        <f t="shared" ca="1" si="424"/>
        <v>1</v>
      </c>
      <c r="F188" t="e">
        <f ca="1">IF(N188,INDIRECT("HYPOTHESES!B"&amp;J188)&lt;0.05,INDIRECT("HYPOTHESES!B"&amp;J188)&gt;0.95)</f>
        <v>#REF!</v>
      </c>
      <c r="G188" t="e">
        <f ca="1">IF(O188,INDIRECT("HYPOTHESES!B"&amp;K188)&lt;0.05,INDIRECT("HYPOTHESES!B"&amp;K188)&gt;0.95)</f>
        <v>#REF!</v>
      </c>
      <c r="H188" t="e">
        <f ca="1">IF(P188,INDIRECT("B"&amp;L188)&lt;0.05,INDIRECT("HYPOTHESES!B"&amp;L188)&gt;0.95)</f>
        <v>#REF!</v>
      </c>
      <c r="I188" t="b">
        <f ca="1">IF(Q188,INDIRECT("B"&amp;M188)&lt;0.05,INDIRECT("HYPOTHESES!B"&amp;M188)&gt;0.95)</f>
        <v>1</v>
      </c>
      <c r="J188">
        <f t="shared" ref="J188:M188" si="620">J182+23</f>
        <v>548</v>
      </c>
      <c r="K188">
        <f t="shared" si="620"/>
        <v>1100</v>
      </c>
      <c r="L188">
        <f t="shared" si="620"/>
        <v>1468</v>
      </c>
      <c r="M188">
        <f t="shared" si="620"/>
        <v>1836</v>
      </c>
      <c r="N188" t="b">
        <v>0</v>
      </c>
      <c r="O188" t="b">
        <v>0</v>
      </c>
      <c r="P188" t="b">
        <v>0</v>
      </c>
      <c r="Q188" t="b">
        <v>1</v>
      </c>
    </row>
    <row r="189" spans="1:17">
      <c r="A189" t="s">
        <v>50</v>
      </c>
      <c r="B189" t="s">
        <v>59</v>
      </c>
      <c r="C189" t="s">
        <v>152</v>
      </c>
      <c r="D189" t="s">
        <v>169</v>
      </c>
      <c r="E189">
        <f t="shared" ca="1" si="424"/>
        <v>2</v>
      </c>
      <c r="F189" t="b">
        <f ca="1">IF(N189,AND(INDIRECT("HYPOTHESES!B"&amp;(J189+9))&lt;0.05,INDIRECT("HYPOTHESES!B"&amp;(J189+10))&gt;1),AND(INDIRECT("HYPOTHESES!B"&amp;(J189+9))&lt;0.05,INDIRECT("HYPOTHESES!B"&amp;(J189+10))&lt;1))</f>
        <v>0</v>
      </c>
      <c r="G189" t="b">
        <f t="shared" ref="G189" ca="1" si="621">IF(O189,AND(INDIRECT("HYPOTHESES!B"&amp;(K189+9))&lt;0.05,INDIRECT("HYPOTHESES!B"&amp;(K189+10))&gt;1),AND(INDIRECT("HYPOTHESES!B"&amp;(K189+9))&lt;0.05,INDIRECT("HYPOTHESES!B"&amp;(K189+10))&lt;1))</f>
        <v>0</v>
      </c>
      <c r="H189" t="b">
        <f t="shared" ref="H189" ca="1" si="622">IF(P189,AND(INDIRECT("HYPOTHESES!B"&amp;(L189+9))&lt;0.05,INDIRECT("HYPOTHESES!B"&amp;(L189+10))&gt;1),AND(INDIRECT("HYPOTHESES!B"&amp;(L189+9))&lt;0.05,INDIRECT("HYPOTHESES!B"&amp;(L189+10))&lt;1))</f>
        <v>1</v>
      </c>
      <c r="I189" t="b">
        <f t="shared" ref="I189" ca="1" si="623">IF(Q189,AND(INDIRECT("HYPOTHESES!B"&amp;(M189+9))&lt;0.05,INDIRECT("HYPOTHESES!B"&amp;(M189+10))&gt;1),AND(INDIRECT("HYPOTHESES!B"&amp;(M189+9))&lt;0.05,INDIRECT("HYPOTHESES!B"&amp;(M189+10))&lt;1))</f>
        <v>1</v>
      </c>
      <c r="J189">
        <f t="shared" ref="J189:M189" si="624">J183+23</f>
        <v>548</v>
      </c>
      <c r="K189">
        <f t="shared" si="624"/>
        <v>1100</v>
      </c>
      <c r="L189">
        <f t="shared" si="624"/>
        <v>1468</v>
      </c>
      <c r="M189">
        <f t="shared" si="624"/>
        <v>1836</v>
      </c>
      <c r="N189" t="b">
        <v>0</v>
      </c>
      <c r="O189" t="b">
        <v>0</v>
      </c>
      <c r="P189" t="b">
        <v>0</v>
      </c>
      <c r="Q189" t="b">
        <v>1</v>
      </c>
    </row>
    <row r="190" spans="1:17">
      <c r="A190" t="s">
        <v>50</v>
      </c>
      <c r="B190" t="s">
        <v>59</v>
      </c>
      <c r="C190" t="s">
        <v>170</v>
      </c>
      <c r="D190" t="s">
        <v>168</v>
      </c>
      <c r="E190">
        <f t="shared" ca="1" si="424"/>
        <v>3</v>
      </c>
      <c r="F190" t="b">
        <f ca="1">IF(N190,INDIRECT("HYPOTHESES!D"&amp;J190)&lt;0.05,INDIRECT("HYPOTHESES!D"&amp;J190)&gt;0.95)</f>
        <v>1</v>
      </c>
      <c r="G190" t="b">
        <f t="shared" ref="G190" ca="1" si="625">IF(O190,INDIRECT("HYPOTHESES!D"&amp;K190)&lt;0.05,INDIRECT("HYPOTHESES!D"&amp;K190)&gt;0.95)</f>
        <v>0</v>
      </c>
      <c r="H190" t="b">
        <f t="shared" ref="H190" ca="1" si="626">IF(P190,INDIRECT("HYPOTHESES!D"&amp;L190)&lt;0.05,INDIRECT("HYPOTHESES!D"&amp;L190)&gt;0.95)</f>
        <v>1</v>
      </c>
      <c r="I190" t="b">
        <f t="shared" ref="I190" ca="1" si="627">IF(Q190,INDIRECT("HYPOTHESES!D"&amp;M190)&lt;0.05,INDIRECT("HYPOTHESES!D"&amp;M190)&gt;0.95)</f>
        <v>1</v>
      </c>
      <c r="J190">
        <f t="shared" ref="J190:M190" si="628">J184+23</f>
        <v>548</v>
      </c>
      <c r="K190">
        <f t="shared" si="628"/>
        <v>1100</v>
      </c>
      <c r="L190">
        <f t="shared" si="628"/>
        <v>1468</v>
      </c>
      <c r="M190">
        <f t="shared" si="628"/>
        <v>1836</v>
      </c>
      <c r="N190" t="b">
        <v>0</v>
      </c>
      <c r="O190" t="b">
        <v>0</v>
      </c>
      <c r="P190" t="b">
        <v>0</v>
      </c>
      <c r="Q190" t="b">
        <v>1</v>
      </c>
    </row>
    <row r="191" spans="1:17">
      <c r="A191" t="s">
        <v>50</v>
      </c>
      <c r="B191" t="s">
        <v>59</v>
      </c>
      <c r="C191" t="s">
        <v>170</v>
      </c>
      <c r="D191" t="s">
        <v>169</v>
      </c>
      <c r="E191">
        <f t="shared" ca="1" si="424"/>
        <v>3</v>
      </c>
      <c r="F191" t="b">
        <f ca="1">IF(N191,AND(INDIRECT("HYPOTHESES!D"&amp;(J191+9))&lt;0.05,INDIRECT("HYPOTHESES!D"&amp;(J191+10))&gt;1),AND(INDIRECT("HYPOTHESES!D"&amp;(J191+9))&lt;0.05,INDIRECT("HYPOTHESES!D"&amp;(J191+10))&lt;1))</f>
        <v>1</v>
      </c>
      <c r="G191" t="b">
        <f t="shared" ref="G191" ca="1" si="629">IF(O191,AND(INDIRECT("HYPOTHESES!D"&amp;(K191+9))&lt;0.05,INDIRECT("HYPOTHESES!D"&amp;(K191+10))&gt;1),AND(INDIRECT("HYPOTHESES!D"&amp;(K191+9))&lt;0.05,INDIRECT("HYPOTHESES!D"&amp;(K191+10))&lt;1))</f>
        <v>0</v>
      </c>
      <c r="H191" t="b">
        <f t="shared" ref="H191" ca="1" si="630">IF(P191,AND(INDIRECT("HYPOTHESES!D"&amp;(L191+9))&lt;0.05,INDIRECT("HYPOTHESES!D"&amp;(L191+10))&gt;1),AND(INDIRECT("HYPOTHESES!D"&amp;(L191+9))&lt;0.05,INDIRECT("HYPOTHESES!D"&amp;(L191+10))&lt;1))</f>
        <v>1</v>
      </c>
      <c r="I191" t="b">
        <f t="shared" ref="I191" ca="1" si="631">IF(Q191,AND(INDIRECT("HYPOTHESES!D"&amp;(M191+9))&lt;0.05,INDIRECT("HYPOTHESES!D"&amp;(M191+10))&gt;1),AND(INDIRECT("HYPOTHESES!D"&amp;(M191+9))&lt;0.05,INDIRECT("HYPOTHESES!D"&amp;(M191+10))&lt;1))</f>
        <v>1</v>
      </c>
      <c r="J191">
        <f t="shared" ref="J191:M191" si="632">J185+23</f>
        <v>548</v>
      </c>
      <c r="K191">
        <f t="shared" si="632"/>
        <v>1100</v>
      </c>
      <c r="L191">
        <f t="shared" si="632"/>
        <v>1468</v>
      </c>
      <c r="M191">
        <f t="shared" si="632"/>
        <v>1836</v>
      </c>
      <c r="N191" t="b">
        <v>0</v>
      </c>
      <c r="O191" t="b">
        <v>0</v>
      </c>
      <c r="P191" t="b">
        <v>0</v>
      </c>
      <c r="Q191" t="b">
        <v>1</v>
      </c>
    </row>
    <row r="192" spans="1:17">
      <c r="A192" t="s">
        <v>50</v>
      </c>
      <c r="B192" t="s">
        <v>59</v>
      </c>
      <c r="C192" t="s">
        <v>171</v>
      </c>
      <c r="D192" t="s">
        <v>168</v>
      </c>
      <c r="E192">
        <f t="shared" ca="1" si="424"/>
        <v>3</v>
      </c>
      <c r="F192" t="b">
        <f ca="1">IF(N192,INDIRECT("HYPOTHESES!E"&amp;J192)&lt;0.05,INDIRECT("HYPOTHESES!E"&amp;J192)&gt;0.95)</f>
        <v>1</v>
      </c>
      <c r="G192" t="b">
        <f t="shared" ref="G192" ca="1" si="633">IF(O192,INDIRECT("HYPOTHESES!D"&amp;K192)&lt;0.05,INDIRECT("HYPOTHESES!D"&amp;K192)&gt;0.95)</f>
        <v>0</v>
      </c>
      <c r="H192" t="b">
        <f t="shared" ref="H192" ca="1" si="634">IF(P192,INDIRECT("HYPOTHESES!D"&amp;L192)&lt;0.05,INDIRECT("HYPOTHESES!D"&amp;L192)&gt;0.95)</f>
        <v>1</v>
      </c>
      <c r="I192" t="b">
        <f t="shared" ref="I192" ca="1" si="635">IF(Q192,INDIRECT("HYPOTHESES!D"&amp;M192)&lt;0.05,INDIRECT("HYPOTHESES!D"&amp;M192)&gt;0.95)</f>
        <v>1</v>
      </c>
      <c r="J192">
        <f t="shared" ref="J192:M192" si="636">J186+23</f>
        <v>548</v>
      </c>
      <c r="K192">
        <f t="shared" si="636"/>
        <v>1100</v>
      </c>
      <c r="L192">
        <f t="shared" si="636"/>
        <v>1468</v>
      </c>
      <c r="M192">
        <f t="shared" si="636"/>
        <v>1836</v>
      </c>
      <c r="N192" t="b">
        <v>0</v>
      </c>
      <c r="O192" t="b">
        <v>0</v>
      </c>
      <c r="P192" t="b">
        <v>0</v>
      </c>
      <c r="Q192" t="b">
        <v>1</v>
      </c>
    </row>
    <row r="193" spans="1:17">
      <c r="A193" t="s">
        <v>50</v>
      </c>
      <c r="B193" t="s">
        <v>59</v>
      </c>
      <c r="C193" t="s">
        <v>171</v>
      </c>
      <c r="D193" t="s">
        <v>169</v>
      </c>
      <c r="E193">
        <f t="shared" ca="1" si="424"/>
        <v>2</v>
      </c>
      <c r="F193" t="b">
        <f ca="1">IF(N193,AND(INDIRECT("HYPOTHESES!E"&amp;(J193+9))&lt;0.05,INDIRECT("HYPOTHESES!E"&amp;(J193+10))&gt;1),AND(INDIRECT("HYPOTHESES!E"&amp;(J193+9))&lt;0.05,INDIRECT("HYPOTHESES!E"&amp;(J193+10))&lt;1))</f>
        <v>0</v>
      </c>
      <c r="G193" t="b">
        <f t="shared" ref="G193" ca="1" si="637">IF(O193,AND(INDIRECT("HYPOTHESES!E"&amp;(K193+9))&lt;0.05,INDIRECT("HYPOTHESES!E"&amp;(K193+10))&gt;1),AND(INDIRECT("HYPOTHESES!E"&amp;(K193+9))&lt;0.05,INDIRECT("HYPOTHESES!E"&amp;(K193+10))&lt;1))</f>
        <v>0</v>
      </c>
      <c r="H193" t="b">
        <f t="shared" ref="H193" ca="1" si="638">IF(P193,AND(INDIRECT("HYPOTHESES!E"&amp;(L193+9))&lt;0.05,INDIRECT("HYPOTHESES!E"&amp;(L193+10))&gt;1),AND(INDIRECT("HYPOTHESES!E"&amp;(L193+9))&lt;0.05,INDIRECT("HYPOTHESES!E"&amp;(L193+10))&lt;1))</f>
        <v>1</v>
      </c>
      <c r="I193" t="b">
        <f t="shared" ref="I193" ca="1" si="639">IF(Q193,AND(INDIRECT("HYPOTHESES!E"&amp;(M193+9))&lt;0.05,INDIRECT("HYPOTHESES!E"&amp;(M193+10))&gt;1),AND(INDIRECT("HYPOTHESES!E"&amp;(M193+9))&lt;0.05,INDIRECT("HYPOTHESES!E"&amp;(M193+10))&lt;1))</f>
        <v>1</v>
      </c>
      <c r="J193">
        <f t="shared" ref="J193:M193" si="640">J187+23</f>
        <v>548</v>
      </c>
      <c r="K193">
        <f t="shared" si="640"/>
        <v>1100</v>
      </c>
      <c r="L193">
        <f t="shared" si="640"/>
        <v>1468</v>
      </c>
      <c r="M193">
        <f t="shared" si="640"/>
        <v>1836</v>
      </c>
      <c r="N193" t="b">
        <v>0</v>
      </c>
      <c r="O193" t="b">
        <v>0</v>
      </c>
      <c r="P193" t="b">
        <v>0</v>
      </c>
      <c r="Q193" t="b">
        <v>1</v>
      </c>
    </row>
    <row r="194" spans="1:17">
      <c r="A194" t="s">
        <v>160</v>
      </c>
      <c r="B194" t="s">
        <v>57</v>
      </c>
      <c r="C194" t="s">
        <v>152</v>
      </c>
      <c r="D194" t="s">
        <v>168</v>
      </c>
      <c r="E194">
        <f t="shared" ca="1" si="424"/>
        <v>0</v>
      </c>
      <c r="F194" t="e">
        <f ca="1">IF(N194,INDIRECT("HYPOTHESES!B"&amp;J194)&lt;0.05,INDIRECT("HYPOTHESES!B"&amp;J194)&gt;0.95)</f>
        <v>#REF!</v>
      </c>
      <c r="G194" t="e">
        <f ca="1">IF(O194,INDIRECT("HYPOTHESES!B"&amp;K194)&lt;0.05,INDIRECT("HYPOTHESES!B"&amp;K194)&gt;0.95)</f>
        <v>#REF!</v>
      </c>
      <c r="H194" t="e">
        <f ca="1">IF(P194,INDIRECT("B"&amp;L194)&lt;0.05,INDIRECT("HYPOTHESES!B"&amp;L194)&gt;0.95)</f>
        <v>#REF!</v>
      </c>
      <c r="I194" t="e">
        <f ca="1">IF(Q194,INDIRECT("B"&amp;M194)&lt;0.05,INDIRECT("HYPOTHESES!B"&amp;M194)&gt;0.95)</f>
        <v>#REF!</v>
      </c>
      <c r="J194">
        <v>571</v>
      </c>
      <c r="K194">
        <v>1123</v>
      </c>
      <c r="L194">
        <v>1491</v>
      </c>
      <c r="M194">
        <v>1675</v>
      </c>
      <c r="N194" t="b">
        <v>0</v>
      </c>
      <c r="O194" t="b">
        <v>0</v>
      </c>
      <c r="P194" t="b">
        <v>0</v>
      </c>
      <c r="Q194" t="b">
        <v>0</v>
      </c>
    </row>
    <row r="195" spans="1:17">
      <c r="A195" t="s">
        <v>160</v>
      </c>
      <c r="B195" t="s">
        <v>57</v>
      </c>
      <c r="C195" t="s">
        <v>152</v>
      </c>
      <c r="D195" t="s">
        <v>169</v>
      </c>
      <c r="E195">
        <f t="shared" ref="E195:E241" ca="1" si="641">COUNTIF(F195:I195,TRUE)</f>
        <v>0</v>
      </c>
      <c r="F195" t="b">
        <f ca="1">IF(N195,AND(INDIRECT("HYPOTHESES!B"&amp;(J195+9))&lt;0.05,INDIRECT("HYPOTHESES!B"&amp;(J195+10))&gt;1),AND(INDIRECT("HYPOTHESES!B"&amp;(J195+9))&lt;0.05,INDIRECT("HYPOTHESES!B"&amp;(J195+10))&lt;1))</f>
        <v>0</v>
      </c>
      <c r="G195" t="b">
        <f t="shared" ref="G195" ca="1" si="642">IF(O195,AND(INDIRECT("HYPOTHESES!B"&amp;(K195+9))&lt;0.05,INDIRECT("HYPOTHESES!B"&amp;(K195+10))&gt;1),AND(INDIRECT("HYPOTHESES!B"&amp;(K195+9))&lt;0.05,INDIRECT("HYPOTHESES!B"&amp;(K195+10))&lt;1))</f>
        <v>0</v>
      </c>
      <c r="H195" t="b">
        <f t="shared" ref="H195" ca="1" si="643">IF(P195,AND(INDIRECT("HYPOTHESES!B"&amp;(L195+9))&lt;0.05,INDIRECT("HYPOTHESES!B"&amp;(L195+10))&gt;1),AND(INDIRECT("HYPOTHESES!B"&amp;(L195+9))&lt;0.05,INDIRECT("HYPOTHESES!B"&amp;(L195+10))&lt;1))</f>
        <v>0</v>
      </c>
      <c r="I195" t="b">
        <f t="shared" ref="I195" ca="1" si="644">IF(Q195,AND(INDIRECT("HYPOTHESES!B"&amp;(M195+9))&lt;0.05,INDIRECT("HYPOTHESES!B"&amp;(M195+10))&gt;1),AND(INDIRECT("HYPOTHESES!B"&amp;(M195+9))&lt;0.05,INDIRECT("HYPOTHESES!B"&amp;(M195+10))&lt;1))</f>
        <v>0</v>
      </c>
      <c r="J195">
        <v>571</v>
      </c>
      <c r="K195">
        <v>1123</v>
      </c>
      <c r="L195">
        <v>1491</v>
      </c>
      <c r="M195">
        <v>1675</v>
      </c>
      <c r="N195" t="b">
        <v>0</v>
      </c>
      <c r="O195" t="b">
        <v>0</v>
      </c>
      <c r="P195" t="b">
        <v>0</v>
      </c>
      <c r="Q195" t="b">
        <v>0</v>
      </c>
    </row>
    <row r="196" spans="1:17">
      <c r="A196" t="s">
        <v>160</v>
      </c>
      <c r="B196" t="s">
        <v>57</v>
      </c>
      <c r="C196" t="s">
        <v>170</v>
      </c>
      <c r="D196" t="s">
        <v>168</v>
      </c>
      <c r="E196">
        <f t="shared" ca="1" si="641"/>
        <v>3</v>
      </c>
      <c r="F196" t="b">
        <f ca="1">IF(N196,INDIRECT("HYPOTHESES!D"&amp;J196)&lt;0.05,INDIRECT("HYPOTHESES!D"&amp;J196)&gt;0.95)</f>
        <v>1</v>
      </c>
      <c r="G196" t="b">
        <f t="shared" ref="G196" ca="1" si="645">IF(O196,INDIRECT("HYPOTHESES!D"&amp;K196)&lt;0.05,INDIRECT("HYPOTHESES!D"&amp;K196)&gt;0.95)</f>
        <v>1</v>
      </c>
      <c r="H196" t="b">
        <f t="shared" ref="H196" ca="1" si="646">IF(P196,INDIRECT("HYPOTHESES!D"&amp;L196)&lt;0.05,INDIRECT("HYPOTHESES!D"&amp;L196)&gt;0.95)</f>
        <v>0</v>
      </c>
      <c r="I196" t="b">
        <f t="shared" ref="I196" ca="1" si="647">IF(Q196,INDIRECT("HYPOTHESES!D"&amp;M196)&lt;0.05,INDIRECT("HYPOTHESES!D"&amp;M196)&gt;0.95)</f>
        <v>1</v>
      </c>
      <c r="J196">
        <v>571</v>
      </c>
      <c r="K196">
        <v>1123</v>
      </c>
      <c r="L196">
        <v>1491</v>
      </c>
      <c r="M196">
        <v>1675</v>
      </c>
      <c r="N196" t="b">
        <v>0</v>
      </c>
      <c r="O196" t="b">
        <v>0</v>
      </c>
      <c r="P196" t="b">
        <v>0</v>
      </c>
      <c r="Q196" t="b">
        <v>0</v>
      </c>
    </row>
    <row r="197" spans="1:17">
      <c r="A197" t="s">
        <v>160</v>
      </c>
      <c r="B197" t="s">
        <v>57</v>
      </c>
      <c r="C197" t="s">
        <v>170</v>
      </c>
      <c r="D197" t="s">
        <v>169</v>
      </c>
      <c r="E197">
        <f t="shared" ca="1" si="641"/>
        <v>3</v>
      </c>
      <c r="F197" t="b">
        <f ca="1">IF(N197,AND(INDIRECT("HYPOTHESES!D"&amp;(J197+9))&lt;0.05,INDIRECT("HYPOTHESES!D"&amp;(J197+10))&gt;1),AND(INDIRECT("HYPOTHESES!D"&amp;(J197+9))&lt;0.05,INDIRECT("HYPOTHESES!D"&amp;(J197+10))&lt;1))</f>
        <v>1</v>
      </c>
      <c r="G197" t="b">
        <f t="shared" ref="G197" ca="1" si="648">IF(O197,AND(INDIRECT("HYPOTHESES!D"&amp;(K197+9))&lt;0.05,INDIRECT("HYPOTHESES!D"&amp;(K197+10))&gt;1),AND(INDIRECT("HYPOTHESES!D"&amp;(K197+9))&lt;0.05,INDIRECT("HYPOTHESES!D"&amp;(K197+10))&lt;1))</f>
        <v>1</v>
      </c>
      <c r="H197" t="b">
        <f t="shared" ref="H197" ca="1" si="649">IF(P197,AND(INDIRECT("HYPOTHESES!D"&amp;(L197+9))&lt;0.05,INDIRECT("HYPOTHESES!D"&amp;(L197+10))&gt;1),AND(INDIRECT("HYPOTHESES!D"&amp;(L197+9))&lt;0.05,INDIRECT("HYPOTHESES!D"&amp;(L197+10))&lt;1))</f>
        <v>0</v>
      </c>
      <c r="I197" t="b">
        <f t="shared" ref="I197" ca="1" si="650">IF(Q197,AND(INDIRECT("HYPOTHESES!D"&amp;(M197+9))&lt;0.05,INDIRECT("HYPOTHESES!D"&amp;(M197+10))&gt;1),AND(INDIRECT("HYPOTHESES!D"&amp;(M197+9))&lt;0.05,INDIRECT("HYPOTHESES!D"&amp;(M197+10))&lt;1))</f>
        <v>1</v>
      </c>
      <c r="J197">
        <v>571</v>
      </c>
      <c r="K197">
        <v>1123</v>
      </c>
      <c r="L197">
        <v>1491</v>
      </c>
      <c r="M197">
        <v>1675</v>
      </c>
      <c r="N197" t="b">
        <v>0</v>
      </c>
      <c r="O197" t="b">
        <v>0</v>
      </c>
      <c r="P197" t="b">
        <v>0</v>
      </c>
      <c r="Q197" t="b">
        <v>0</v>
      </c>
    </row>
    <row r="198" spans="1:17">
      <c r="A198" t="s">
        <v>160</v>
      </c>
      <c r="B198" t="s">
        <v>57</v>
      </c>
      <c r="C198" t="s">
        <v>171</v>
      </c>
      <c r="D198" t="s">
        <v>168</v>
      </c>
      <c r="E198">
        <f t="shared" ca="1" si="641"/>
        <v>2</v>
      </c>
      <c r="F198" t="b">
        <f ca="1">IF(N198,INDIRECT("HYPOTHESES!E"&amp;J198)&lt;0.05,INDIRECT("HYPOTHESES!E"&amp;J198)&gt;0.95)</f>
        <v>0</v>
      </c>
      <c r="G198" t="b">
        <f t="shared" ref="G198" ca="1" si="651">IF(O198,INDIRECT("HYPOTHESES!D"&amp;K198)&lt;0.05,INDIRECT("HYPOTHESES!D"&amp;K198)&gt;0.95)</f>
        <v>1</v>
      </c>
      <c r="H198" t="b">
        <f t="shared" ref="H198" ca="1" si="652">IF(P198,INDIRECT("HYPOTHESES!D"&amp;L198)&lt;0.05,INDIRECT("HYPOTHESES!D"&amp;L198)&gt;0.95)</f>
        <v>0</v>
      </c>
      <c r="I198" t="b">
        <f t="shared" ref="I198" ca="1" si="653">IF(Q198,INDIRECT("HYPOTHESES!D"&amp;M198)&lt;0.05,INDIRECT("HYPOTHESES!D"&amp;M198)&gt;0.95)</f>
        <v>1</v>
      </c>
      <c r="J198">
        <v>571</v>
      </c>
      <c r="K198">
        <v>1123</v>
      </c>
      <c r="L198">
        <v>1491</v>
      </c>
      <c r="M198">
        <v>1675</v>
      </c>
      <c r="N198" t="b">
        <v>0</v>
      </c>
      <c r="O198" t="b">
        <v>0</v>
      </c>
      <c r="P198" t="b">
        <v>0</v>
      </c>
      <c r="Q198" t="b">
        <v>0</v>
      </c>
    </row>
    <row r="199" spans="1:17">
      <c r="A199" t="s">
        <v>160</v>
      </c>
      <c r="B199" t="s">
        <v>57</v>
      </c>
      <c r="C199" t="s">
        <v>171</v>
      </c>
      <c r="D199" t="s">
        <v>169</v>
      </c>
      <c r="E199">
        <f t="shared" ca="1" si="641"/>
        <v>2</v>
      </c>
      <c r="F199" t="b">
        <f ca="1">IF(N199,AND(INDIRECT("HYPOTHESES!E"&amp;(J199+9))&lt;0.05,INDIRECT("HYPOTHESES!E"&amp;(J199+10))&gt;1),AND(INDIRECT("HYPOTHESES!E"&amp;(J199+9))&lt;0.05,INDIRECT("HYPOTHESES!E"&amp;(J199+10))&lt;1))</f>
        <v>0</v>
      </c>
      <c r="G199" t="b">
        <f t="shared" ref="G199" ca="1" si="654">IF(O199,AND(INDIRECT("HYPOTHESES!E"&amp;(K199+9))&lt;0.05,INDIRECT("HYPOTHESES!E"&amp;(K199+10))&gt;1),AND(INDIRECT("HYPOTHESES!E"&amp;(K199+9))&lt;0.05,INDIRECT("HYPOTHESES!E"&amp;(K199+10))&lt;1))</f>
        <v>1</v>
      </c>
      <c r="H199" t="b">
        <f t="shared" ref="H199" ca="1" si="655">IF(P199,AND(INDIRECT("HYPOTHESES!E"&amp;(L199+9))&lt;0.05,INDIRECT("HYPOTHESES!E"&amp;(L199+10))&gt;1),AND(INDIRECT("HYPOTHESES!E"&amp;(L199+9))&lt;0.05,INDIRECT("HYPOTHESES!E"&amp;(L199+10))&lt;1))</f>
        <v>0</v>
      </c>
      <c r="I199" t="b">
        <f t="shared" ref="I199" ca="1" si="656">IF(Q199,AND(INDIRECT("HYPOTHESES!E"&amp;(M199+9))&lt;0.05,INDIRECT("HYPOTHESES!E"&amp;(M199+10))&gt;1),AND(INDIRECT("HYPOTHESES!E"&amp;(M199+9))&lt;0.05,INDIRECT("HYPOTHESES!E"&amp;(M199+10))&lt;1))</f>
        <v>1</v>
      </c>
      <c r="J199">
        <v>571</v>
      </c>
      <c r="K199">
        <v>1123</v>
      </c>
      <c r="L199">
        <v>1491</v>
      </c>
      <c r="M199">
        <v>1675</v>
      </c>
      <c r="N199" t="b">
        <v>0</v>
      </c>
      <c r="O199" t="b">
        <v>0</v>
      </c>
      <c r="P199" t="b">
        <v>0</v>
      </c>
      <c r="Q199" t="b">
        <v>0</v>
      </c>
    </row>
    <row r="200" spans="1:17">
      <c r="A200" t="s">
        <v>160</v>
      </c>
      <c r="B200" t="s">
        <v>58</v>
      </c>
      <c r="C200" t="s">
        <v>152</v>
      </c>
      <c r="D200" t="s">
        <v>168</v>
      </c>
      <c r="E200">
        <f t="shared" ca="1" si="641"/>
        <v>0</v>
      </c>
      <c r="F200" t="e">
        <f ca="1">IF(N200,INDIRECT("HYPOTHESES!B"&amp;J200)&lt;0.05,INDIRECT("HYPOTHESES!B"&amp;J200)&gt;0.95)</f>
        <v>#REF!</v>
      </c>
      <c r="G200" t="e">
        <f ca="1">IF(O200,INDIRECT("HYPOTHESES!B"&amp;K200)&lt;0.05,INDIRECT("HYPOTHESES!B"&amp;K200)&gt;0.95)</f>
        <v>#REF!</v>
      </c>
      <c r="H200" t="e">
        <f ca="1">IF(P200,INDIRECT("B"&amp;L200)&lt;0.05,INDIRECT("HYPOTHESES!B"&amp;L200)&gt;0.95)</f>
        <v>#REF!</v>
      </c>
      <c r="I200" t="e">
        <f ca="1">IF(Q200,INDIRECT("B"&amp;M200)&lt;0.05,INDIRECT("HYPOTHESES!B"&amp;M200)&gt;0.95)</f>
        <v>#REF!</v>
      </c>
      <c r="J200">
        <f t="shared" ref="J200:M200" si="657">J194+23</f>
        <v>594</v>
      </c>
      <c r="K200">
        <f t="shared" si="657"/>
        <v>1146</v>
      </c>
      <c r="L200">
        <f t="shared" si="657"/>
        <v>1514</v>
      </c>
      <c r="M200">
        <f t="shared" si="657"/>
        <v>1698</v>
      </c>
      <c r="N200" t="b">
        <v>0</v>
      </c>
      <c r="O200" t="b">
        <v>0</v>
      </c>
      <c r="P200" t="b">
        <v>0</v>
      </c>
      <c r="Q200" t="b">
        <v>0</v>
      </c>
    </row>
    <row r="201" spans="1:17">
      <c r="A201" t="s">
        <v>160</v>
      </c>
      <c r="B201" t="s">
        <v>58</v>
      </c>
      <c r="C201" t="s">
        <v>152</v>
      </c>
      <c r="D201" t="s">
        <v>169</v>
      </c>
      <c r="E201">
        <f t="shared" ca="1" si="641"/>
        <v>2</v>
      </c>
      <c r="F201" t="b">
        <f ca="1">IF(N201,AND(INDIRECT("HYPOTHESES!B"&amp;(J201+9))&lt;0.05,INDIRECT("HYPOTHESES!B"&amp;(J201+10))&gt;1),AND(INDIRECT("HYPOTHESES!B"&amp;(J201+9))&lt;0.05,INDIRECT("HYPOTHESES!B"&amp;(J201+10))&lt;1))</f>
        <v>0</v>
      </c>
      <c r="G201" t="b">
        <f t="shared" ref="G201" ca="1" si="658">IF(O201,AND(INDIRECT("HYPOTHESES!B"&amp;(K201+9))&lt;0.05,INDIRECT("HYPOTHESES!B"&amp;(K201+10))&gt;1),AND(INDIRECT("HYPOTHESES!B"&amp;(K201+9))&lt;0.05,INDIRECT("HYPOTHESES!B"&amp;(K201+10))&lt;1))</f>
        <v>1</v>
      </c>
      <c r="H201" t="b">
        <f t="shared" ref="H201" ca="1" si="659">IF(P201,AND(INDIRECT("HYPOTHESES!B"&amp;(L201+9))&lt;0.05,INDIRECT("HYPOTHESES!B"&amp;(L201+10))&gt;1),AND(INDIRECT("HYPOTHESES!B"&amp;(L201+9))&lt;0.05,INDIRECT("HYPOTHESES!B"&amp;(L201+10))&lt;1))</f>
        <v>1</v>
      </c>
      <c r="I201" t="b">
        <f t="shared" ref="I201" ca="1" si="660">IF(Q201,AND(INDIRECT("HYPOTHESES!B"&amp;(M201+9))&lt;0.05,INDIRECT("HYPOTHESES!B"&amp;(M201+10))&gt;1),AND(INDIRECT("HYPOTHESES!B"&amp;(M201+9))&lt;0.05,INDIRECT("HYPOTHESES!B"&amp;(M201+10))&lt;1))</f>
        <v>0</v>
      </c>
      <c r="J201">
        <f t="shared" ref="J201:M201" si="661">J195+23</f>
        <v>594</v>
      </c>
      <c r="K201">
        <f t="shared" si="661"/>
        <v>1146</v>
      </c>
      <c r="L201">
        <f t="shared" si="661"/>
        <v>1514</v>
      </c>
      <c r="M201">
        <f t="shared" si="661"/>
        <v>1698</v>
      </c>
      <c r="N201" t="b">
        <v>0</v>
      </c>
      <c r="O201" t="b">
        <v>0</v>
      </c>
      <c r="P201" t="b">
        <v>0</v>
      </c>
      <c r="Q201" t="b">
        <v>0</v>
      </c>
    </row>
    <row r="202" spans="1:17">
      <c r="A202" t="s">
        <v>160</v>
      </c>
      <c r="B202" t="s">
        <v>58</v>
      </c>
      <c r="C202" t="s">
        <v>170</v>
      </c>
      <c r="D202" t="s">
        <v>168</v>
      </c>
      <c r="E202">
        <f t="shared" ca="1" si="641"/>
        <v>4</v>
      </c>
      <c r="F202" t="b">
        <f ca="1">IF(N202,INDIRECT("HYPOTHESES!D"&amp;J202)&lt;0.05,INDIRECT("HYPOTHESES!D"&amp;J202)&gt;0.95)</f>
        <v>1</v>
      </c>
      <c r="G202" t="b">
        <f t="shared" ref="G202" ca="1" si="662">IF(O202,INDIRECT("HYPOTHESES!D"&amp;K202)&lt;0.05,INDIRECT("HYPOTHESES!D"&amp;K202)&gt;0.95)</f>
        <v>1</v>
      </c>
      <c r="H202" t="b">
        <f t="shared" ref="H202" ca="1" si="663">IF(P202,INDIRECT("HYPOTHESES!D"&amp;L202)&lt;0.05,INDIRECT("HYPOTHESES!D"&amp;L202)&gt;0.95)</f>
        <v>1</v>
      </c>
      <c r="I202" t="b">
        <f t="shared" ref="I202" ca="1" si="664">IF(Q202,INDIRECT("HYPOTHESES!D"&amp;M202)&lt;0.05,INDIRECT("HYPOTHESES!D"&amp;M202)&gt;0.95)</f>
        <v>1</v>
      </c>
      <c r="J202">
        <f t="shared" ref="J202:M202" si="665">J196+23</f>
        <v>594</v>
      </c>
      <c r="K202">
        <f t="shared" si="665"/>
        <v>1146</v>
      </c>
      <c r="L202">
        <f t="shared" si="665"/>
        <v>1514</v>
      </c>
      <c r="M202">
        <f t="shared" si="665"/>
        <v>1698</v>
      </c>
      <c r="N202" t="b">
        <v>0</v>
      </c>
      <c r="O202" t="b">
        <v>0</v>
      </c>
      <c r="P202" t="b">
        <v>0</v>
      </c>
      <c r="Q202" t="b">
        <v>0</v>
      </c>
    </row>
    <row r="203" spans="1:17">
      <c r="A203" t="s">
        <v>160</v>
      </c>
      <c r="B203" t="s">
        <v>58</v>
      </c>
      <c r="C203" t="s">
        <v>170</v>
      </c>
      <c r="D203" t="s">
        <v>169</v>
      </c>
      <c r="E203">
        <f t="shared" ca="1" si="641"/>
        <v>3</v>
      </c>
      <c r="F203" t="b">
        <f ca="1">IF(N203,AND(INDIRECT("HYPOTHESES!D"&amp;(J203+9))&lt;0.05,INDIRECT("HYPOTHESES!D"&amp;(J203+10))&gt;1),AND(INDIRECT("HYPOTHESES!D"&amp;(J203+9))&lt;0.05,INDIRECT("HYPOTHESES!D"&amp;(J203+10))&lt;1))</f>
        <v>1</v>
      </c>
      <c r="G203" t="b">
        <f t="shared" ref="G203" ca="1" si="666">IF(O203,AND(INDIRECT("HYPOTHESES!D"&amp;(K203+9))&lt;0.05,INDIRECT("HYPOTHESES!D"&amp;(K203+10))&gt;1),AND(INDIRECT("HYPOTHESES!D"&amp;(K203+9))&lt;0.05,INDIRECT("HYPOTHESES!D"&amp;(K203+10))&lt;1))</f>
        <v>1</v>
      </c>
      <c r="H203" t="b">
        <f t="shared" ref="H203" ca="1" si="667">IF(P203,AND(INDIRECT("HYPOTHESES!D"&amp;(L203+9))&lt;0.05,INDIRECT("HYPOTHESES!D"&amp;(L203+10))&gt;1),AND(INDIRECT("HYPOTHESES!D"&amp;(L203+9))&lt;0.05,INDIRECT("HYPOTHESES!D"&amp;(L203+10))&lt;1))</f>
        <v>1</v>
      </c>
      <c r="I203" t="b">
        <f t="shared" ref="I203" ca="1" si="668">IF(Q203,AND(INDIRECT("HYPOTHESES!D"&amp;(M203+9))&lt;0.05,INDIRECT("HYPOTHESES!D"&amp;(M203+10))&gt;1),AND(INDIRECT("HYPOTHESES!D"&amp;(M203+9))&lt;0.05,INDIRECT("HYPOTHESES!D"&amp;(M203+10))&lt;1))</f>
        <v>0</v>
      </c>
      <c r="J203">
        <f t="shared" ref="J203:M203" si="669">J197+23</f>
        <v>594</v>
      </c>
      <c r="K203">
        <f t="shared" si="669"/>
        <v>1146</v>
      </c>
      <c r="L203">
        <f t="shared" si="669"/>
        <v>1514</v>
      </c>
      <c r="M203">
        <f t="shared" si="669"/>
        <v>1698</v>
      </c>
      <c r="N203" t="b">
        <v>0</v>
      </c>
      <c r="O203" t="b">
        <v>0</v>
      </c>
      <c r="P203" t="b">
        <v>0</v>
      </c>
      <c r="Q203" t="b">
        <v>0</v>
      </c>
    </row>
    <row r="204" spans="1:17">
      <c r="A204" t="s">
        <v>160</v>
      </c>
      <c r="B204" t="s">
        <v>58</v>
      </c>
      <c r="C204" t="s">
        <v>171</v>
      </c>
      <c r="D204" t="s">
        <v>168</v>
      </c>
      <c r="E204">
        <f t="shared" ca="1" si="641"/>
        <v>3</v>
      </c>
      <c r="F204" t="b">
        <f ca="1">IF(N204,INDIRECT("HYPOTHESES!E"&amp;J204)&lt;0.05,INDIRECT("HYPOTHESES!E"&amp;J204)&gt;0.95)</f>
        <v>0</v>
      </c>
      <c r="G204" t="b">
        <f t="shared" ref="G204" ca="1" si="670">IF(O204,INDIRECT("HYPOTHESES!D"&amp;K204)&lt;0.05,INDIRECT("HYPOTHESES!D"&amp;K204)&gt;0.95)</f>
        <v>1</v>
      </c>
      <c r="H204" t="b">
        <f t="shared" ref="H204" ca="1" si="671">IF(P204,INDIRECT("HYPOTHESES!D"&amp;L204)&lt;0.05,INDIRECT("HYPOTHESES!D"&amp;L204)&gt;0.95)</f>
        <v>1</v>
      </c>
      <c r="I204" t="b">
        <f t="shared" ref="I204" ca="1" si="672">IF(Q204,INDIRECT("HYPOTHESES!D"&amp;M204)&lt;0.05,INDIRECT("HYPOTHESES!D"&amp;M204)&gt;0.95)</f>
        <v>1</v>
      </c>
      <c r="J204">
        <f t="shared" ref="J204:M204" si="673">J198+23</f>
        <v>594</v>
      </c>
      <c r="K204">
        <f t="shared" si="673"/>
        <v>1146</v>
      </c>
      <c r="L204">
        <f t="shared" si="673"/>
        <v>1514</v>
      </c>
      <c r="M204">
        <f t="shared" si="673"/>
        <v>1698</v>
      </c>
      <c r="N204" t="b">
        <v>0</v>
      </c>
      <c r="O204" t="b">
        <v>0</v>
      </c>
      <c r="P204" t="b">
        <v>0</v>
      </c>
      <c r="Q204" t="b">
        <v>0</v>
      </c>
    </row>
    <row r="205" spans="1:17">
      <c r="A205" t="s">
        <v>160</v>
      </c>
      <c r="B205" t="s">
        <v>58</v>
      </c>
      <c r="C205" t="s">
        <v>171</v>
      </c>
      <c r="D205" t="s">
        <v>169</v>
      </c>
      <c r="E205">
        <f t="shared" ca="1" si="641"/>
        <v>1</v>
      </c>
      <c r="F205" t="b">
        <f ca="1">IF(N205,AND(INDIRECT("HYPOTHESES!E"&amp;(J205+9))&lt;0.05,INDIRECT("HYPOTHESES!E"&amp;(J205+10))&gt;1),AND(INDIRECT("HYPOTHESES!E"&amp;(J205+9))&lt;0.05,INDIRECT("HYPOTHESES!E"&amp;(J205+10))&lt;1))</f>
        <v>0</v>
      </c>
      <c r="G205" t="b">
        <f t="shared" ref="G205" ca="1" si="674">IF(O205,AND(INDIRECT("HYPOTHESES!E"&amp;(K205+9))&lt;0.05,INDIRECT("HYPOTHESES!E"&amp;(K205+10))&gt;1),AND(INDIRECT("HYPOTHESES!E"&amp;(K205+9))&lt;0.05,INDIRECT("HYPOTHESES!E"&amp;(K205+10))&lt;1))</f>
        <v>0</v>
      </c>
      <c r="H205" t="b">
        <f t="shared" ref="H205" ca="1" si="675">IF(P205,AND(INDIRECT("HYPOTHESES!E"&amp;(L205+9))&lt;0.05,INDIRECT("HYPOTHESES!E"&amp;(L205+10))&gt;1),AND(INDIRECT("HYPOTHESES!E"&amp;(L205+9))&lt;0.05,INDIRECT("HYPOTHESES!E"&amp;(L205+10))&lt;1))</f>
        <v>1</v>
      </c>
      <c r="I205" t="b">
        <f t="shared" ref="I205" ca="1" si="676">IF(Q205,AND(INDIRECT("HYPOTHESES!E"&amp;(M205+9))&lt;0.05,INDIRECT("HYPOTHESES!E"&amp;(M205+10))&gt;1),AND(INDIRECT("HYPOTHESES!E"&amp;(M205+9))&lt;0.05,INDIRECT("HYPOTHESES!E"&amp;(M205+10))&lt;1))</f>
        <v>0</v>
      </c>
      <c r="J205">
        <f t="shared" ref="J205:M205" si="677">J199+23</f>
        <v>594</v>
      </c>
      <c r="K205">
        <f t="shared" si="677"/>
        <v>1146</v>
      </c>
      <c r="L205">
        <f t="shared" si="677"/>
        <v>1514</v>
      </c>
      <c r="M205">
        <f t="shared" si="677"/>
        <v>1698</v>
      </c>
      <c r="N205" t="b">
        <v>0</v>
      </c>
      <c r="O205" t="b">
        <v>0</v>
      </c>
      <c r="P205" t="b">
        <v>0</v>
      </c>
      <c r="Q205" t="b">
        <v>0</v>
      </c>
    </row>
    <row r="206" spans="1:17">
      <c r="A206" t="s">
        <v>160</v>
      </c>
      <c r="B206" t="s">
        <v>56</v>
      </c>
      <c r="C206" t="s">
        <v>152</v>
      </c>
      <c r="D206" t="s">
        <v>168</v>
      </c>
      <c r="E206">
        <f t="shared" ca="1" si="641"/>
        <v>0</v>
      </c>
      <c r="F206" t="e">
        <f ca="1">IF(N206,INDIRECT("HYPOTHESES!B"&amp;J206)&lt;0.05,INDIRECT("HYPOTHESES!B"&amp;J206)&gt;0.95)</f>
        <v>#REF!</v>
      </c>
      <c r="G206" t="e">
        <f ca="1">IF(O206,INDIRECT("HYPOTHESES!B"&amp;K206)&lt;0.05,INDIRECT("HYPOTHESES!B"&amp;K206)&gt;0.95)</f>
        <v>#REF!</v>
      </c>
      <c r="H206" t="e">
        <f ca="1">IF(P206,INDIRECT("B"&amp;L206)&lt;0.05,INDIRECT("HYPOTHESES!B"&amp;L206)&gt;0.95)</f>
        <v>#REF!</v>
      </c>
      <c r="I206" t="e">
        <f ca="1">IF(Q206,INDIRECT("B"&amp;M206)&lt;0.05,INDIRECT("HYPOTHESES!B"&amp;M206)&gt;0.95)</f>
        <v>#REF!</v>
      </c>
      <c r="J206">
        <f t="shared" ref="J206:M206" si="678">J200+23</f>
        <v>617</v>
      </c>
      <c r="K206">
        <f t="shared" si="678"/>
        <v>1169</v>
      </c>
      <c r="L206">
        <f t="shared" si="678"/>
        <v>1537</v>
      </c>
      <c r="M206">
        <f t="shared" si="678"/>
        <v>1721</v>
      </c>
      <c r="N206" t="b">
        <v>0</v>
      </c>
      <c r="O206" t="b">
        <v>0</v>
      </c>
      <c r="P206" t="b">
        <v>0</v>
      </c>
      <c r="Q206" t="b">
        <v>0</v>
      </c>
    </row>
    <row r="207" spans="1:17">
      <c r="A207" t="s">
        <v>160</v>
      </c>
      <c r="B207" t="s">
        <v>56</v>
      </c>
      <c r="C207" t="s">
        <v>152</v>
      </c>
      <c r="D207" t="s">
        <v>169</v>
      </c>
      <c r="E207">
        <f t="shared" ca="1" si="641"/>
        <v>0</v>
      </c>
      <c r="F207" t="b">
        <f ca="1">IF(N207,AND(INDIRECT("HYPOTHESES!B"&amp;(J207+9))&lt;0.05,INDIRECT("HYPOTHESES!B"&amp;(J207+10))&gt;1),AND(INDIRECT("HYPOTHESES!B"&amp;(J207+9))&lt;0.05,INDIRECT("HYPOTHESES!B"&amp;(J207+10))&lt;1))</f>
        <v>0</v>
      </c>
      <c r="G207" t="b">
        <f t="shared" ref="G207" ca="1" si="679">IF(O207,AND(INDIRECT("HYPOTHESES!B"&amp;(K207+9))&lt;0.05,INDIRECT("HYPOTHESES!B"&amp;(K207+10))&gt;1),AND(INDIRECT("HYPOTHESES!B"&amp;(K207+9))&lt;0.05,INDIRECT("HYPOTHESES!B"&amp;(K207+10))&lt;1))</f>
        <v>0</v>
      </c>
      <c r="H207" t="b">
        <f t="shared" ref="H207" ca="1" si="680">IF(P207,AND(INDIRECT("HYPOTHESES!B"&amp;(L207+9))&lt;0.05,INDIRECT("HYPOTHESES!B"&amp;(L207+10))&gt;1),AND(INDIRECT("HYPOTHESES!B"&amp;(L207+9))&lt;0.05,INDIRECT("HYPOTHESES!B"&amp;(L207+10))&lt;1))</f>
        <v>0</v>
      </c>
      <c r="I207" t="b">
        <f t="shared" ref="I207" ca="1" si="681">IF(Q207,AND(INDIRECT("HYPOTHESES!B"&amp;(M207+9))&lt;0.05,INDIRECT("HYPOTHESES!B"&amp;(M207+10))&gt;1),AND(INDIRECT("HYPOTHESES!B"&amp;(M207+9))&lt;0.05,INDIRECT("HYPOTHESES!B"&amp;(M207+10))&lt;1))</f>
        <v>0</v>
      </c>
      <c r="J207">
        <f t="shared" ref="J207:M207" si="682">J201+23</f>
        <v>617</v>
      </c>
      <c r="K207">
        <f t="shared" si="682"/>
        <v>1169</v>
      </c>
      <c r="L207">
        <f t="shared" si="682"/>
        <v>1537</v>
      </c>
      <c r="M207">
        <f t="shared" si="682"/>
        <v>1721</v>
      </c>
      <c r="N207" t="b">
        <v>0</v>
      </c>
      <c r="O207" t="b">
        <v>0</v>
      </c>
      <c r="P207" t="b">
        <v>0</v>
      </c>
      <c r="Q207" t="b">
        <v>0</v>
      </c>
    </row>
    <row r="208" spans="1:17">
      <c r="A208" t="s">
        <v>160</v>
      </c>
      <c r="B208" t="s">
        <v>56</v>
      </c>
      <c r="C208" t="s">
        <v>170</v>
      </c>
      <c r="D208" t="s">
        <v>168</v>
      </c>
      <c r="E208">
        <f t="shared" ca="1" si="641"/>
        <v>3</v>
      </c>
      <c r="F208" t="b">
        <f ca="1">IF(N208,INDIRECT("HYPOTHESES!D"&amp;J208)&lt;0.05,INDIRECT("HYPOTHESES!D"&amp;J208)&gt;0.95)</f>
        <v>1</v>
      </c>
      <c r="G208" t="b">
        <f t="shared" ref="G208" ca="1" si="683">IF(O208,INDIRECT("HYPOTHESES!D"&amp;K208)&lt;0.05,INDIRECT("HYPOTHESES!D"&amp;K208)&gt;0.95)</f>
        <v>1</v>
      </c>
      <c r="H208" t="b">
        <f t="shared" ref="H208" ca="1" si="684">IF(P208,INDIRECT("HYPOTHESES!D"&amp;L208)&lt;0.05,INDIRECT("HYPOTHESES!D"&amp;L208)&gt;0.95)</f>
        <v>0</v>
      </c>
      <c r="I208" t="b">
        <f t="shared" ref="I208" ca="1" si="685">IF(Q208,INDIRECT("HYPOTHESES!D"&amp;M208)&lt;0.05,INDIRECT("HYPOTHESES!D"&amp;M208)&gt;0.95)</f>
        <v>1</v>
      </c>
      <c r="J208">
        <f t="shared" ref="J208:M208" si="686">J202+23</f>
        <v>617</v>
      </c>
      <c r="K208">
        <f t="shared" si="686"/>
        <v>1169</v>
      </c>
      <c r="L208">
        <f t="shared" si="686"/>
        <v>1537</v>
      </c>
      <c r="M208">
        <f t="shared" si="686"/>
        <v>1721</v>
      </c>
      <c r="N208" t="b">
        <v>0</v>
      </c>
      <c r="O208" t="b">
        <v>0</v>
      </c>
      <c r="P208" t="b">
        <v>0</v>
      </c>
      <c r="Q208" t="b">
        <v>0</v>
      </c>
    </row>
    <row r="209" spans="1:17">
      <c r="A209" t="s">
        <v>160</v>
      </c>
      <c r="B209" t="s">
        <v>56</v>
      </c>
      <c r="C209" t="s">
        <v>170</v>
      </c>
      <c r="D209" t="s">
        <v>169</v>
      </c>
      <c r="E209">
        <f t="shared" ca="1" si="641"/>
        <v>3</v>
      </c>
      <c r="F209" t="b">
        <f ca="1">IF(N209,AND(INDIRECT("HYPOTHESES!D"&amp;(J209+9))&lt;0.05,INDIRECT("HYPOTHESES!D"&amp;(J209+10))&gt;1),AND(INDIRECT("HYPOTHESES!D"&amp;(J209+9))&lt;0.05,INDIRECT("HYPOTHESES!D"&amp;(J209+10))&lt;1))</f>
        <v>1</v>
      </c>
      <c r="G209" t="b">
        <f t="shared" ref="G209" ca="1" si="687">IF(O209,AND(INDIRECT("HYPOTHESES!D"&amp;(K209+9))&lt;0.05,INDIRECT("HYPOTHESES!D"&amp;(K209+10))&gt;1),AND(INDIRECT("HYPOTHESES!D"&amp;(K209+9))&lt;0.05,INDIRECT("HYPOTHESES!D"&amp;(K209+10))&lt;1))</f>
        <v>1</v>
      </c>
      <c r="H209" t="b">
        <f t="shared" ref="H209" ca="1" si="688">IF(P209,AND(INDIRECT("HYPOTHESES!D"&amp;(L209+9))&lt;0.05,INDIRECT("HYPOTHESES!D"&amp;(L209+10))&gt;1),AND(INDIRECT("HYPOTHESES!D"&amp;(L209+9))&lt;0.05,INDIRECT("HYPOTHESES!D"&amp;(L209+10))&lt;1))</f>
        <v>0</v>
      </c>
      <c r="I209" t="b">
        <f t="shared" ref="I209" ca="1" si="689">IF(Q209,AND(INDIRECT("HYPOTHESES!D"&amp;(M209+9))&lt;0.05,INDIRECT("HYPOTHESES!D"&amp;(M209+10))&gt;1),AND(INDIRECT("HYPOTHESES!D"&amp;(M209+9))&lt;0.05,INDIRECT("HYPOTHESES!D"&amp;(M209+10))&lt;1))</f>
        <v>1</v>
      </c>
      <c r="J209">
        <f t="shared" ref="J209:M209" si="690">J203+23</f>
        <v>617</v>
      </c>
      <c r="K209">
        <f t="shared" si="690"/>
        <v>1169</v>
      </c>
      <c r="L209">
        <f t="shared" si="690"/>
        <v>1537</v>
      </c>
      <c r="M209">
        <f t="shared" si="690"/>
        <v>1721</v>
      </c>
      <c r="N209" t="b">
        <v>0</v>
      </c>
      <c r="O209" t="b">
        <v>0</v>
      </c>
      <c r="P209" t="b">
        <v>0</v>
      </c>
      <c r="Q209" t="b">
        <v>0</v>
      </c>
    </row>
    <row r="210" spans="1:17">
      <c r="A210" t="s">
        <v>160</v>
      </c>
      <c r="B210" t="s">
        <v>56</v>
      </c>
      <c r="C210" t="s">
        <v>171</v>
      </c>
      <c r="D210" t="s">
        <v>168</v>
      </c>
      <c r="E210">
        <f t="shared" ca="1" si="641"/>
        <v>2</v>
      </c>
      <c r="F210" t="b">
        <f ca="1">IF(N210,INDIRECT("HYPOTHESES!E"&amp;J210)&lt;0.05,INDIRECT("HYPOTHESES!E"&amp;J210)&gt;0.95)</f>
        <v>0</v>
      </c>
      <c r="G210" t="b">
        <f t="shared" ref="G210" ca="1" si="691">IF(O210,INDIRECT("HYPOTHESES!D"&amp;K210)&lt;0.05,INDIRECT("HYPOTHESES!D"&amp;K210)&gt;0.95)</f>
        <v>1</v>
      </c>
      <c r="H210" t="b">
        <f t="shared" ref="H210" ca="1" si="692">IF(P210,INDIRECT("HYPOTHESES!D"&amp;L210)&lt;0.05,INDIRECT("HYPOTHESES!D"&amp;L210)&gt;0.95)</f>
        <v>0</v>
      </c>
      <c r="I210" t="b">
        <f t="shared" ref="I210" ca="1" si="693">IF(Q210,INDIRECT("HYPOTHESES!D"&amp;M210)&lt;0.05,INDIRECT("HYPOTHESES!D"&amp;M210)&gt;0.95)</f>
        <v>1</v>
      </c>
      <c r="J210">
        <f t="shared" ref="J210:M210" si="694">J204+23</f>
        <v>617</v>
      </c>
      <c r="K210">
        <f t="shared" si="694"/>
        <v>1169</v>
      </c>
      <c r="L210">
        <f t="shared" si="694"/>
        <v>1537</v>
      </c>
      <c r="M210">
        <f t="shared" si="694"/>
        <v>1721</v>
      </c>
      <c r="N210" t="b">
        <v>0</v>
      </c>
      <c r="O210" t="b">
        <v>0</v>
      </c>
      <c r="P210" t="b">
        <v>0</v>
      </c>
      <c r="Q210" t="b">
        <v>0</v>
      </c>
    </row>
    <row r="211" spans="1:17">
      <c r="A211" t="s">
        <v>160</v>
      </c>
      <c r="B211" t="s">
        <v>56</v>
      </c>
      <c r="C211" t="s">
        <v>171</v>
      </c>
      <c r="D211" t="s">
        <v>169</v>
      </c>
      <c r="E211">
        <f t="shared" ca="1" si="641"/>
        <v>2</v>
      </c>
      <c r="F211" t="b">
        <f ca="1">IF(N211,AND(INDIRECT("HYPOTHESES!E"&amp;(J211+9))&lt;0.05,INDIRECT("HYPOTHESES!E"&amp;(J211+10))&gt;1),AND(INDIRECT("HYPOTHESES!E"&amp;(J211+9))&lt;0.05,INDIRECT("HYPOTHESES!E"&amp;(J211+10))&lt;1))</f>
        <v>0</v>
      </c>
      <c r="G211" t="b">
        <f t="shared" ref="G211" ca="1" si="695">IF(O211,AND(INDIRECT("HYPOTHESES!E"&amp;(K211+9))&lt;0.05,INDIRECT("HYPOTHESES!E"&amp;(K211+10))&gt;1),AND(INDIRECT("HYPOTHESES!E"&amp;(K211+9))&lt;0.05,INDIRECT("HYPOTHESES!E"&amp;(K211+10))&lt;1))</f>
        <v>1</v>
      </c>
      <c r="H211" t="b">
        <f t="shared" ref="H211" ca="1" si="696">IF(P211,AND(INDIRECT("HYPOTHESES!E"&amp;(L211+9))&lt;0.05,INDIRECT("HYPOTHESES!E"&amp;(L211+10))&gt;1),AND(INDIRECT("HYPOTHESES!E"&amp;(L211+9))&lt;0.05,INDIRECT("HYPOTHESES!E"&amp;(L211+10))&lt;1))</f>
        <v>0</v>
      </c>
      <c r="I211" t="b">
        <f t="shared" ref="I211" ca="1" si="697">IF(Q211,AND(INDIRECT("HYPOTHESES!E"&amp;(M211+9))&lt;0.05,INDIRECT("HYPOTHESES!E"&amp;(M211+10))&gt;1),AND(INDIRECT("HYPOTHESES!E"&amp;(M211+9))&lt;0.05,INDIRECT("HYPOTHESES!E"&amp;(M211+10))&lt;1))</f>
        <v>1</v>
      </c>
      <c r="J211">
        <f t="shared" ref="J211:M211" si="698">J205+23</f>
        <v>617</v>
      </c>
      <c r="K211">
        <f t="shared" si="698"/>
        <v>1169</v>
      </c>
      <c r="L211">
        <f t="shared" si="698"/>
        <v>1537</v>
      </c>
      <c r="M211">
        <f t="shared" si="698"/>
        <v>1721</v>
      </c>
      <c r="N211" t="b">
        <v>0</v>
      </c>
      <c r="O211" t="b">
        <v>0</v>
      </c>
      <c r="P211" t="b">
        <v>0</v>
      </c>
      <c r="Q211" t="b">
        <v>0</v>
      </c>
    </row>
    <row r="212" spans="1:17">
      <c r="A212" t="s">
        <v>160</v>
      </c>
      <c r="B212" t="s">
        <v>60</v>
      </c>
      <c r="C212" t="s">
        <v>152</v>
      </c>
      <c r="D212" t="s">
        <v>168</v>
      </c>
      <c r="E212">
        <f t="shared" ca="1" si="641"/>
        <v>0</v>
      </c>
      <c r="F212" t="e">
        <f ca="1">IF(N212,INDIRECT("HYPOTHESES!B"&amp;J212)&lt;0.05,INDIRECT("HYPOTHESES!B"&amp;J212)&gt;0.95)</f>
        <v>#REF!</v>
      </c>
      <c r="G212" t="e">
        <f ca="1">IF(O212,INDIRECT("HYPOTHESES!B"&amp;K212)&lt;0.05,INDIRECT("HYPOTHESES!B"&amp;K212)&gt;0.95)</f>
        <v>#REF!</v>
      </c>
      <c r="H212" t="e">
        <f ca="1">IF(P212,INDIRECT("B"&amp;L212)&lt;0.05,INDIRECT("HYPOTHESES!B"&amp;L212)&gt;0.95)</f>
        <v>#REF!</v>
      </c>
      <c r="I212" t="e">
        <f ca="1">IF(Q212,INDIRECT("B"&amp;M212)&lt;0.05,INDIRECT("HYPOTHESES!B"&amp;M212)&gt;0.95)</f>
        <v>#REF!</v>
      </c>
      <c r="J212">
        <f t="shared" ref="J212:M212" si="699">J206+23</f>
        <v>640</v>
      </c>
      <c r="K212">
        <f t="shared" si="699"/>
        <v>1192</v>
      </c>
      <c r="L212">
        <f t="shared" si="699"/>
        <v>1560</v>
      </c>
      <c r="M212">
        <f t="shared" si="699"/>
        <v>1744</v>
      </c>
      <c r="N212" t="b">
        <v>0</v>
      </c>
      <c r="O212" t="b">
        <v>0</v>
      </c>
      <c r="P212" t="b">
        <v>0</v>
      </c>
      <c r="Q212" t="b">
        <v>0</v>
      </c>
    </row>
    <row r="213" spans="1:17">
      <c r="A213" t="s">
        <v>160</v>
      </c>
      <c r="B213" t="s">
        <v>60</v>
      </c>
      <c r="C213" t="s">
        <v>152</v>
      </c>
      <c r="D213" t="s">
        <v>169</v>
      </c>
      <c r="E213">
        <f t="shared" ca="1" si="641"/>
        <v>2</v>
      </c>
      <c r="F213" t="b">
        <f ca="1">IF(N213,AND(INDIRECT("HYPOTHESES!B"&amp;(J213+9))&lt;0.05,INDIRECT("HYPOTHESES!B"&amp;(J213+10))&gt;1),AND(INDIRECT("HYPOTHESES!B"&amp;(J213+9))&lt;0.05,INDIRECT("HYPOTHESES!B"&amp;(J213+10))&lt;1))</f>
        <v>0</v>
      </c>
      <c r="G213" t="b">
        <f t="shared" ref="G213" ca="1" si="700">IF(O213,AND(INDIRECT("HYPOTHESES!B"&amp;(K213+9))&lt;0.05,INDIRECT("HYPOTHESES!B"&amp;(K213+10))&gt;1),AND(INDIRECT("HYPOTHESES!B"&amp;(K213+9))&lt;0.05,INDIRECT("HYPOTHESES!B"&amp;(K213+10))&lt;1))</f>
        <v>1</v>
      </c>
      <c r="H213" t="b">
        <f t="shared" ref="H213" ca="1" si="701">IF(P213,AND(INDIRECT("HYPOTHESES!B"&amp;(L213+9))&lt;0.05,INDIRECT("HYPOTHESES!B"&amp;(L213+10))&gt;1),AND(INDIRECT("HYPOTHESES!B"&amp;(L213+9))&lt;0.05,INDIRECT("HYPOTHESES!B"&amp;(L213+10))&lt;1))</f>
        <v>1</v>
      </c>
      <c r="I213" t="b">
        <f t="shared" ref="I213" ca="1" si="702">IF(Q213,AND(INDIRECT("HYPOTHESES!B"&amp;(M213+9))&lt;0.05,INDIRECT("HYPOTHESES!B"&amp;(M213+10))&gt;1),AND(INDIRECT("HYPOTHESES!B"&amp;(M213+9))&lt;0.05,INDIRECT("HYPOTHESES!B"&amp;(M213+10))&lt;1))</f>
        <v>0</v>
      </c>
      <c r="J213">
        <f t="shared" ref="J213:M213" si="703">J207+23</f>
        <v>640</v>
      </c>
      <c r="K213">
        <f t="shared" si="703"/>
        <v>1192</v>
      </c>
      <c r="L213">
        <f t="shared" si="703"/>
        <v>1560</v>
      </c>
      <c r="M213">
        <f t="shared" si="703"/>
        <v>1744</v>
      </c>
      <c r="N213" t="b">
        <v>0</v>
      </c>
      <c r="O213" t="b">
        <v>0</v>
      </c>
      <c r="P213" t="b">
        <v>0</v>
      </c>
      <c r="Q213" t="b">
        <v>0</v>
      </c>
    </row>
    <row r="214" spans="1:17">
      <c r="A214" t="s">
        <v>160</v>
      </c>
      <c r="B214" t="s">
        <v>60</v>
      </c>
      <c r="C214" t="s">
        <v>170</v>
      </c>
      <c r="D214" t="s">
        <v>168</v>
      </c>
      <c r="E214">
        <f t="shared" ca="1" si="641"/>
        <v>4</v>
      </c>
      <c r="F214" t="b">
        <f ca="1">IF(N214,INDIRECT("HYPOTHESES!D"&amp;J214)&lt;0.05,INDIRECT("HYPOTHESES!D"&amp;J214)&gt;0.95)</f>
        <v>1</v>
      </c>
      <c r="G214" t="b">
        <f t="shared" ref="G214" ca="1" si="704">IF(O214,INDIRECT("HYPOTHESES!D"&amp;K214)&lt;0.05,INDIRECT("HYPOTHESES!D"&amp;K214)&gt;0.95)</f>
        <v>1</v>
      </c>
      <c r="H214" t="b">
        <f t="shared" ref="H214" ca="1" si="705">IF(P214,INDIRECT("HYPOTHESES!D"&amp;L214)&lt;0.05,INDIRECT("HYPOTHESES!D"&amp;L214)&gt;0.95)</f>
        <v>1</v>
      </c>
      <c r="I214" t="b">
        <f t="shared" ref="I214" ca="1" si="706">IF(Q214,INDIRECT("HYPOTHESES!D"&amp;M214)&lt;0.05,INDIRECT("HYPOTHESES!D"&amp;M214)&gt;0.95)</f>
        <v>1</v>
      </c>
      <c r="J214">
        <f t="shared" ref="J214:M214" si="707">J208+23</f>
        <v>640</v>
      </c>
      <c r="K214">
        <f t="shared" si="707"/>
        <v>1192</v>
      </c>
      <c r="L214">
        <f t="shared" si="707"/>
        <v>1560</v>
      </c>
      <c r="M214">
        <f t="shared" si="707"/>
        <v>1744</v>
      </c>
      <c r="N214" t="b">
        <v>0</v>
      </c>
      <c r="O214" t="b">
        <v>0</v>
      </c>
      <c r="P214" t="b">
        <v>0</v>
      </c>
      <c r="Q214" t="b">
        <v>0</v>
      </c>
    </row>
    <row r="215" spans="1:17">
      <c r="A215" t="s">
        <v>160</v>
      </c>
      <c r="B215" t="s">
        <v>60</v>
      </c>
      <c r="C215" t="s">
        <v>170</v>
      </c>
      <c r="D215" t="s">
        <v>169</v>
      </c>
      <c r="E215">
        <f t="shared" ca="1" si="641"/>
        <v>3</v>
      </c>
      <c r="F215" t="b">
        <f ca="1">IF(N215,AND(INDIRECT("HYPOTHESES!D"&amp;(J215+9))&lt;0.05,INDIRECT("HYPOTHESES!D"&amp;(J215+10))&gt;1),AND(INDIRECT("HYPOTHESES!D"&amp;(J215+9))&lt;0.05,INDIRECT("HYPOTHESES!D"&amp;(J215+10))&lt;1))</f>
        <v>1</v>
      </c>
      <c r="G215" t="b">
        <f t="shared" ref="G215" ca="1" si="708">IF(O215,AND(INDIRECT("HYPOTHESES!D"&amp;(K215+9))&lt;0.05,INDIRECT("HYPOTHESES!D"&amp;(K215+10))&gt;1),AND(INDIRECT("HYPOTHESES!D"&amp;(K215+9))&lt;0.05,INDIRECT("HYPOTHESES!D"&amp;(K215+10))&lt;1))</f>
        <v>1</v>
      </c>
      <c r="H215" t="b">
        <f t="shared" ref="H215" ca="1" si="709">IF(P215,AND(INDIRECT("HYPOTHESES!D"&amp;(L215+9))&lt;0.05,INDIRECT("HYPOTHESES!D"&amp;(L215+10))&gt;1),AND(INDIRECT("HYPOTHESES!D"&amp;(L215+9))&lt;0.05,INDIRECT("HYPOTHESES!D"&amp;(L215+10))&lt;1))</f>
        <v>1</v>
      </c>
      <c r="I215" t="b">
        <f t="shared" ref="I215" ca="1" si="710">IF(Q215,AND(INDIRECT("HYPOTHESES!D"&amp;(M215+9))&lt;0.05,INDIRECT("HYPOTHESES!D"&amp;(M215+10))&gt;1),AND(INDIRECT("HYPOTHESES!D"&amp;(M215+9))&lt;0.05,INDIRECT("HYPOTHESES!D"&amp;(M215+10))&lt;1))</f>
        <v>0</v>
      </c>
      <c r="J215">
        <f t="shared" ref="J215:M215" si="711">J209+23</f>
        <v>640</v>
      </c>
      <c r="K215">
        <f t="shared" si="711"/>
        <v>1192</v>
      </c>
      <c r="L215">
        <f t="shared" si="711"/>
        <v>1560</v>
      </c>
      <c r="M215">
        <f t="shared" si="711"/>
        <v>1744</v>
      </c>
      <c r="N215" t="b">
        <v>0</v>
      </c>
      <c r="O215" t="b">
        <v>0</v>
      </c>
      <c r="P215" t="b">
        <v>0</v>
      </c>
      <c r="Q215" t="b">
        <v>0</v>
      </c>
    </row>
    <row r="216" spans="1:17">
      <c r="A216" t="s">
        <v>160</v>
      </c>
      <c r="B216" t="s">
        <v>60</v>
      </c>
      <c r="C216" t="s">
        <v>171</v>
      </c>
      <c r="D216" t="s">
        <v>168</v>
      </c>
      <c r="E216">
        <f t="shared" ca="1" si="641"/>
        <v>3</v>
      </c>
      <c r="F216" t="b">
        <f ca="1">IF(N216,INDIRECT("HYPOTHESES!E"&amp;J216)&lt;0.05,INDIRECT("HYPOTHESES!E"&amp;J216)&gt;0.95)</f>
        <v>0</v>
      </c>
      <c r="G216" t="b">
        <f t="shared" ref="G216" ca="1" si="712">IF(O216,INDIRECT("HYPOTHESES!D"&amp;K216)&lt;0.05,INDIRECT("HYPOTHESES!D"&amp;K216)&gt;0.95)</f>
        <v>1</v>
      </c>
      <c r="H216" t="b">
        <f t="shared" ref="H216" ca="1" si="713">IF(P216,INDIRECT("HYPOTHESES!D"&amp;L216)&lt;0.05,INDIRECT("HYPOTHESES!D"&amp;L216)&gt;0.95)</f>
        <v>1</v>
      </c>
      <c r="I216" t="b">
        <f t="shared" ref="I216" ca="1" si="714">IF(Q216,INDIRECT("HYPOTHESES!D"&amp;M216)&lt;0.05,INDIRECT("HYPOTHESES!D"&amp;M216)&gt;0.95)</f>
        <v>1</v>
      </c>
      <c r="J216">
        <f t="shared" ref="J216:M216" si="715">J210+23</f>
        <v>640</v>
      </c>
      <c r="K216">
        <f t="shared" si="715"/>
        <v>1192</v>
      </c>
      <c r="L216">
        <f t="shared" si="715"/>
        <v>1560</v>
      </c>
      <c r="M216">
        <f t="shared" si="715"/>
        <v>1744</v>
      </c>
      <c r="N216" t="b">
        <v>0</v>
      </c>
      <c r="O216" t="b">
        <v>0</v>
      </c>
      <c r="P216" t="b">
        <v>0</v>
      </c>
      <c r="Q216" t="b">
        <v>0</v>
      </c>
    </row>
    <row r="217" spans="1:17">
      <c r="A217" t="s">
        <v>160</v>
      </c>
      <c r="B217" t="s">
        <v>60</v>
      </c>
      <c r="C217" t="s">
        <v>171</v>
      </c>
      <c r="D217" t="s">
        <v>169</v>
      </c>
      <c r="E217">
        <f t="shared" ca="1" si="641"/>
        <v>1</v>
      </c>
      <c r="F217" t="b">
        <f ca="1">IF(N217,AND(INDIRECT("HYPOTHESES!E"&amp;(J217+9))&lt;0.05,INDIRECT("HYPOTHESES!E"&amp;(J217+10))&gt;1),AND(INDIRECT("HYPOTHESES!E"&amp;(J217+9))&lt;0.05,INDIRECT("HYPOTHESES!E"&amp;(J217+10))&lt;1))</f>
        <v>0</v>
      </c>
      <c r="G217" t="b">
        <f t="shared" ref="G217" ca="1" si="716">IF(O217,AND(INDIRECT("HYPOTHESES!E"&amp;(K217+9))&lt;0.05,INDIRECT("HYPOTHESES!E"&amp;(K217+10))&gt;1),AND(INDIRECT("HYPOTHESES!E"&amp;(K217+9))&lt;0.05,INDIRECT("HYPOTHESES!E"&amp;(K217+10))&lt;1))</f>
        <v>0</v>
      </c>
      <c r="H217" t="b">
        <f t="shared" ref="H217" ca="1" si="717">IF(P217,AND(INDIRECT("HYPOTHESES!E"&amp;(L217+9))&lt;0.05,INDIRECT("HYPOTHESES!E"&amp;(L217+10))&gt;1),AND(INDIRECT("HYPOTHESES!E"&amp;(L217+9))&lt;0.05,INDIRECT("HYPOTHESES!E"&amp;(L217+10))&lt;1))</f>
        <v>1</v>
      </c>
      <c r="I217" t="b">
        <f t="shared" ref="I217" ca="1" si="718">IF(Q217,AND(INDIRECT("HYPOTHESES!E"&amp;(M217+9))&lt;0.05,INDIRECT("HYPOTHESES!E"&amp;(M217+10))&gt;1),AND(INDIRECT("HYPOTHESES!E"&amp;(M217+9))&lt;0.05,INDIRECT("HYPOTHESES!E"&amp;(M217+10))&lt;1))</f>
        <v>0</v>
      </c>
      <c r="J217">
        <f t="shared" ref="J217:M217" si="719">J211+23</f>
        <v>640</v>
      </c>
      <c r="K217">
        <f t="shared" si="719"/>
        <v>1192</v>
      </c>
      <c r="L217">
        <f t="shared" si="719"/>
        <v>1560</v>
      </c>
      <c r="M217">
        <f t="shared" si="719"/>
        <v>1744</v>
      </c>
      <c r="N217" t="b">
        <v>0</v>
      </c>
      <c r="O217" t="b">
        <v>0</v>
      </c>
      <c r="P217" t="b">
        <v>0</v>
      </c>
      <c r="Q217" t="b">
        <v>0</v>
      </c>
    </row>
    <row r="218" spans="1:17">
      <c r="A218" t="s">
        <v>160</v>
      </c>
      <c r="B218" t="s">
        <v>53</v>
      </c>
      <c r="C218" t="s">
        <v>152</v>
      </c>
      <c r="D218" t="s">
        <v>168</v>
      </c>
      <c r="E218">
        <f t="shared" ca="1" si="641"/>
        <v>0</v>
      </c>
      <c r="F218" t="e">
        <f ca="1">IF(N218,INDIRECT("HYPOTHESES!B"&amp;J218)&lt;0.05,INDIRECT("HYPOTHESES!B"&amp;J218)&gt;0.95)</f>
        <v>#REF!</v>
      </c>
      <c r="G218" t="e">
        <f ca="1">IF(O218,INDIRECT("HYPOTHESES!B"&amp;K218)&lt;0.05,INDIRECT("HYPOTHESES!B"&amp;K218)&gt;0.95)</f>
        <v>#REF!</v>
      </c>
      <c r="H218" t="e">
        <f ca="1">IF(P218,INDIRECT("B"&amp;L218)&lt;0.05,INDIRECT("HYPOTHESES!B"&amp;L218)&gt;0.95)</f>
        <v>#REF!</v>
      </c>
      <c r="I218" t="e">
        <f ca="1">IF(Q218,INDIRECT("B"&amp;M218)&lt;0.05,INDIRECT("HYPOTHESES!B"&amp;M218)&gt;0.95)</f>
        <v>#REF!</v>
      </c>
      <c r="J218">
        <f t="shared" ref="J218:M218" si="720">J212+23</f>
        <v>663</v>
      </c>
      <c r="K218">
        <f t="shared" si="720"/>
        <v>1215</v>
      </c>
      <c r="L218">
        <f t="shared" si="720"/>
        <v>1583</v>
      </c>
      <c r="M218">
        <f t="shared" si="720"/>
        <v>1767</v>
      </c>
      <c r="N218" t="b">
        <v>0</v>
      </c>
      <c r="O218" t="b">
        <v>0</v>
      </c>
      <c r="P218" t="b">
        <v>0</v>
      </c>
      <c r="Q218" t="b">
        <v>0</v>
      </c>
    </row>
    <row r="219" spans="1:17">
      <c r="A219" t="s">
        <v>160</v>
      </c>
      <c r="B219" t="s">
        <v>53</v>
      </c>
      <c r="C219" t="s">
        <v>152</v>
      </c>
      <c r="D219" t="s">
        <v>169</v>
      </c>
      <c r="E219">
        <f t="shared" ca="1" si="641"/>
        <v>4</v>
      </c>
      <c r="F219" t="b">
        <f ca="1">IF(N219,AND(INDIRECT("HYPOTHESES!B"&amp;(J219+9))&lt;0.05,INDIRECT("HYPOTHESES!B"&amp;(J219+10))&gt;1),AND(INDIRECT("HYPOTHESES!B"&amp;(J219+9))&lt;0.05,INDIRECT("HYPOTHESES!B"&amp;(J219+10))&lt;1))</f>
        <v>1</v>
      </c>
      <c r="G219" t="b">
        <f t="shared" ref="G219" ca="1" si="721">IF(O219,AND(INDIRECT("HYPOTHESES!B"&amp;(K219+9))&lt;0.05,INDIRECT("HYPOTHESES!B"&amp;(K219+10))&gt;1),AND(INDIRECT("HYPOTHESES!B"&amp;(K219+9))&lt;0.05,INDIRECT("HYPOTHESES!B"&amp;(K219+10))&lt;1))</f>
        <v>1</v>
      </c>
      <c r="H219" t="b">
        <f t="shared" ref="H219" ca="1" si="722">IF(P219,AND(INDIRECT("HYPOTHESES!B"&amp;(L219+9))&lt;0.05,INDIRECT("HYPOTHESES!B"&amp;(L219+10))&gt;1),AND(INDIRECT("HYPOTHESES!B"&amp;(L219+9))&lt;0.05,INDIRECT("HYPOTHESES!B"&amp;(L219+10))&lt;1))</f>
        <v>1</v>
      </c>
      <c r="I219" t="b">
        <f t="shared" ref="I219" ca="1" si="723">IF(Q219,AND(INDIRECT("HYPOTHESES!B"&amp;(M219+9))&lt;0.05,INDIRECT("HYPOTHESES!B"&amp;(M219+10))&gt;1),AND(INDIRECT("HYPOTHESES!B"&amp;(M219+9))&lt;0.05,INDIRECT("HYPOTHESES!B"&amp;(M219+10))&lt;1))</f>
        <v>1</v>
      </c>
      <c r="J219">
        <f t="shared" ref="J219:M219" si="724">J213+23</f>
        <v>663</v>
      </c>
      <c r="K219">
        <f t="shared" si="724"/>
        <v>1215</v>
      </c>
      <c r="L219">
        <f t="shared" si="724"/>
        <v>1583</v>
      </c>
      <c r="M219">
        <f t="shared" si="724"/>
        <v>1767</v>
      </c>
      <c r="N219" t="b">
        <v>0</v>
      </c>
      <c r="O219" t="b">
        <v>0</v>
      </c>
      <c r="P219" t="b">
        <v>0</v>
      </c>
      <c r="Q219" t="b">
        <v>0</v>
      </c>
    </row>
    <row r="220" spans="1:17">
      <c r="A220" t="s">
        <v>160</v>
      </c>
      <c r="B220" t="s">
        <v>53</v>
      </c>
      <c r="C220" t="s">
        <v>170</v>
      </c>
      <c r="D220" t="s">
        <v>168</v>
      </c>
      <c r="E220">
        <f t="shared" ca="1" si="641"/>
        <v>4</v>
      </c>
      <c r="F220" t="b">
        <f ca="1">IF(N220,INDIRECT("HYPOTHESES!D"&amp;J220)&lt;0.05,INDIRECT("HYPOTHESES!D"&amp;J220)&gt;0.95)</f>
        <v>1</v>
      </c>
      <c r="G220" t="b">
        <f t="shared" ref="G220" ca="1" si="725">IF(O220,INDIRECT("HYPOTHESES!D"&amp;K220)&lt;0.05,INDIRECT("HYPOTHESES!D"&amp;K220)&gt;0.95)</f>
        <v>1</v>
      </c>
      <c r="H220" t="b">
        <f t="shared" ref="H220" ca="1" si="726">IF(P220,INDIRECT("HYPOTHESES!D"&amp;L220)&lt;0.05,INDIRECT("HYPOTHESES!D"&amp;L220)&gt;0.95)</f>
        <v>1</v>
      </c>
      <c r="I220" t="b">
        <f t="shared" ref="I220" ca="1" si="727">IF(Q220,INDIRECT("HYPOTHESES!D"&amp;M220)&lt;0.05,INDIRECT("HYPOTHESES!D"&amp;M220)&gt;0.95)</f>
        <v>1</v>
      </c>
      <c r="J220">
        <f t="shared" ref="J220:M220" si="728">J214+23</f>
        <v>663</v>
      </c>
      <c r="K220">
        <f t="shared" si="728"/>
        <v>1215</v>
      </c>
      <c r="L220">
        <f t="shared" si="728"/>
        <v>1583</v>
      </c>
      <c r="M220">
        <f t="shared" si="728"/>
        <v>1767</v>
      </c>
      <c r="N220" t="b">
        <v>0</v>
      </c>
      <c r="O220" t="b">
        <v>0</v>
      </c>
      <c r="P220" t="b">
        <v>0</v>
      </c>
      <c r="Q220" t="b">
        <v>0</v>
      </c>
    </row>
    <row r="221" spans="1:17">
      <c r="A221" t="s">
        <v>160</v>
      </c>
      <c r="B221" t="s">
        <v>53</v>
      </c>
      <c r="C221" t="s">
        <v>170</v>
      </c>
      <c r="D221" t="s">
        <v>169</v>
      </c>
      <c r="E221">
        <f t="shared" ca="1" si="641"/>
        <v>4</v>
      </c>
      <c r="F221" t="b">
        <f ca="1">IF(N221,AND(INDIRECT("HYPOTHESES!D"&amp;(J221+9))&lt;0.05,INDIRECT("HYPOTHESES!D"&amp;(J221+10))&gt;1),AND(INDIRECT("HYPOTHESES!D"&amp;(J221+9))&lt;0.05,INDIRECT("HYPOTHESES!D"&amp;(J221+10))&lt;1))</f>
        <v>1</v>
      </c>
      <c r="G221" t="b">
        <f t="shared" ref="G221" ca="1" si="729">IF(O221,AND(INDIRECT("HYPOTHESES!D"&amp;(K221+9))&lt;0.05,INDIRECT("HYPOTHESES!D"&amp;(K221+10))&gt;1),AND(INDIRECT("HYPOTHESES!D"&amp;(K221+9))&lt;0.05,INDIRECT("HYPOTHESES!D"&amp;(K221+10))&lt;1))</f>
        <v>1</v>
      </c>
      <c r="H221" t="b">
        <f t="shared" ref="H221" ca="1" si="730">IF(P221,AND(INDIRECT("HYPOTHESES!D"&amp;(L221+9))&lt;0.05,INDIRECT("HYPOTHESES!D"&amp;(L221+10))&gt;1),AND(INDIRECT("HYPOTHESES!D"&amp;(L221+9))&lt;0.05,INDIRECT("HYPOTHESES!D"&amp;(L221+10))&lt;1))</f>
        <v>1</v>
      </c>
      <c r="I221" t="b">
        <f t="shared" ref="I221" ca="1" si="731">IF(Q221,AND(INDIRECT("HYPOTHESES!D"&amp;(M221+9))&lt;0.05,INDIRECT("HYPOTHESES!D"&amp;(M221+10))&gt;1),AND(INDIRECT("HYPOTHESES!D"&amp;(M221+9))&lt;0.05,INDIRECT("HYPOTHESES!D"&amp;(M221+10))&lt;1))</f>
        <v>1</v>
      </c>
      <c r="J221">
        <f t="shared" ref="J221:M221" si="732">J215+23</f>
        <v>663</v>
      </c>
      <c r="K221">
        <f t="shared" si="732"/>
        <v>1215</v>
      </c>
      <c r="L221">
        <f t="shared" si="732"/>
        <v>1583</v>
      </c>
      <c r="M221">
        <f t="shared" si="732"/>
        <v>1767</v>
      </c>
      <c r="N221" t="b">
        <v>0</v>
      </c>
      <c r="O221" t="b">
        <v>0</v>
      </c>
      <c r="P221" t="b">
        <v>0</v>
      </c>
      <c r="Q221" t="b">
        <v>0</v>
      </c>
    </row>
    <row r="222" spans="1:17">
      <c r="A222" t="s">
        <v>160</v>
      </c>
      <c r="B222" t="s">
        <v>53</v>
      </c>
      <c r="C222" t="s">
        <v>171</v>
      </c>
      <c r="D222" t="s">
        <v>168</v>
      </c>
      <c r="E222">
        <f t="shared" ca="1" si="641"/>
        <v>4</v>
      </c>
      <c r="F222" t="b">
        <f ca="1">IF(N222,INDIRECT("HYPOTHESES!E"&amp;J222)&lt;0.05,INDIRECT("HYPOTHESES!E"&amp;J222)&gt;0.95)</f>
        <v>1</v>
      </c>
      <c r="G222" t="b">
        <f t="shared" ref="G222" ca="1" si="733">IF(O222,INDIRECT("HYPOTHESES!D"&amp;K222)&lt;0.05,INDIRECT("HYPOTHESES!D"&amp;K222)&gt;0.95)</f>
        <v>1</v>
      </c>
      <c r="H222" t="b">
        <f t="shared" ref="H222" ca="1" si="734">IF(P222,INDIRECT("HYPOTHESES!D"&amp;L222)&lt;0.05,INDIRECT("HYPOTHESES!D"&amp;L222)&gt;0.95)</f>
        <v>1</v>
      </c>
      <c r="I222" t="b">
        <f t="shared" ref="I222" ca="1" si="735">IF(Q222,INDIRECT("HYPOTHESES!D"&amp;M222)&lt;0.05,INDIRECT("HYPOTHESES!D"&amp;M222)&gt;0.95)</f>
        <v>1</v>
      </c>
      <c r="J222">
        <f t="shared" ref="J222:M222" si="736">J216+23</f>
        <v>663</v>
      </c>
      <c r="K222">
        <f t="shared" si="736"/>
        <v>1215</v>
      </c>
      <c r="L222">
        <f t="shared" si="736"/>
        <v>1583</v>
      </c>
      <c r="M222">
        <f t="shared" si="736"/>
        <v>1767</v>
      </c>
      <c r="N222" t="b">
        <v>0</v>
      </c>
      <c r="O222" t="b">
        <v>0</v>
      </c>
      <c r="P222" t="b">
        <v>0</v>
      </c>
      <c r="Q222" t="b">
        <v>0</v>
      </c>
    </row>
    <row r="223" spans="1:17">
      <c r="A223" t="s">
        <v>160</v>
      </c>
      <c r="B223" t="s">
        <v>53</v>
      </c>
      <c r="C223" t="s">
        <v>171</v>
      </c>
      <c r="D223" t="s">
        <v>169</v>
      </c>
      <c r="E223">
        <f t="shared" ca="1" si="641"/>
        <v>4</v>
      </c>
      <c r="F223" t="b">
        <f ca="1">IF(N223,AND(INDIRECT("HYPOTHESES!E"&amp;(J223+9))&lt;0.05,INDIRECT("HYPOTHESES!E"&amp;(J223+10))&gt;1),AND(INDIRECT("HYPOTHESES!E"&amp;(J223+9))&lt;0.05,INDIRECT("HYPOTHESES!E"&amp;(J223+10))&lt;1))</f>
        <v>1</v>
      </c>
      <c r="G223" t="b">
        <f t="shared" ref="G223" ca="1" si="737">IF(O223,AND(INDIRECT("HYPOTHESES!E"&amp;(K223+9))&lt;0.05,INDIRECT("HYPOTHESES!E"&amp;(K223+10))&gt;1),AND(INDIRECT("HYPOTHESES!E"&amp;(K223+9))&lt;0.05,INDIRECT("HYPOTHESES!E"&amp;(K223+10))&lt;1))</f>
        <v>1</v>
      </c>
      <c r="H223" t="b">
        <f t="shared" ref="H223" ca="1" si="738">IF(P223,AND(INDIRECT("HYPOTHESES!E"&amp;(L223+9))&lt;0.05,INDIRECT("HYPOTHESES!E"&amp;(L223+10))&gt;1),AND(INDIRECT("HYPOTHESES!E"&amp;(L223+9))&lt;0.05,INDIRECT("HYPOTHESES!E"&amp;(L223+10))&lt;1))</f>
        <v>1</v>
      </c>
      <c r="I223" t="b">
        <f t="shared" ref="I223" ca="1" si="739">IF(Q223,AND(INDIRECT("HYPOTHESES!E"&amp;(M223+9))&lt;0.05,INDIRECT("HYPOTHESES!E"&amp;(M223+10))&gt;1),AND(INDIRECT("HYPOTHESES!E"&amp;(M223+9))&lt;0.05,INDIRECT("HYPOTHESES!E"&amp;(M223+10))&lt;1))</f>
        <v>1</v>
      </c>
      <c r="J223">
        <f t="shared" ref="J223:M223" si="740">J217+23</f>
        <v>663</v>
      </c>
      <c r="K223">
        <f t="shared" si="740"/>
        <v>1215</v>
      </c>
      <c r="L223">
        <f t="shared" si="740"/>
        <v>1583</v>
      </c>
      <c r="M223">
        <f t="shared" si="740"/>
        <v>1767</v>
      </c>
      <c r="N223" t="b">
        <v>0</v>
      </c>
      <c r="O223" t="b">
        <v>0</v>
      </c>
      <c r="P223" t="b">
        <v>0</v>
      </c>
      <c r="Q223" t="b">
        <v>0</v>
      </c>
    </row>
    <row r="224" spans="1:17">
      <c r="A224" t="s">
        <v>160</v>
      </c>
      <c r="B224" t="s">
        <v>51</v>
      </c>
      <c r="C224" t="s">
        <v>152</v>
      </c>
      <c r="D224" t="s">
        <v>168</v>
      </c>
      <c r="E224">
        <f t="shared" ca="1" si="641"/>
        <v>0</v>
      </c>
      <c r="F224" t="e">
        <f ca="1">IF(N224,INDIRECT("HYPOTHESES!B"&amp;J224)&lt;0.05,INDIRECT("HYPOTHESES!B"&amp;J224)&gt;0.95)</f>
        <v>#REF!</v>
      </c>
      <c r="G224" t="e">
        <f ca="1">IF(O224,INDIRECT("HYPOTHESES!B"&amp;K224)&lt;0.05,INDIRECT("HYPOTHESES!B"&amp;K224)&gt;0.95)</f>
        <v>#REF!</v>
      </c>
      <c r="H224" t="e">
        <f ca="1">IF(P224,INDIRECT("B"&amp;L224)&lt;0.05,INDIRECT("HYPOTHESES!B"&amp;L224)&gt;0.95)</f>
        <v>#REF!</v>
      </c>
      <c r="I224" t="e">
        <f ca="1">IF(Q224,INDIRECT("B"&amp;M224)&lt;0.05,INDIRECT("HYPOTHESES!B"&amp;M224)&gt;0.95)</f>
        <v>#REF!</v>
      </c>
      <c r="J224">
        <f t="shared" ref="J224:M224" si="741">J218+23</f>
        <v>686</v>
      </c>
      <c r="K224">
        <f t="shared" si="741"/>
        <v>1238</v>
      </c>
      <c r="L224">
        <f t="shared" si="741"/>
        <v>1606</v>
      </c>
      <c r="M224">
        <f t="shared" si="741"/>
        <v>1790</v>
      </c>
      <c r="N224" t="b">
        <v>0</v>
      </c>
      <c r="O224" t="b">
        <v>0</v>
      </c>
      <c r="P224" t="b">
        <v>0</v>
      </c>
      <c r="Q224" t="b">
        <v>0</v>
      </c>
    </row>
    <row r="225" spans="1:17">
      <c r="A225" t="s">
        <v>160</v>
      </c>
      <c r="B225" t="s">
        <v>51</v>
      </c>
      <c r="C225" t="s">
        <v>152</v>
      </c>
      <c r="D225" t="s">
        <v>169</v>
      </c>
      <c r="E225">
        <f t="shared" ca="1" si="641"/>
        <v>0</v>
      </c>
      <c r="F225" t="b">
        <f ca="1">IF(N225,AND(INDIRECT("HYPOTHESES!B"&amp;(J225+9))&lt;0.05,INDIRECT("HYPOTHESES!B"&amp;(J225+10))&gt;1),AND(INDIRECT("HYPOTHESES!B"&amp;(J225+9))&lt;0.05,INDIRECT("HYPOTHESES!B"&amp;(J225+10))&lt;1))</f>
        <v>0</v>
      </c>
      <c r="G225" t="b">
        <f t="shared" ref="G225" ca="1" si="742">IF(O225,AND(INDIRECT("HYPOTHESES!B"&amp;(K225+9))&lt;0.05,INDIRECT("HYPOTHESES!B"&amp;(K225+10))&gt;1),AND(INDIRECT("HYPOTHESES!B"&amp;(K225+9))&lt;0.05,INDIRECT("HYPOTHESES!B"&amp;(K225+10))&lt;1))</f>
        <v>0</v>
      </c>
      <c r="H225" t="b">
        <f t="shared" ref="H225" ca="1" si="743">IF(P225,AND(INDIRECT("HYPOTHESES!B"&amp;(L225+9))&lt;0.05,INDIRECT("HYPOTHESES!B"&amp;(L225+10))&gt;1),AND(INDIRECT("HYPOTHESES!B"&amp;(L225+9))&lt;0.05,INDIRECT("HYPOTHESES!B"&amp;(L225+10))&lt;1))</f>
        <v>0</v>
      </c>
      <c r="I225" t="b">
        <f t="shared" ref="I225" ca="1" si="744">IF(Q225,AND(INDIRECT("HYPOTHESES!B"&amp;(M225+9))&lt;0.05,INDIRECT("HYPOTHESES!B"&amp;(M225+10))&gt;1),AND(INDIRECT("HYPOTHESES!B"&amp;(M225+9))&lt;0.05,INDIRECT("HYPOTHESES!B"&amp;(M225+10))&lt;1))</f>
        <v>0</v>
      </c>
      <c r="J225">
        <f t="shared" ref="J225:M225" si="745">J219+23</f>
        <v>686</v>
      </c>
      <c r="K225">
        <f t="shared" si="745"/>
        <v>1238</v>
      </c>
      <c r="L225">
        <f t="shared" si="745"/>
        <v>1606</v>
      </c>
      <c r="M225">
        <f t="shared" si="745"/>
        <v>1790</v>
      </c>
      <c r="N225" t="b">
        <v>0</v>
      </c>
      <c r="O225" t="b">
        <v>0</v>
      </c>
      <c r="P225" t="b">
        <v>0</v>
      </c>
      <c r="Q225" t="b">
        <v>0</v>
      </c>
    </row>
    <row r="226" spans="1:17">
      <c r="A226" t="s">
        <v>160</v>
      </c>
      <c r="B226" t="s">
        <v>51</v>
      </c>
      <c r="C226" t="s">
        <v>170</v>
      </c>
      <c r="D226" t="s">
        <v>168</v>
      </c>
      <c r="E226">
        <f t="shared" ca="1" si="641"/>
        <v>0</v>
      </c>
      <c r="F226" t="b">
        <f ca="1">IF(N226,INDIRECT("HYPOTHESES!D"&amp;J226)&lt;0.05,INDIRECT("HYPOTHESES!D"&amp;J226)&gt;0.95)</f>
        <v>0</v>
      </c>
      <c r="G226" t="b">
        <f t="shared" ref="G226" ca="1" si="746">IF(O226,INDIRECT("HYPOTHESES!D"&amp;K226)&lt;0.05,INDIRECT("HYPOTHESES!D"&amp;K226)&gt;0.95)</f>
        <v>0</v>
      </c>
      <c r="H226" t="b">
        <f t="shared" ref="H226" ca="1" si="747">IF(P226,INDIRECT("HYPOTHESES!D"&amp;L226)&lt;0.05,INDIRECT("HYPOTHESES!D"&amp;L226)&gt;0.95)</f>
        <v>0</v>
      </c>
      <c r="I226" t="b">
        <f t="shared" ref="I226" ca="1" si="748">IF(Q226,INDIRECT("HYPOTHESES!D"&amp;M226)&lt;0.05,INDIRECT("HYPOTHESES!D"&amp;M226)&gt;0.95)</f>
        <v>0</v>
      </c>
      <c r="J226">
        <f t="shared" ref="J226:M226" si="749">J220+23</f>
        <v>686</v>
      </c>
      <c r="K226">
        <f t="shared" si="749"/>
        <v>1238</v>
      </c>
      <c r="L226">
        <f t="shared" si="749"/>
        <v>1606</v>
      </c>
      <c r="M226">
        <f t="shared" si="749"/>
        <v>1790</v>
      </c>
      <c r="N226" t="b">
        <v>0</v>
      </c>
      <c r="O226" t="b">
        <v>0</v>
      </c>
      <c r="P226" t="b">
        <v>0</v>
      </c>
      <c r="Q226" t="b">
        <v>0</v>
      </c>
    </row>
    <row r="227" spans="1:17">
      <c r="A227" t="s">
        <v>160</v>
      </c>
      <c r="B227" t="s">
        <v>51</v>
      </c>
      <c r="C227" t="s">
        <v>170</v>
      </c>
      <c r="D227" t="s">
        <v>169</v>
      </c>
      <c r="E227">
        <f t="shared" ca="1" si="641"/>
        <v>0</v>
      </c>
      <c r="F227" t="b">
        <f ca="1">IF(N227,AND(INDIRECT("HYPOTHESES!D"&amp;(J227+9))&lt;0.05,INDIRECT("HYPOTHESES!D"&amp;(J227+10))&gt;1),AND(INDIRECT("HYPOTHESES!D"&amp;(J227+9))&lt;0.05,INDIRECT("HYPOTHESES!D"&amp;(J227+10))&lt;1))</f>
        <v>0</v>
      </c>
      <c r="G227" t="b">
        <f t="shared" ref="G227" ca="1" si="750">IF(O227,AND(INDIRECT("HYPOTHESES!D"&amp;(K227+9))&lt;0.05,INDIRECT("HYPOTHESES!D"&amp;(K227+10))&gt;1),AND(INDIRECT("HYPOTHESES!D"&amp;(K227+9))&lt;0.05,INDIRECT("HYPOTHESES!D"&amp;(K227+10))&lt;1))</f>
        <v>0</v>
      </c>
      <c r="H227" t="b">
        <f t="shared" ref="H227" ca="1" si="751">IF(P227,AND(INDIRECT("HYPOTHESES!D"&amp;(L227+9))&lt;0.05,INDIRECT("HYPOTHESES!D"&amp;(L227+10))&gt;1),AND(INDIRECT("HYPOTHESES!D"&amp;(L227+9))&lt;0.05,INDIRECT("HYPOTHESES!D"&amp;(L227+10))&lt;1))</f>
        <v>0</v>
      </c>
      <c r="I227" t="b">
        <f t="shared" ref="I227" ca="1" si="752">IF(Q227,AND(INDIRECT("HYPOTHESES!D"&amp;(M227+9))&lt;0.05,INDIRECT("HYPOTHESES!D"&amp;(M227+10))&gt;1),AND(INDIRECT("HYPOTHESES!D"&amp;(M227+9))&lt;0.05,INDIRECT("HYPOTHESES!D"&amp;(M227+10))&lt;1))</f>
        <v>0</v>
      </c>
      <c r="J227">
        <f t="shared" ref="J227:M227" si="753">J221+23</f>
        <v>686</v>
      </c>
      <c r="K227">
        <f t="shared" si="753"/>
        <v>1238</v>
      </c>
      <c r="L227">
        <f t="shared" si="753"/>
        <v>1606</v>
      </c>
      <c r="M227">
        <f t="shared" si="753"/>
        <v>1790</v>
      </c>
      <c r="N227" t="b">
        <v>0</v>
      </c>
      <c r="O227" t="b">
        <v>0</v>
      </c>
      <c r="P227" t="b">
        <v>0</v>
      </c>
      <c r="Q227" t="b">
        <v>0</v>
      </c>
    </row>
    <row r="228" spans="1:17">
      <c r="A228" t="s">
        <v>160</v>
      </c>
      <c r="B228" t="s">
        <v>51</v>
      </c>
      <c r="C228" t="s">
        <v>171</v>
      </c>
      <c r="D228" t="s">
        <v>168</v>
      </c>
      <c r="E228">
        <f t="shared" ca="1" si="641"/>
        <v>0</v>
      </c>
      <c r="F228" t="b">
        <f ca="1">IF(N228,INDIRECT("HYPOTHESES!E"&amp;J228)&lt;0.05,INDIRECT("HYPOTHESES!E"&amp;J228)&gt;0.95)</f>
        <v>0</v>
      </c>
      <c r="G228" t="b">
        <f t="shared" ref="G228" ca="1" si="754">IF(O228,INDIRECT("HYPOTHESES!D"&amp;K228)&lt;0.05,INDIRECT("HYPOTHESES!D"&amp;K228)&gt;0.95)</f>
        <v>0</v>
      </c>
      <c r="H228" t="b">
        <f t="shared" ref="H228" ca="1" si="755">IF(P228,INDIRECT("HYPOTHESES!D"&amp;L228)&lt;0.05,INDIRECT("HYPOTHESES!D"&amp;L228)&gt;0.95)</f>
        <v>0</v>
      </c>
      <c r="I228" t="b">
        <f t="shared" ref="I228" ca="1" si="756">IF(Q228,INDIRECT("HYPOTHESES!D"&amp;M228)&lt;0.05,INDIRECT("HYPOTHESES!D"&amp;M228)&gt;0.95)</f>
        <v>0</v>
      </c>
      <c r="J228">
        <f t="shared" ref="J228:M228" si="757">J222+23</f>
        <v>686</v>
      </c>
      <c r="K228">
        <f t="shared" si="757"/>
        <v>1238</v>
      </c>
      <c r="L228">
        <f t="shared" si="757"/>
        <v>1606</v>
      </c>
      <c r="M228">
        <f t="shared" si="757"/>
        <v>1790</v>
      </c>
      <c r="N228" t="b">
        <v>0</v>
      </c>
      <c r="O228" t="b">
        <v>0</v>
      </c>
      <c r="P228" t="b">
        <v>0</v>
      </c>
      <c r="Q228" t="b">
        <v>0</v>
      </c>
    </row>
    <row r="229" spans="1:17">
      <c r="A229" t="s">
        <v>160</v>
      </c>
      <c r="B229" t="s">
        <v>51</v>
      </c>
      <c r="C229" t="s">
        <v>171</v>
      </c>
      <c r="D229" t="s">
        <v>169</v>
      </c>
      <c r="E229">
        <f t="shared" ca="1" si="641"/>
        <v>0</v>
      </c>
      <c r="F229" t="b">
        <f ca="1">IF(N229,AND(INDIRECT("HYPOTHESES!E"&amp;(J229+9))&lt;0.05,INDIRECT("HYPOTHESES!E"&amp;(J229+10))&gt;1),AND(INDIRECT("HYPOTHESES!E"&amp;(J229+9))&lt;0.05,INDIRECT("HYPOTHESES!E"&amp;(J229+10))&lt;1))</f>
        <v>0</v>
      </c>
      <c r="G229" t="b">
        <f t="shared" ref="G229" ca="1" si="758">IF(O229,AND(INDIRECT("HYPOTHESES!E"&amp;(K229+9))&lt;0.05,INDIRECT("HYPOTHESES!E"&amp;(K229+10))&gt;1),AND(INDIRECT("HYPOTHESES!E"&amp;(K229+9))&lt;0.05,INDIRECT("HYPOTHESES!E"&amp;(K229+10))&lt;1))</f>
        <v>0</v>
      </c>
      <c r="H229" t="b">
        <f t="shared" ref="H229" ca="1" si="759">IF(P229,AND(INDIRECT("HYPOTHESES!E"&amp;(L229+9))&lt;0.05,INDIRECT("HYPOTHESES!E"&amp;(L229+10))&gt;1),AND(INDIRECT("HYPOTHESES!E"&amp;(L229+9))&lt;0.05,INDIRECT("HYPOTHESES!E"&amp;(L229+10))&lt;1))</f>
        <v>0</v>
      </c>
      <c r="I229" t="b">
        <f t="shared" ref="I229" ca="1" si="760">IF(Q229,AND(INDIRECT("HYPOTHESES!E"&amp;(M229+9))&lt;0.05,INDIRECT("HYPOTHESES!E"&amp;(M229+10))&gt;1),AND(INDIRECT("HYPOTHESES!E"&amp;(M229+9))&lt;0.05,INDIRECT("HYPOTHESES!E"&amp;(M229+10))&lt;1))</f>
        <v>0</v>
      </c>
      <c r="J229">
        <f t="shared" ref="J229:M229" si="761">J223+23</f>
        <v>686</v>
      </c>
      <c r="K229">
        <f t="shared" si="761"/>
        <v>1238</v>
      </c>
      <c r="L229">
        <f t="shared" si="761"/>
        <v>1606</v>
      </c>
      <c r="M229">
        <f t="shared" si="761"/>
        <v>1790</v>
      </c>
      <c r="N229" t="b">
        <v>0</v>
      </c>
      <c r="O229" t="b">
        <v>0</v>
      </c>
      <c r="P229" t="b">
        <v>0</v>
      </c>
      <c r="Q229" t="b">
        <v>0</v>
      </c>
    </row>
    <row r="230" spans="1:17">
      <c r="A230" t="s">
        <v>160</v>
      </c>
      <c r="B230" t="s">
        <v>52</v>
      </c>
      <c r="C230" t="s">
        <v>152</v>
      </c>
      <c r="D230" t="s">
        <v>168</v>
      </c>
      <c r="E230">
        <f t="shared" ca="1" si="641"/>
        <v>0</v>
      </c>
      <c r="F230" t="e">
        <f ca="1">IF(N230,INDIRECT("HYPOTHESES!B"&amp;J230)&lt;0.05,INDIRECT("HYPOTHESES!B"&amp;J230)&gt;0.95)</f>
        <v>#REF!</v>
      </c>
      <c r="G230" t="e">
        <f ca="1">IF(O230,INDIRECT("HYPOTHESES!B"&amp;K230)&lt;0.05,INDIRECT("HYPOTHESES!B"&amp;K230)&gt;0.95)</f>
        <v>#REF!</v>
      </c>
      <c r="H230" t="e">
        <f ca="1">IF(P230,INDIRECT("B"&amp;L230)&lt;0.05,INDIRECT("HYPOTHESES!B"&amp;L230)&gt;0.95)</f>
        <v>#REF!</v>
      </c>
      <c r="I230" t="e">
        <f ca="1">IF(Q230,INDIRECT("B"&amp;M230)&lt;0.05,INDIRECT("HYPOTHESES!B"&amp;M230)&gt;0.95)</f>
        <v>#REF!</v>
      </c>
      <c r="J230">
        <f t="shared" ref="J230:M230" si="762">J224+23</f>
        <v>709</v>
      </c>
      <c r="K230">
        <f t="shared" si="762"/>
        <v>1261</v>
      </c>
      <c r="L230">
        <f t="shared" si="762"/>
        <v>1629</v>
      </c>
      <c r="M230">
        <f t="shared" si="762"/>
        <v>1813</v>
      </c>
      <c r="N230" t="b">
        <v>0</v>
      </c>
      <c r="O230" t="b">
        <v>0</v>
      </c>
      <c r="P230" t="b">
        <v>0</v>
      </c>
      <c r="Q230" t="b">
        <v>0</v>
      </c>
    </row>
    <row r="231" spans="1:17">
      <c r="A231" t="s">
        <v>160</v>
      </c>
      <c r="B231" t="s">
        <v>52</v>
      </c>
      <c r="C231" t="s">
        <v>152</v>
      </c>
      <c r="D231" t="s">
        <v>169</v>
      </c>
      <c r="E231">
        <f t="shared" ca="1" si="641"/>
        <v>0</v>
      </c>
      <c r="F231" t="b">
        <f ca="1">IF(N231,AND(INDIRECT("HYPOTHESES!B"&amp;(J231+9))&lt;0.05,INDIRECT("HYPOTHESES!B"&amp;(J231+10))&gt;1),AND(INDIRECT("HYPOTHESES!B"&amp;(J231+9))&lt;0.05,INDIRECT("HYPOTHESES!B"&amp;(J231+10))&lt;1))</f>
        <v>0</v>
      </c>
      <c r="G231" t="b">
        <f t="shared" ref="G231" ca="1" si="763">IF(O231,AND(INDIRECT("HYPOTHESES!B"&amp;(K231+9))&lt;0.05,INDIRECT("HYPOTHESES!B"&amp;(K231+10))&gt;1),AND(INDIRECT("HYPOTHESES!B"&amp;(K231+9))&lt;0.05,INDIRECT("HYPOTHESES!B"&amp;(K231+10))&lt;1))</f>
        <v>0</v>
      </c>
      <c r="H231" t="b">
        <f t="shared" ref="H231" ca="1" si="764">IF(P231,AND(INDIRECT("HYPOTHESES!B"&amp;(L231+9))&lt;0.05,INDIRECT("HYPOTHESES!B"&amp;(L231+10))&gt;1),AND(INDIRECT("HYPOTHESES!B"&amp;(L231+9))&lt;0.05,INDIRECT("HYPOTHESES!B"&amp;(L231+10))&lt;1))</f>
        <v>0</v>
      </c>
      <c r="I231" t="b">
        <f t="shared" ref="I231" ca="1" si="765">IF(Q231,AND(INDIRECT("HYPOTHESES!B"&amp;(M231+9))&lt;0.05,INDIRECT("HYPOTHESES!B"&amp;(M231+10))&gt;1),AND(INDIRECT("HYPOTHESES!B"&amp;(M231+9))&lt;0.05,INDIRECT("HYPOTHESES!B"&amp;(M231+10))&lt;1))</f>
        <v>0</v>
      </c>
      <c r="J231">
        <f t="shared" ref="J231:M231" si="766">J225+23</f>
        <v>709</v>
      </c>
      <c r="K231">
        <f t="shared" si="766"/>
        <v>1261</v>
      </c>
      <c r="L231">
        <f t="shared" si="766"/>
        <v>1629</v>
      </c>
      <c r="M231">
        <f t="shared" si="766"/>
        <v>1813</v>
      </c>
      <c r="N231" t="b">
        <v>0</v>
      </c>
      <c r="O231" t="b">
        <v>0</v>
      </c>
      <c r="P231" t="b">
        <v>0</v>
      </c>
      <c r="Q231" t="b">
        <v>0</v>
      </c>
    </row>
    <row r="232" spans="1:17">
      <c r="A232" t="s">
        <v>160</v>
      </c>
      <c r="B232" t="s">
        <v>52</v>
      </c>
      <c r="C232" t="s">
        <v>170</v>
      </c>
      <c r="D232" t="s">
        <v>168</v>
      </c>
      <c r="E232">
        <f t="shared" ca="1" si="641"/>
        <v>0</v>
      </c>
      <c r="F232" t="b">
        <f ca="1">IF(N232,INDIRECT("HYPOTHESES!D"&amp;J232)&lt;0.05,INDIRECT("HYPOTHESES!D"&amp;J232)&gt;0.95)</f>
        <v>0</v>
      </c>
      <c r="G232" t="b">
        <f t="shared" ref="G232" ca="1" si="767">IF(O232,INDIRECT("HYPOTHESES!D"&amp;K232)&lt;0.05,INDIRECT("HYPOTHESES!D"&amp;K232)&gt;0.95)</f>
        <v>0</v>
      </c>
      <c r="H232" t="b">
        <f t="shared" ref="H232" ca="1" si="768">IF(P232,INDIRECT("HYPOTHESES!D"&amp;L232)&lt;0.05,INDIRECT("HYPOTHESES!D"&amp;L232)&gt;0.95)</f>
        <v>0</v>
      </c>
      <c r="I232" t="b">
        <f t="shared" ref="I232" ca="1" si="769">IF(Q232,INDIRECT("HYPOTHESES!D"&amp;M232)&lt;0.05,INDIRECT("HYPOTHESES!D"&amp;M232)&gt;0.95)</f>
        <v>0</v>
      </c>
      <c r="J232">
        <f t="shared" ref="J232:M232" si="770">J226+23</f>
        <v>709</v>
      </c>
      <c r="K232">
        <f t="shared" si="770"/>
        <v>1261</v>
      </c>
      <c r="L232">
        <f t="shared" si="770"/>
        <v>1629</v>
      </c>
      <c r="M232">
        <f t="shared" si="770"/>
        <v>1813</v>
      </c>
      <c r="N232" t="b">
        <v>0</v>
      </c>
      <c r="O232" t="b">
        <v>0</v>
      </c>
      <c r="P232" t="b">
        <v>0</v>
      </c>
      <c r="Q232" t="b">
        <v>0</v>
      </c>
    </row>
    <row r="233" spans="1:17">
      <c r="A233" t="s">
        <v>160</v>
      </c>
      <c r="B233" t="s">
        <v>52</v>
      </c>
      <c r="C233" t="s">
        <v>170</v>
      </c>
      <c r="D233" t="s">
        <v>169</v>
      </c>
      <c r="E233">
        <f t="shared" ca="1" si="641"/>
        <v>0</v>
      </c>
      <c r="F233" t="b">
        <f ca="1">IF(N233,AND(INDIRECT("HYPOTHESES!D"&amp;(J233+9))&lt;0.05,INDIRECT("HYPOTHESES!D"&amp;(J233+10))&gt;1),AND(INDIRECT("HYPOTHESES!D"&amp;(J233+9))&lt;0.05,INDIRECT("HYPOTHESES!D"&amp;(J233+10))&lt;1))</f>
        <v>0</v>
      </c>
      <c r="G233" t="b">
        <f t="shared" ref="G233" ca="1" si="771">IF(O233,AND(INDIRECT("HYPOTHESES!D"&amp;(K233+9))&lt;0.05,INDIRECT("HYPOTHESES!D"&amp;(K233+10))&gt;1),AND(INDIRECT("HYPOTHESES!D"&amp;(K233+9))&lt;0.05,INDIRECT("HYPOTHESES!D"&amp;(K233+10))&lt;1))</f>
        <v>0</v>
      </c>
      <c r="H233" t="b">
        <f t="shared" ref="H233" ca="1" si="772">IF(P233,AND(INDIRECT("HYPOTHESES!D"&amp;(L233+9))&lt;0.05,INDIRECT("HYPOTHESES!D"&amp;(L233+10))&gt;1),AND(INDIRECT("HYPOTHESES!D"&amp;(L233+9))&lt;0.05,INDIRECT("HYPOTHESES!D"&amp;(L233+10))&lt;1))</f>
        <v>0</v>
      </c>
      <c r="I233" t="b">
        <f t="shared" ref="I233" ca="1" si="773">IF(Q233,AND(INDIRECT("HYPOTHESES!D"&amp;(M233+9))&lt;0.05,INDIRECT("HYPOTHESES!D"&amp;(M233+10))&gt;1),AND(INDIRECT("HYPOTHESES!D"&amp;(M233+9))&lt;0.05,INDIRECT("HYPOTHESES!D"&amp;(M233+10))&lt;1))</f>
        <v>0</v>
      </c>
      <c r="J233">
        <f t="shared" ref="J233:M233" si="774">J227+23</f>
        <v>709</v>
      </c>
      <c r="K233">
        <f t="shared" si="774"/>
        <v>1261</v>
      </c>
      <c r="L233">
        <f t="shared" si="774"/>
        <v>1629</v>
      </c>
      <c r="M233">
        <f t="shared" si="774"/>
        <v>1813</v>
      </c>
      <c r="N233" t="b">
        <v>0</v>
      </c>
      <c r="O233" t="b">
        <v>0</v>
      </c>
      <c r="P233" t="b">
        <v>0</v>
      </c>
      <c r="Q233" t="b">
        <v>0</v>
      </c>
    </row>
    <row r="234" spans="1:17">
      <c r="A234" t="s">
        <v>160</v>
      </c>
      <c r="B234" t="s">
        <v>52</v>
      </c>
      <c r="C234" t="s">
        <v>171</v>
      </c>
      <c r="D234" t="s">
        <v>168</v>
      </c>
      <c r="E234">
        <f t="shared" ca="1" si="641"/>
        <v>0</v>
      </c>
      <c r="F234" t="b">
        <f ca="1">IF(N234,INDIRECT("HYPOTHESES!E"&amp;J234)&lt;0.05,INDIRECT("HYPOTHESES!E"&amp;J234)&gt;0.95)</f>
        <v>0</v>
      </c>
      <c r="G234" t="b">
        <f t="shared" ref="G234" ca="1" si="775">IF(O234,INDIRECT("HYPOTHESES!D"&amp;K234)&lt;0.05,INDIRECT("HYPOTHESES!D"&amp;K234)&gt;0.95)</f>
        <v>0</v>
      </c>
      <c r="H234" t="b">
        <f t="shared" ref="H234" ca="1" si="776">IF(P234,INDIRECT("HYPOTHESES!D"&amp;L234)&lt;0.05,INDIRECT("HYPOTHESES!D"&amp;L234)&gt;0.95)</f>
        <v>0</v>
      </c>
      <c r="I234" t="b">
        <f t="shared" ref="I234" ca="1" si="777">IF(Q234,INDIRECT("HYPOTHESES!D"&amp;M234)&lt;0.05,INDIRECT("HYPOTHESES!D"&amp;M234)&gt;0.95)</f>
        <v>0</v>
      </c>
      <c r="J234">
        <f t="shared" ref="J234:M234" si="778">J228+23</f>
        <v>709</v>
      </c>
      <c r="K234">
        <f t="shared" si="778"/>
        <v>1261</v>
      </c>
      <c r="L234">
        <f t="shared" si="778"/>
        <v>1629</v>
      </c>
      <c r="M234">
        <f t="shared" si="778"/>
        <v>1813</v>
      </c>
      <c r="N234" t="b">
        <v>0</v>
      </c>
      <c r="O234" t="b">
        <v>0</v>
      </c>
      <c r="P234" t="b">
        <v>0</v>
      </c>
      <c r="Q234" t="b">
        <v>0</v>
      </c>
    </row>
    <row r="235" spans="1:17">
      <c r="A235" t="s">
        <v>160</v>
      </c>
      <c r="B235" t="s">
        <v>52</v>
      </c>
      <c r="C235" t="s">
        <v>171</v>
      </c>
      <c r="D235" t="s">
        <v>169</v>
      </c>
      <c r="E235">
        <f t="shared" ca="1" si="641"/>
        <v>0</v>
      </c>
      <c r="F235" t="b">
        <f ca="1">IF(N235,AND(INDIRECT("HYPOTHESES!E"&amp;(J235+9))&lt;0.05,INDIRECT("HYPOTHESES!E"&amp;(J235+10))&gt;1),AND(INDIRECT("HYPOTHESES!E"&amp;(J235+9))&lt;0.05,INDIRECT("HYPOTHESES!E"&amp;(J235+10))&lt;1))</f>
        <v>0</v>
      </c>
      <c r="G235" t="b">
        <f t="shared" ref="G235" ca="1" si="779">IF(O235,AND(INDIRECT("HYPOTHESES!E"&amp;(K235+9))&lt;0.05,INDIRECT("HYPOTHESES!E"&amp;(K235+10))&gt;1),AND(INDIRECT("HYPOTHESES!E"&amp;(K235+9))&lt;0.05,INDIRECT("HYPOTHESES!E"&amp;(K235+10))&lt;1))</f>
        <v>0</v>
      </c>
      <c r="H235" t="b">
        <f t="shared" ref="H235" ca="1" si="780">IF(P235,AND(INDIRECT("HYPOTHESES!E"&amp;(L235+9))&lt;0.05,INDIRECT("HYPOTHESES!E"&amp;(L235+10))&gt;1),AND(INDIRECT("HYPOTHESES!E"&amp;(L235+9))&lt;0.05,INDIRECT("HYPOTHESES!E"&amp;(L235+10))&lt;1))</f>
        <v>0</v>
      </c>
      <c r="I235" t="b">
        <f t="shared" ref="I235" ca="1" si="781">IF(Q235,AND(INDIRECT("HYPOTHESES!E"&amp;(M235+9))&lt;0.05,INDIRECT("HYPOTHESES!E"&amp;(M235+10))&gt;1),AND(INDIRECT("HYPOTHESES!E"&amp;(M235+9))&lt;0.05,INDIRECT("HYPOTHESES!E"&amp;(M235+10))&lt;1))</f>
        <v>0</v>
      </c>
      <c r="J235">
        <f t="shared" ref="J235:M235" si="782">J229+23</f>
        <v>709</v>
      </c>
      <c r="K235">
        <f t="shared" si="782"/>
        <v>1261</v>
      </c>
      <c r="L235">
        <f t="shared" si="782"/>
        <v>1629</v>
      </c>
      <c r="M235">
        <f t="shared" si="782"/>
        <v>1813</v>
      </c>
      <c r="N235" t="b">
        <v>0</v>
      </c>
      <c r="O235" t="b">
        <v>0</v>
      </c>
      <c r="P235" t="b">
        <v>0</v>
      </c>
      <c r="Q235" t="b">
        <v>0</v>
      </c>
    </row>
    <row r="236" spans="1:17">
      <c r="A236" t="s">
        <v>160</v>
      </c>
      <c r="B236" t="s">
        <v>59</v>
      </c>
      <c r="C236" t="s">
        <v>152</v>
      </c>
      <c r="D236" t="s">
        <v>168</v>
      </c>
      <c r="E236">
        <f t="shared" ca="1" si="641"/>
        <v>0</v>
      </c>
      <c r="F236" t="e">
        <f ca="1">IF(N236,INDIRECT("HYPOTHESES!B"&amp;J236)&lt;0.05,INDIRECT("HYPOTHESES!B"&amp;J236)&gt;0.95)</f>
        <v>#REF!</v>
      </c>
      <c r="G236" t="e">
        <f ca="1">IF(O236,INDIRECT("HYPOTHESES!B"&amp;K236)&lt;0.05,INDIRECT("HYPOTHESES!B"&amp;K236)&gt;0.95)</f>
        <v>#REF!</v>
      </c>
      <c r="H236" t="e">
        <f ca="1">IF(P236,INDIRECT("B"&amp;L236)&lt;0.05,INDIRECT("HYPOTHESES!B"&amp;L236)&gt;0.95)</f>
        <v>#REF!</v>
      </c>
      <c r="I236" t="e">
        <f ca="1">IF(Q236,INDIRECT("B"&amp;M236)&lt;0.05,INDIRECT("HYPOTHESES!B"&amp;M236)&gt;0.95)</f>
        <v>#REF!</v>
      </c>
      <c r="J236">
        <f t="shared" ref="J236:M236" si="783">J230+23</f>
        <v>732</v>
      </c>
      <c r="K236">
        <f t="shared" si="783"/>
        <v>1284</v>
      </c>
      <c r="L236">
        <f t="shared" si="783"/>
        <v>1652</v>
      </c>
      <c r="M236">
        <f t="shared" si="783"/>
        <v>1836</v>
      </c>
      <c r="N236" t="b">
        <v>0</v>
      </c>
      <c r="O236" t="b">
        <v>0</v>
      </c>
      <c r="P236" t="b">
        <v>0</v>
      </c>
      <c r="Q236" t="b">
        <v>0</v>
      </c>
    </row>
    <row r="237" spans="1:17">
      <c r="A237" t="s">
        <v>160</v>
      </c>
      <c r="B237" t="s">
        <v>59</v>
      </c>
      <c r="C237" t="s">
        <v>152</v>
      </c>
      <c r="D237" t="s">
        <v>169</v>
      </c>
      <c r="E237">
        <f t="shared" ca="1" si="641"/>
        <v>0</v>
      </c>
      <c r="F237" t="b">
        <f ca="1">IF(N237,AND(INDIRECT("HYPOTHESES!B"&amp;(J237+9))&lt;0.05,INDIRECT("HYPOTHESES!B"&amp;(J237+10))&gt;1),AND(INDIRECT("HYPOTHESES!B"&amp;(J237+9))&lt;0.05,INDIRECT("HYPOTHESES!B"&amp;(J237+10))&lt;1))</f>
        <v>0</v>
      </c>
      <c r="G237" t="b">
        <f t="shared" ref="G237" ca="1" si="784">IF(O237,AND(INDIRECT("HYPOTHESES!B"&amp;(K237+9))&lt;0.05,INDIRECT("HYPOTHESES!B"&amp;(K237+10))&gt;1),AND(INDIRECT("HYPOTHESES!B"&amp;(K237+9))&lt;0.05,INDIRECT("HYPOTHESES!B"&amp;(K237+10))&lt;1))</f>
        <v>0</v>
      </c>
      <c r="H237" t="b">
        <f t="shared" ref="H237" ca="1" si="785">IF(P237,AND(INDIRECT("HYPOTHESES!B"&amp;(L237+9))&lt;0.05,INDIRECT("HYPOTHESES!B"&amp;(L237+10))&gt;1),AND(INDIRECT("HYPOTHESES!B"&amp;(L237+9))&lt;0.05,INDIRECT("HYPOTHESES!B"&amp;(L237+10))&lt;1))</f>
        <v>0</v>
      </c>
      <c r="I237" t="b">
        <f t="shared" ref="I237" ca="1" si="786">IF(Q237,AND(INDIRECT("HYPOTHESES!B"&amp;(M237+9))&lt;0.05,INDIRECT("HYPOTHESES!B"&amp;(M237+10))&gt;1),AND(INDIRECT("HYPOTHESES!B"&amp;(M237+9))&lt;0.05,INDIRECT("HYPOTHESES!B"&amp;(M237+10))&lt;1))</f>
        <v>0</v>
      </c>
      <c r="J237">
        <f t="shared" ref="J237:M237" si="787">J231+23</f>
        <v>732</v>
      </c>
      <c r="K237">
        <f t="shared" si="787"/>
        <v>1284</v>
      </c>
      <c r="L237">
        <f t="shared" si="787"/>
        <v>1652</v>
      </c>
      <c r="M237">
        <f t="shared" si="787"/>
        <v>1836</v>
      </c>
      <c r="N237" t="b">
        <v>0</v>
      </c>
      <c r="O237" t="b">
        <v>0</v>
      </c>
      <c r="P237" t="b">
        <v>0</v>
      </c>
      <c r="Q237" t="b">
        <v>0</v>
      </c>
    </row>
    <row r="238" spans="1:17">
      <c r="A238" t="s">
        <v>160</v>
      </c>
      <c r="B238" t="s">
        <v>59</v>
      </c>
      <c r="C238" t="s">
        <v>170</v>
      </c>
      <c r="D238" t="s">
        <v>168</v>
      </c>
      <c r="E238">
        <f t="shared" ca="1" si="641"/>
        <v>0</v>
      </c>
      <c r="F238" t="b">
        <f ca="1">IF(N238,INDIRECT("HYPOTHESES!D"&amp;J238)&lt;0.05,INDIRECT("HYPOTHESES!D"&amp;J238)&gt;0.95)</f>
        <v>0</v>
      </c>
      <c r="G238" t="b">
        <f t="shared" ref="G238" ca="1" si="788">IF(O238,INDIRECT("HYPOTHESES!D"&amp;K238)&lt;0.05,INDIRECT("HYPOTHESES!D"&amp;K238)&gt;0.95)</f>
        <v>0</v>
      </c>
      <c r="H238" t="b">
        <f t="shared" ref="H238" ca="1" si="789">IF(P238,INDIRECT("HYPOTHESES!D"&amp;L238)&lt;0.05,INDIRECT("HYPOTHESES!D"&amp;L238)&gt;0.95)</f>
        <v>0</v>
      </c>
      <c r="I238" t="b">
        <f t="shared" ref="I238" ca="1" si="790">IF(Q238,INDIRECT("HYPOTHESES!D"&amp;M238)&lt;0.05,INDIRECT("HYPOTHESES!D"&amp;M238)&gt;0.95)</f>
        <v>0</v>
      </c>
      <c r="J238">
        <f t="shared" ref="J238:M238" si="791">J232+23</f>
        <v>732</v>
      </c>
      <c r="K238">
        <f t="shared" si="791"/>
        <v>1284</v>
      </c>
      <c r="L238">
        <f t="shared" si="791"/>
        <v>1652</v>
      </c>
      <c r="M238">
        <f t="shared" si="791"/>
        <v>1836</v>
      </c>
      <c r="N238" t="b">
        <v>0</v>
      </c>
      <c r="O238" t="b">
        <v>0</v>
      </c>
      <c r="P238" t="b">
        <v>0</v>
      </c>
      <c r="Q238" t="b">
        <v>0</v>
      </c>
    </row>
    <row r="239" spans="1:17">
      <c r="A239" t="s">
        <v>160</v>
      </c>
      <c r="B239" t="s">
        <v>59</v>
      </c>
      <c r="C239" t="s">
        <v>170</v>
      </c>
      <c r="D239" t="s">
        <v>169</v>
      </c>
      <c r="E239">
        <f t="shared" ca="1" si="641"/>
        <v>0</v>
      </c>
      <c r="F239" t="b">
        <f ca="1">IF(N239,AND(INDIRECT("HYPOTHESES!D"&amp;(J239+9))&lt;0.05,INDIRECT("HYPOTHESES!D"&amp;(J239+10))&gt;1),AND(INDIRECT("HYPOTHESES!D"&amp;(J239+9))&lt;0.05,INDIRECT("HYPOTHESES!D"&amp;(J239+10))&lt;1))</f>
        <v>0</v>
      </c>
      <c r="G239" t="b">
        <f t="shared" ref="G239" ca="1" si="792">IF(O239,AND(INDIRECT("HYPOTHESES!D"&amp;(K239+9))&lt;0.05,INDIRECT("HYPOTHESES!D"&amp;(K239+10))&gt;1),AND(INDIRECT("HYPOTHESES!D"&amp;(K239+9))&lt;0.05,INDIRECT("HYPOTHESES!D"&amp;(K239+10))&lt;1))</f>
        <v>0</v>
      </c>
      <c r="H239" t="b">
        <f t="shared" ref="H239" ca="1" si="793">IF(P239,AND(INDIRECT("HYPOTHESES!D"&amp;(L239+9))&lt;0.05,INDIRECT("HYPOTHESES!D"&amp;(L239+10))&gt;1),AND(INDIRECT("HYPOTHESES!D"&amp;(L239+9))&lt;0.05,INDIRECT("HYPOTHESES!D"&amp;(L239+10))&lt;1))</f>
        <v>0</v>
      </c>
      <c r="I239" t="b">
        <f t="shared" ref="I239" ca="1" si="794">IF(Q239,AND(INDIRECT("HYPOTHESES!D"&amp;(M239+9))&lt;0.05,INDIRECT("HYPOTHESES!D"&amp;(M239+10))&gt;1),AND(INDIRECT("HYPOTHESES!D"&amp;(M239+9))&lt;0.05,INDIRECT("HYPOTHESES!D"&amp;(M239+10))&lt;1))</f>
        <v>0</v>
      </c>
      <c r="J239">
        <f t="shared" ref="J239:M239" si="795">J233+23</f>
        <v>732</v>
      </c>
      <c r="K239">
        <f t="shared" si="795"/>
        <v>1284</v>
      </c>
      <c r="L239">
        <f t="shared" si="795"/>
        <v>1652</v>
      </c>
      <c r="M239">
        <f t="shared" si="795"/>
        <v>1836</v>
      </c>
      <c r="N239" t="b">
        <v>0</v>
      </c>
      <c r="O239" t="b">
        <v>0</v>
      </c>
      <c r="P239" t="b">
        <v>0</v>
      </c>
      <c r="Q239" t="b">
        <v>0</v>
      </c>
    </row>
    <row r="240" spans="1:17">
      <c r="A240" t="s">
        <v>160</v>
      </c>
      <c r="B240" t="s">
        <v>59</v>
      </c>
      <c r="C240" t="s">
        <v>171</v>
      </c>
      <c r="D240" t="s">
        <v>168</v>
      </c>
      <c r="E240">
        <f t="shared" ca="1" si="641"/>
        <v>0</v>
      </c>
      <c r="F240" t="b">
        <f ca="1">IF(N240,INDIRECT("HYPOTHESES!E"&amp;J240)&lt;0.05,INDIRECT("HYPOTHESES!E"&amp;J240)&gt;0.95)</f>
        <v>0</v>
      </c>
      <c r="G240" t="b">
        <f t="shared" ref="G240" ca="1" si="796">IF(O240,INDIRECT("HYPOTHESES!D"&amp;K240)&lt;0.05,INDIRECT("HYPOTHESES!D"&amp;K240)&gt;0.95)</f>
        <v>0</v>
      </c>
      <c r="H240" t="b">
        <f t="shared" ref="H240" ca="1" si="797">IF(P240,INDIRECT("HYPOTHESES!D"&amp;L240)&lt;0.05,INDIRECT("HYPOTHESES!D"&amp;L240)&gt;0.95)</f>
        <v>0</v>
      </c>
      <c r="I240" t="b">
        <f t="shared" ref="I240" ca="1" si="798">IF(Q240,INDIRECT("HYPOTHESES!D"&amp;M240)&lt;0.05,INDIRECT("HYPOTHESES!D"&amp;M240)&gt;0.95)</f>
        <v>0</v>
      </c>
      <c r="J240">
        <f t="shared" ref="J240:M240" si="799">J234+23</f>
        <v>732</v>
      </c>
      <c r="K240">
        <f t="shared" si="799"/>
        <v>1284</v>
      </c>
      <c r="L240">
        <f t="shared" si="799"/>
        <v>1652</v>
      </c>
      <c r="M240">
        <f t="shared" si="799"/>
        <v>1836</v>
      </c>
      <c r="N240" t="b">
        <v>0</v>
      </c>
      <c r="O240" t="b">
        <v>0</v>
      </c>
      <c r="P240" t="b">
        <v>0</v>
      </c>
      <c r="Q240" t="b">
        <v>0</v>
      </c>
    </row>
    <row r="241" spans="1:17">
      <c r="A241" t="s">
        <v>160</v>
      </c>
      <c r="B241" t="s">
        <v>59</v>
      </c>
      <c r="C241" t="s">
        <v>171</v>
      </c>
      <c r="D241" t="s">
        <v>169</v>
      </c>
      <c r="E241">
        <f t="shared" ca="1" si="641"/>
        <v>0</v>
      </c>
      <c r="F241" t="b">
        <f ca="1">IF(N241,AND(INDIRECT("HYPOTHESES!E"&amp;(J241+9))&lt;0.05,INDIRECT("HYPOTHESES!E"&amp;(J241+10))&gt;1),AND(INDIRECT("HYPOTHESES!E"&amp;(J241+9))&lt;0.05,INDIRECT("HYPOTHESES!E"&amp;(J241+10))&lt;1))</f>
        <v>0</v>
      </c>
      <c r="G241" t="b">
        <f t="shared" ref="G241" ca="1" si="800">IF(O241,AND(INDIRECT("HYPOTHESES!E"&amp;(K241+9))&lt;0.05,INDIRECT("HYPOTHESES!E"&amp;(K241+10))&gt;1),AND(INDIRECT("HYPOTHESES!E"&amp;(K241+9))&lt;0.05,INDIRECT("HYPOTHESES!E"&amp;(K241+10))&lt;1))</f>
        <v>0</v>
      </c>
      <c r="H241" t="b">
        <f t="shared" ref="H241" ca="1" si="801">IF(P241,AND(INDIRECT("HYPOTHESES!E"&amp;(L241+9))&lt;0.05,INDIRECT("HYPOTHESES!E"&amp;(L241+10))&gt;1),AND(INDIRECT("HYPOTHESES!E"&amp;(L241+9))&lt;0.05,INDIRECT("HYPOTHESES!E"&amp;(L241+10))&lt;1))</f>
        <v>0</v>
      </c>
      <c r="I241" t="b">
        <f t="shared" ref="I241" ca="1" si="802">IF(Q241,AND(INDIRECT("HYPOTHESES!E"&amp;(M241+9))&lt;0.05,INDIRECT("HYPOTHESES!E"&amp;(M241+10))&gt;1),AND(INDIRECT("HYPOTHESES!E"&amp;(M241+9))&lt;0.05,INDIRECT("HYPOTHESES!E"&amp;(M241+10))&lt;1))</f>
        <v>0</v>
      </c>
      <c r="J241">
        <f t="shared" ref="J241:M241" si="803">J235+23</f>
        <v>732</v>
      </c>
      <c r="K241">
        <f t="shared" si="803"/>
        <v>1284</v>
      </c>
      <c r="L241">
        <f t="shared" si="803"/>
        <v>1652</v>
      </c>
      <c r="M241">
        <f t="shared" si="803"/>
        <v>1836</v>
      </c>
      <c r="N241" t="b">
        <v>0</v>
      </c>
      <c r="O241" t="b">
        <v>0</v>
      </c>
      <c r="P241" t="b">
        <v>0</v>
      </c>
      <c r="Q24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CORPUS_TOTALS</vt:lpstr>
      <vt:lpstr>HYPOTHESES</vt:lpstr>
      <vt:lpstr>PIVOT</vt:lpstr>
      <vt:lpstr>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2016-11-25T11:59:16Z</dcterms:created>
  <dcterms:modified xsi:type="dcterms:W3CDTF">2017-01-07T20:00:56Z</dcterms:modified>
</cp:coreProperties>
</file>