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3de39c86b222a98/Desktop/UCF/Lesson Files/Week 1 (Crowdfunding Analysis)/Week 1 Challenge/"/>
    </mc:Choice>
  </mc:AlternateContent>
  <xr:revisionPtr revIDLastSave="447" documentId="8_{8C31C90C-D39A-44B6-B374-19A060033894}" xr6:coauthVersionLast="46" xr6:coauthVersionMax="46" xr10:uidLastSave="{338CABD6-246C-4629-B2EF-9A035F175E49}"/>
  <bookViews>
    <workbookView xWindow="-108" yWindow="-108" windowWidth="23256" windowHeight="12576" xr2:uid="{00000000-000D-0000-FFFF-FFFF00000000}"/>
  </bookViews>
  <sheets>
    <sheet name="Kickstarter" sheetId="1" r:id="rId1"/>
    <sheet name="Theater Outcomes by Launch Date" sheetId="10" r:id="rId2"/>
    <sheet name="Outcomes Based on Goals" sheetId="11" r:id="rId3"/>
    <sheet name="Descriptive Statistics" sheetId="8" r:id="rId4"/>
    <sheet name="Category Statistics" sheetId="2" r:id="rId5"/>
    <sheet name="Subcategory Statistics" sheetId="3" r:id="rId6"/>
    <sheet name="Outcomes Based on Launch Date" sheetId="4" r:id="rId7"/>
    <sheet name="Edinburgh Research" sheetId="5" r:id="rId8"/>
  </sheets>
  <definedNames>
    <definedName name="_xlnm._FilterDatabase" localSheetId="0" hidden="1">Kickstarter!$A$1:$U$4115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11" l="1"/>
  <c r="C13" i="11"/>
  <c r="B13" i="11"/>
  <c r="D12" i="11"/>
  <c r="D11" i="11"/>
  <c r="D10" i="11"/>
  <c r="D9" i="11"/>
  <c r="D7" i="11"/>
  <c r="D6" i="11"/>
  <c r="D5" i="11"/>
  <c r="D4" i="11"/>
  <c r="D3" i="11"/>
  <c r="D8" i="11"/>
  <c r="B7" i="11"/>
  <c r="C6" i="11"/>
  <c r="C10" i="11"/>
  <c r="C12" i="11"/>
  <c r="B12" i="11"/>
  <c r="B11" i="11"/>
  <c r="C11" i="11"/>
  <c r="C9" i="11"/>
  <c r="B10" i="11"/>
  <c r="B9" i="11"/>
  <c r="C8" i="11"/>
  <c r="B8" i="11"/>
  <c r="C7" i="11"/>
  <c r="B6" i="11"/>
  <c r="B5" i="11"/>
  <c r="C4" i="11"/>
  <c r="C5" i="11"/>
  <c r="B4" i="11"/>
  <c r="C3" i="11"/>
  <c r="B3" i="11"/>
  <c r="D2" i="11"/>
  <c r="C2" i="11"/>
  <c r="B2" i="11"/>
  <c r="C13" i="8"/>
  <c r="B13" i="8"/>
  <c r="C12" i="8"/>
  <c r="C14" i="8" s="1"/>
  <c r="B12" i="8"/>
  <c r="B14" i="8" s="1"/>
  <c r="C11" i="8"/>
  <c r="B11" i="8"/>
  <c r="C6" i="8"/>
  <c r="C5" i="8"/>
  <c r="C7" i="8" s="1"/>
  <c r="C4" i="8"/>
  <c r="B6" i="8"/>
  <c r="B5" i="8"/>
  <c r="B4" i="8"/>
  <c r="C10" i="8"/>
  <c r="C9" i="8"/>
  <c r="B10" i="8"/>
  <c r="B9" i="8"/>
  <c r="C3" i="8"/>
  <c r="B3" i="8"/>
  <c r="C2" i="8"/>
  <c r="B2" i="8"/>
  <c r="F3" i="5"/>
  <c r="F4" i="5"/>
  <c r="F5" i="5"/>
  <c r="F6" i="5"/>
  <c r="F2" i="5"/>
  <c r="D2" i="5"/>
  <c r="D3" i="5"/>
  <c r="D4" i="5"/>
  <c r="D5" i="5"/>
  <c r="D6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S163" i="1"/>
  <c r="S164" i="1"/>
  <c r="U164" i="1" s="1"/>
  <c r="S165" i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B7" i="8" l="1"/>
  <c r="E10" i="11"/>
  <c r="G10" i="11" s="1"/>
  <c r="E11" i="11"/>
  <c r="F11" i="11" s="1"/>
  <c r="E9" i="11"/>
  <c r="G9" i="11" s="1"/>
  <c r="E8" i="11"/>
  <c r="G8" i="11" s="1"/>
  <c r="E7" i="11"/>
  <c r="F7" i="11" s="1"/>
  <c r="E4" i="11"/>
  <c r="G4" i="11" s="1"/>
  <c r="E3" i="11"/>
  <c r="G3" i="11" s="1"/>
  <c r="E12" i="11"/>
  <c r="G12" i="11" s="1"/>
  <c r="E6" i="11"/>
  <c r="F6" i="11" s="1"/>
  <c r="E5" i="11"/>
  <c r="F5" i="11" s="1"/>
  <c r="F9" i="11"/>
  <c r="E2" i="11"/>
  <c r="G2" i="11" s="1"/>
  <c r="E13" i="11"/>
  <c r="G13" i="11" s="1"/>
  <c r="U163" i="1"/>
  <c r="U162" i="1"/>
  <c r="U165" i="1"/>
  <c r="G7" i="11" l="1"/>
  <c r="F8" i="11"/>
  <c r="F10" i="11"/>
  <c r="F12" i="11"/>
  <c r="G11" i="11"/>
  <c r="G6" i="11"/>
  <c r="F4" i="11"/>
  <c r="F3" i="11"/>
  <c r="G5" i="11"/>
  <c r="F13" i="11"/>
  <c r="F2" i="11"/>
</calcChain>
</file>

<file path=xl/sharedStrings.xml><?xml version="1.0" encoding="utf-8"?>
<sst xmlns="http://schemas.openxmlformats.org/spreadsheetml/2006/main" count="33050" uniqueCount="8418">
  <si>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</si>
  <si>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</si>
  <si>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</si>
  <si>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</si>
  <si>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</si>
  <si>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</si>
  <si>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</si>
  <si>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</si>
  <si>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</si>
  <si>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</si>
  <si>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</si>
  <si>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</si>
  <si>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</si>
  <si>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</si>
  <si>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</si>
  <si>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</si>
  <si>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</si>
  <si>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</si>
  <si>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</si>
  <si>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</si>
  <si>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</si>
  <si>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</si>
  <si>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</si>
  <si>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</si>
  <si>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</si>
  <si>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</si>
  <si>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</si>
  <si>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</si>
  <si>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</si>
  <si>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</si>
  <si>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</si>
  <si>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</si>
  <si>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</si>
  <si>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</si>
  <si>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</si>
  <si>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</si>
  <si>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</si>
  <si>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</si>
  <si>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</si>
  <si>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</si>
  <si>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</si>
  <si>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</si>
  <si>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</si>
  <si>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</si>
  <si>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</si>
  <si>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</si>
  <si>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</si>
  <si>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</si>
  <si>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</si>
  <si>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</si>
  <si>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</si>
  <si>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</si>
  <si>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</si>
  <si>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</si>
  <si>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</si>
  <si>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</si>
  <si>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</si>
  <si>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</si>
  <si>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</si>
  <si>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</si>
  <si>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</si>
  <si>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</si>
  <si>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</si>
  <si>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</si>
  <si>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</si>
  <si>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</si>
  <si>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</si>
  <si>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</si>
  <si>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</si>
  <si>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</si>
  <si>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</si>
  <si>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</si>
  <si>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</si>
  <si>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</si>
  <si>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</si>
  <si>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</si>
  <si>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</si>
  <si>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</si>
  <si>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</si>
  <si>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</si>
  <si>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</si>
  <si>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</si>
  <si>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</si>
  <si>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</si>
  <si>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</si>
  <si>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</si>
  <si>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</si>
  <si>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</si>
  <si>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</si>
  <si>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</si>
  <si>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</si>
  <si>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</si>
  <si>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</si>
  <si>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</si>
  <si>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</si>
  <si>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</si>
  <si>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</si>
  <si>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</si>
  <si>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</si>
  <si>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</si>
  <si>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</si>
  <si>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</si>
  <si>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</si>
  <si>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</si>
  <si>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</si>
  <si>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</si>
  <si>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</si>
  <si>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</si>
  <si>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</si>
  <si>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</si>
  <si>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</si>
  <si>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</si>
  <si>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</si>
  <si>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</si>
  <si>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</si>
  <si>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</si>
  <si>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</si>
  <si>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</si>
  <si>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</si>
  <si>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</si>
  <si>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</si>
  <si>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</si>
  <si>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</si>
  <si>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</si>
  <si>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</si>
  <si>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</si>
  <si>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</si>
  <si>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</si>
  <si>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</si>
  <si>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</si>
  <si>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</si>
  <si>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</si>
  <si>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</si>
  <si>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</si>
  <si>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</si>
  <si>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</si>
  <si>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</si>
  <si>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</si>
  <si>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</si>
  <si>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</si>
  <si>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</si>
  <si>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</si>
  <si>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</si>
  <si>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</si>
  <si>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</si>
  <si>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</si>
  <si>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</si>
  <si>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</si>
  <si>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</si>
  <si>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</si>
  <si>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</si>
  <si>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</si>
  <si>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</si>
  <si>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</si>
  <si>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</si>
  <si>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</si>
  <si>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</si>
  <si>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</si>
  <si>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</si>
  <si>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</si>
  <si>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</si>
  <si>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</si>
  <si>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</si>
  <si>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</si>
  <si>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</si>
  <si>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</si>
  <si>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</si>
  <si>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</si>
  <si>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</si>
  <si>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</si>
  <si>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</si>
  <si>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</si>
  <si>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</si>
  <si>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</si>
  <si>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</si>
  <si>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</si>
  <si>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</si>
  <si>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</si>
  <si>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</si>
  <si>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</si>
  <si>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</si>
  <si>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</si>
  <si>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</si>
  <si>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</si>
  <si>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</si>
  <si>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</si>
  <si>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</si>
  <si>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</si>
  <si>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</si>
  <si>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</si>
  <si>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</si>
  <si>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</si>
  <si>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</si>
  <si>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</si>
  <si>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</si>
  <si>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</si>
  <si>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</si>
  <si>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</si>
  <si>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</si>
  <si>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</si>
  <si>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</si>
  <si>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</si>
  <si>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</si>
  <si>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</si>
  <si>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</si>
  <si>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</si>
  <si>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</si>
  <si>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</si>
  <si>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</si>
  <si>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</si>
  <si>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</si>
  <si>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</si>
  <si>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</si>
  <si>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</si>
  <si>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</si>
  <si>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</si>
  <si>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</si>
  <si>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</si>
  <si>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</si>
  <si>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</si>
  <si>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</si>
  <si>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</si>
  <si>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</si>
  <si>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</si>
  <si>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</si>
  <si>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</si>
  <si>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</si>
  <si>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</si>
  <si>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</si>
  <si>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</si>
  <si>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</si>
  <si>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</si>
  <si>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</si>
  <si>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</si>
  <si>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</si>
  <si>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</si>
  <si>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</si>
  <si>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</si>
  <si>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</si>
  <si>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</si>
  <si>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</si>
  <si>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</si>
  <si>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</si>
  <si>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</si>
  <si>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</si>
  <si>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</si>
  <si>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</si>
  <si>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</si>
  <si>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</si>
  <si>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</si>
  <si>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</si>
  <si>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</si>
  <si>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</si>
  <si>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</si>
  <si>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</si>
  <si>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</si>
  <si>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</si>
  <si>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</si>
  <si>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</si>
  <si>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</si>
  <si>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</si>
  <si>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</si>
  <si>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</si>
  <si>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</si>
  <si>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</si>
  <si>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</si>
  <si>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</si>
  <si>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</si>
  <si>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</si>
  <si>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</si>
  <si>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</si>
  <si>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</si>
  <si>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</si>
  <si>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</si>
  <si>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</si>
  <si>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</si>
  <si>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</si>
  <si>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</si>
  <si>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</si>
  <si>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</si>
  <si>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</si>
  <si>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</si>
  <si>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</si>
  <si>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</si>
  <si>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</si>
  <si>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</si>
  <si>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</si>
  <si>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</si>
  <si>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</si>
  <si>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</si>
  <si>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</si>
  <si>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</si>
  <si>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</si>
  <si>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</si>
  <si>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</si>
  <si>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</si>
  <si>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</si>
  <si>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</si>
  <si>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</si>
  <si>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</si>
  <si>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</si>
  <si>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</si>
  <si>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</si>
  <si>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</si>
  <si>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</si>
  <si>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</si>
  <si>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</si>
  <si>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</si>
  <si>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</si>
  <si>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</si>
  <si>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</si>
  <si>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</si>
  <si>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</si>
  <si>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</si>
  <si>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</si>
  <si>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</si>
  <si>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</si>
  <si>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</si>
  <si>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</si>
  <si>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</si>
  <si>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</si>
  <si>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</si>
  <si>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</si>
  <si>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</si>
  <si>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</si>
  <si>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</si>
  <si>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</si>
  <si>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</si>
  <si>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</si>
  <si>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</si>
  <si>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</si>
  <si>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</si>
  <si>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</si>
  <si>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</si>
  <si>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</si>
  <si>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</si>
  <si>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</si>
  <si>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</si>
  <si>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</si>
  <si>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</si>
  <si>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</si>
  <si>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</si>
  <si>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</si>
  <si>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</si>
  <si>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</si>
  <si>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</si>
  <si>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</si>
  <si>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</si>
  <si>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</si>
  <si>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</si>
  <si>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</si>
  <si>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</si>
  <si>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</si>
  <si>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</si>
  <si>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</si>
  <si>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</si>
  <si>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</si>
  <si>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</si>
  <si>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</si>
  <si>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</si>
  <si>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</si>
  <si>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</si>
  <si>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</si>
  <si>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</si>
  <si>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</si>
  <si>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</si>
  <si>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</si>
  <si>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</si>
  <si>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</si>
  <si>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</si>
  <si>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</si>
  <si>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</si>
  <si>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</si>
  <si>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</si>
  <si>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</si>
  <si>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</si>
  <si>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</si>
  <si>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</si>
  <si>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</si>
  <si>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</si>
  <si>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</si>
  <si>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</si>
  <si>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</si>
  <si>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</si>
  <si>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</si>
  <si>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</si>
  <si>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</si>
  <si>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</si>
  <si>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</si>
  <si>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</si>
  <si>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</si>
  <si>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</si>
  <si>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</si>
  <si>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</si>
  <si>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</si>
  <si>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</si>
  <si>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</si>
  <si>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</si>
  <si>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</si>
  <si>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</si>
  <si>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</si>
  <si>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</si>
  <si>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</si>
  <si>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</si>
  <si>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</si>
  <si>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</si>
  <si>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</si>
  <si>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</si>
  <si>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</si>
  <si>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</si>
  <si>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</si>
  <si>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</si>
  <si>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</si>
  <si>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</si>
  <si>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</si>
  <si>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</si>
  <si>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</si>
  <si>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</si>
  <si>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</si>
  <si>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</si>
  <si>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</si>
  <si>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</si>
  <si>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</si>
  <si>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</si>
  <si>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</si>
  <si>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</si>
  <si>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</si>
  <si>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</si>
  <si>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</si>
  <si>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</si>
  <si>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</si>
  <si>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</si>
  <si>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</si>
  <si>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</si>
  <si>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</si>
  <si>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</si>
  <si>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</si>
  <si>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</si>
  <si>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</si>
  <si>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</si>
  <si>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</si>
  <si>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</si>
  <si>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</si>
  <si>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</si>
  <si>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</si>
  <si>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</si>
  <si>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</si>
  <si>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</si>
  <si>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</si>
  <si>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</si>
  <si>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</si>
  <si>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</si>
  <si>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</si>
  <si>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</si>
  <si>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</si>
  <si>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</si>
  <si>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</si>
  <si>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</si>
  <si>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</si>
  <si>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</si>
  <si>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</si>
  <si>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</si>
  <si>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</si>
  <si>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</si>
  <si>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</si>
  <si>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</si>
  <si>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</si>
  <si>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</si>
  <si>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</si>
  <si>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</si>
  <si>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</si>
  <si>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</si>
  <si>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</si>
  <si>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</si>
  <si>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</si>
  <si>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</si>
  <si>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</si>
  <si>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</si>
  <si>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</si>
  <si>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</si>
  <si>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</si>
  <si>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</si>
  <si>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</si>
  <si>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</si>
  <si>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</si>
  <si>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</si>
  <si>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</si>
  <si>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</si>
  <si>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</si>
  <si>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</si>
  <si>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</si>
  <si>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</si>
  <si>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</si>
  <si>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</si>
  <si>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</si>
  <si>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</si>
  <si>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</si>
  <si>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</si>
  <si>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</si>
  <si>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</si>
  <si>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</si>
  <si>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</si>
  <si>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</si>
  <si>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</si>
  <si>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</si>
  <si>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</si>
  <si>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</si>
  <si>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</si>
  <si>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</si>
  <si>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</si>
  <si>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</si>
  <si>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</si>
  <si>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</si>
  <si>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</si>
  <si>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</si>
  <si>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</si>
  <si>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</si>
  <si>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</si>
  <si>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</si>
  <si>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</si>
  <si>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</si>
  <si>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</si>
  <si>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</si>
  <si>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</si>
  <si>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</si>
  <si>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</si>
  <si>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</si>
  <si>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</si>
  <si>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</si>
  <si>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</si>
  <si>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</si>
  <si>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</si>
  <si>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</si>
  <si>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</si>
  <si>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</si>
  <si>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</si>
  <si>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</si>
  <si>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</si>
  <si>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</si>
  <si>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</si>
  <si>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</si>
  <si>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</si>
  <si>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</si>
  <si>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</si>
  <si>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</si>
  <si>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</si>
  <si>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</si>
  <si>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</si>
  <si>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</si>
  <si>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</si>
  <si>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</si>
  <si>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</si>
  <si>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</si>
  <si>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</si>
  <si>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</si>
  <si>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</si>
  <si>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</si>
  <si>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</si>
  <si>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</si>
  <si>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</si>
  <si>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</si>
  <si>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</si>
  <si>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</si>
  <si>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</si>
  <si>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</si>
  <si>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</si>
  <si>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</si>
  <si>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</si>
  <si>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</si>
  <si>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</si>
  <si>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</si>
  <si>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</si>
  <si>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</si>
  <si>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</si>
  <si>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</si>
  <si>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</si>
  <si>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</si>
  <si>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</si>
  <si>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</si>
  <si>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</si>
  <si>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</si>
  <si>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</si>
  <si>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</si>
  <si>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</si>
  <si>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</si>
  <si>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</si>
  <si>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</si>
  <si>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</si>
  <si>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</si>
  <si>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</si>
  <si>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</si>
  <si>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</si>
  <si>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</si>
  <si>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</si>
  <si>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</si>
  <si>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</si>
  <si>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</si>
  <si>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</si>
  <si>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</si>
  <si>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</si>
  <si>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</si>
  <si>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</si>
  <si>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</si>
  <si>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</si>
  <si>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</si>
  <si>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</si>
  <si>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</si>
  <si>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</si>
  <si>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</si>
  <si>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</si>
  <si>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</si>
  <si>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</si>
  <si>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</si>
  <si>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</si>
  <si>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</si>
  <si>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</si>
  <si>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</si>
  <si>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</si>
  <si>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</si>
  <si>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</si>
  <si>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</si>
  <si>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</si>
  <si>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</si>
  <si>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</si>
  <si>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</si>
  <si>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</si>
  <si>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</si>
  <si>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</si>
  <si>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</si>
  <si>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</si>
  <si>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</si>
  <si>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</si>
  <si>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</si>
  <si>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</si>
  <si>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</si>
  <si>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</si>
  <si>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</si>
  <si>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</si>
  <si>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</si>
  <si>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</si>
  <si>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</si>
  <si>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</si>
  <si>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</si>
  <si>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</si>
  <si>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</si>
  <si>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</si>
  <si>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</si>
  <si>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</si>
  <si>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</si>
  <si>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</si>
  <si>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</si>
  <si>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</si>
  <si>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</si>
  <si>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</si>
  <si>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</si>
  <si>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</si>
  <si>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</si>
  <si>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</si>
  <si>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</si>
  <si>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</si>
  <si>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</si>
  <si>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</si>
  <si>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</si>
  <si>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</si>
  <si>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</si>
  <si>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</si>
  <si>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</si>
  <si>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</si>
  <si>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</si>
  <si>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</si>
  <si>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</si>
  <si>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</si>
  <si>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</si>
  <si>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</si>
  <si>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</si>
  <si>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</si>
  <si>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</si>
  <si>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</si>
  <si>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</si>
  <si>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</si>
  <si>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</si>
  <si>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</si>
  <si>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</si>
  <si>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</si>
  <si>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</si>
  <si>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</si>
  <si>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</si>
  <si>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</si>
  <si>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</si>
  <si>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</si>
  <si>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</si>
  <si>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</si>
  <si>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</si>
  <si>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</si>
  <si>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</si>
  <si>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</si>
  <si>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</si>
  <si>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</si>
  <si>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</si>
  <si>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</si>
  <si>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</si>
  <si>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</si>
  <si>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</si>
  <si>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</si>
  <si>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</si>
  <si>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</si>
  <si>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</si>
  <si>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</si>
  <si>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</si>
  <si>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</si>
  <si>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</si>
  <si>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</si>
  <si>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</si>
  <si>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</si>
  <si>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</si>
  <si>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</si>
  <si>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</si>
  <si>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</si>
  <si>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</si>
  <si>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</si>
  <si>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</si>
  <si>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</si>
  <si>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</si>
  <si>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</si>
  <si>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</si>
  <si>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</si>
  <si>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</si>
  <si>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</si>
  <si>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</si>
  <si>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</si>
  <si>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</si>
  <si>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</si>
  <si>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</si>
  <si>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</si>
  <si>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</si>
  <si>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</si>
  <si>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</si>
  <si>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</si>
  <si>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</si>
  <si>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</si>
  <si>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</si>
  <si>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</si>
  <si>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</si>
  <si>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</si>
  <si>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</si>
  <si>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</si>
  <si>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</si>
  <si>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</si>
  <si>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</si>
  <si>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</si>
  <si>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</si>
  <si>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</si>
  <si>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</si>
  <si>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</si>
  <si>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</si>
  <si>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</si>
  <si>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</si>
  <si>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</si>
  <si>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</si>
  <si>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</si>
  <si>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</si>
  <si>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</si>
  <si>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</si>
  <si>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</si>
  <si>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</si>
  <si>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</si>
  <si>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</si>
  <si>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</si>
  <si>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</si>
  <si>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</si>
  <si>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</si>
  <si>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</si>
  <si>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</si>
  <si>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</si>
  <si>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</si>
  <si>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</si>
  <si>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</si>
  <si>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</si>
  <si>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</si>
  <si>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</si>
  <si>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</si>
  <si>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</si>
  <si>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</si>
  <si>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</si>
  <si>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</si>
  <si>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</si>
  <si>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</si>
  <si>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</si>
  <si>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</si>
  <si>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</si>
  <si>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</si>
  <si>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</si>
  <si>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</si>
  <si>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</si>
  <si>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</si>
  <si>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</si>
  <si>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</si>
  <si>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</si>
  <si>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</si>
  <si>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</si>
  <si>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</si>
  <si>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</si>
  <si>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</si>
  <si>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</si>
  <si>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</si>
  <si>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</si>
  <si>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</si>
  <si>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</si>
  <si>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</si>
  <si>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</si>
  <si>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</si>
  <si>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</si>
  <si>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</si>
  <si>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</si>
  <si>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</si>
  <si>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</si>
  <si>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</si>
  <si>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</si>
  <si>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</si>
  <si>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</si>
  <si>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</si>
  <si>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</si>
  <si>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</si>
  <si>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</si>
  <si>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</si>
  <si>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</si>
  <si>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</si>
  <si>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</si>
  <si>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</si>
  <si>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</si>
  <si>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</si>
  <si>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</si>
  <si>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</si>
  <si>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</si>
  <si>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</si>
  <si>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</si>
  <si>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</si>
  <si>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</si>
  <si>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</si>
  <si>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</si>
  <si>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</si>
  <si>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</si>
  <si>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</si>
  <si>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</si>
  <si>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</si>
  <si>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</si>
  <si>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</si>
  <si>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</si>
  <si>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</si>
  <si>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</si>
  <si>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</si>
  <si>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</si>
  <si>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</si>
  <si>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</si>
  <si>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</si>
  <si>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</si>
  <si>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</si>
  <si>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</si>
  <si>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</si>
  <si>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</si>
  <si>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</si>
  <si>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</si>
  <si>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</si>
  <si>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</si>
  <si>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</si>
  <si>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</si>
  <si>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</si>
  <si>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</si>
  <si>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</si>
  <si>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</si>
  <si>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</si>
  <si>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</si>
  <si>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</si>
  <si>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</si>
  <si>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</si>
  <si>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</si>
  <si>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</si>
  <si>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</si>
  <si>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</si>
  <si>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</si>
  <si>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</si>
  <si>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</si>
  <si>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</si>
  <si>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</si>
  <si>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</si>
  <si>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</si>
  <si>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</si>
  <si>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</si>
  <si>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</si>
  <si>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</si>
  <si>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</si>
  <si>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</si>
  <si>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</si>
  <si>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</si>
  <si>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</si>
  <si>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</si>
  <si>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</si>
  <si>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</si>
  <si>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</si>
  <si>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</si>
  <si>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</si>
  <si>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</si>
  <si>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</si>
  <si>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</si>
  <si>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</si>
  <si>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</si>
  <si>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</si>
  <si>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</si>
  <si>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</si>
  <si>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</si>
  <si>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</si>
  <si>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</si>
  <si>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</si>
  <si>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</si>
  <si>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</si>
  <si>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</si>
  <si>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</si>
  <si>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</si>
  <si>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</si>
  <si>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</si>
  <si>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</si>
  <si>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</si>
  <si>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</si>
  <si>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</si>
  <si>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</si>
  <si>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</si>
  <si>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</si>
  <si>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</si>
  <si>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</si>
  <si>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</si>
  <si>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</si>
  <si>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</si>
  <si>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</si>
  <si>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</si>
  <si>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</si>
  <si>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</si>
  <si>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</si>
  <si>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</si>
  <si>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</si>
  <si>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</si>
  <si>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</si>
  <si>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</si>
  <si>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</si>
  <si>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</si>
  <si>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</si>
  <si>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</si>
  <si>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</si>
  <si>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</si>
  <si>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</si>
  <si>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</si>
  <si>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</si>
  <si>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</si>
  <si>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</si>
  <si>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</si>
  <si>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</si>
  <si>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</si>
  <si>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</si>
  <si>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</si>
  <si>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</si>
  <si>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</si>
  <si>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</si>
  <si>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</si>
  <si>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</si>
  <si>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</si>
  <si>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</si>
  <si>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</si>
  <si>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</si>
  <si>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</si>
  <si>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</si>
  <si>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</si>
  <si>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</si>
  <si>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</si>
  <si>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</si>
  <si>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</si>
  <si>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</si>
  <si>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</si>
  <si>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</si>
  <si>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</si>
  <si>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</si>
  <si>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</si>
  <si>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</si>
  <si>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</si>
  <si>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</si>
  <si>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</si>
  <si>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</si>
  <si>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</si>
  <si>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</si>
  <si>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</si>
  <si>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</si>
  <si>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</si>
  <si>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</si>
  <si>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</si>
  <si>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</si>
  <si>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</si>
  <si>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</si>
  <si>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</si>
  <si>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</si>
  <si>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</si>
  <si>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</si>
  <si>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</si>
  <si>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</si>
  <si>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</si>
  <si>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</si>
  <si>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</si>
  <si>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</si>
  <si>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</si>
  <si>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</si>
  <si>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</si>
  <si>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</si>
  <si>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</si>
  <si>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</si>
  <si>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</si>
  <si>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</si>
  <si>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</si>
  <si>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</si>
  <si>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</si>
  <si>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</si>
  <si>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</si>
  <si>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</si>
  <si>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</si>
  <si>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</si>
  <si>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</si>
  <si>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</si>
  <si>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</si>
  <si>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</si>
  <si>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</si>
  <si>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</si>
  <si>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</si>
  <si>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</si>
  <si>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</si>
  <si>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</si>
  <si>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</si>
  <si>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</si>
  <si>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</si>
  <si>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</si>
  <si>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</si>
  <si>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</si>
  <si>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</si>
  <si>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</si>
  <si>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</si>
  <si>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</si>
  <si>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</si>
  <si>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</si>
  <si>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</si>
  <si>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</si>
  <si>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</si>
  <si>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</si>
  <si>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</si>
  <si>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</si>
  <si>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</si>
  <si>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</si>
  <si>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</si>
  <si>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</si>
  <si>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</si>
  <si>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</si>
  <si>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</si>
  <si>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</si>
  <si>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</si>
  <si>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</si>
  <si>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</si>
  <si>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</si>
  <si>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</si>
  <si>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</si>
  <si>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</si>
  <si>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</si>
  <si>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</si>
  <si>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</si>
  <si>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</si>
  <si>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</si>
  <si>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</si>
  <si>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</si>
  <si>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</si>
  <si>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</si>
  <si>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</si>
  <si>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</si>
  <si>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</si>
  <si>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</si>
  <si>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</si>
  <si>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</si>
  <si>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</si>
  <si>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</si>
  <si>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</si>
  <si>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</si>
  <si>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</si>
  <si>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</si>
  <si>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</si>
  <si>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</si>
  <si>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</si>
  <si>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</si>
  <si>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</si>
  <si>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</si>
  <si>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</si>
  <si>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</si>
  <si>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</si>
  <si>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</si>
  <si>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</si>
  <si>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</si>
  <si>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</si>
  <si>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</si>
  <si>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</si>
  <si>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</si>
  <si>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</si>
  <si>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</si>
  <si>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</si>
  <si>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</si>
  <si>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</si>
  <si>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</si>
  <si>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</si>
  <si>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</si>
  <si>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</si>
  <si>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</si>
  <si>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</si>
  <si>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</si>
  <si>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</si>
  <si>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</si>
  <si>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</si>
  <si>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</si>
  <si>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</si>
  <si>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</si>
  <si>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</si>
  <si>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</si>
  <si>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</si>
  <si>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</si>
  <si>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</si>
  <si>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</si>
  <si>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</si>
  <si>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</si>
  <si>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</si>
  <si>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</si>
  <si>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</si>
  <si>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</si>
  <si>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</si>
  <si>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</si>
  <si>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</si>
  <si>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</si>
  <si>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</si>
  <si>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</si>
  <si>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</si>
  <si>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</si>
  <si>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</si>
  <si>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</si>
  <si>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</si>
  <si>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</si>
  <si>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</si>
  <si>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</si>
  <si>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</si>
  <si>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</si>
  <si>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</si>
  <si>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</si>
  <si>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</si>
  <si>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</si>
  <si>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</si>
  <si>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</si>
  <si>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</si>
  <si>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</si>
  <si>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</si>
  <si>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</si>
  <si>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</si>
  <si>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</si>
  <si>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</si>
  <si>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</si>
  <si>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</si>
  <si>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</si>
  <si>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</si>
  <si>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</si>
  <si>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</si>
  <si>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</si>
  <si>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</si>
  <si>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</si>
  <si>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</si>
  <si>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</si>
  <si>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</si>
  <si>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</si>
  <si>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</si>
  <si>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</si>
  <si>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</si>
  <si>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</si>
  <si>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</si>
  <si>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</si>
  <si>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</si>
  <si>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</si>
  <si>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</si>
  <si>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</si>
  <si>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</si>
  <si>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</si>
  <si>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</si>
  <si>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</si>
  <si>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</si>
  <si>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</si>
  <si>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</si>
  <si>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</si>
  <si>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</si>
  <si>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</si>
  <si>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</si>
  <si>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</si>
  <si>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</si>
  <si>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</si>
  <si>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</si>
  <si>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</si>
  <si>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</si>
  <si>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</si>
  <si>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</si>
  <si>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</si>
  <si>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</si>
  <si>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</si>
  <si>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</si>
  <si>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</si>
  <si>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</si>
  <si>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</si>
  <si>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</si>
  <si>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</si>
  <si>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</si>
  <si>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</si>
  <si>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</si>
  <si>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</si>
  <si>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</si>
  <si>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</si>
  <si>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</si>
  <si>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</si>
  <si>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</si>
  <si>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</si>
  <si>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</si>
  <si>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</si>
  <si>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</si>
  <si>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</si>
  <si>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</si>
  <si>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</si>
  <si>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</si>
  <si>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</si>
  <si>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</si>
  <si>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</si>
  <si>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</si>
  <si>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</si>
  <si>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</si>
  <si>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</si>
  <si>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</si>
  <si>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</si>
  <si>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</si>
  <si>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</si>
  <si>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</si>
  <si>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</si>
  <si>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</si>
  <si>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</si>
  <si>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</si>
  <si>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</si>
  <si>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</si>
  <si>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</si>
  <si>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</si>
  <si>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</si>
  <si>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</si>
  <si>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</si>
  <si>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</si>
  <si>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</si>
  <si>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</si>
  <si>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</si>
  <si>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</si>
  <si>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</si>
  <si>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</si>
  <si>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</si>
  <si>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</si>
  <si>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</si>
  <si>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</si>
  <si>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</si>
  <si>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</si>
  <si>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</si>
  <si>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</si>
  <si>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</si>
  <si>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</si>
  <si>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</si>
  <si>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</si>
  <si>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</si>
  <si>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</si>
  <si>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</si>
  <si>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</si>
  <si>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</si>
  <si>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</si>
  <si>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</si>
  <si>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</si>
  <si>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</si>
  <si>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</si>
  <si>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</si>
  <si>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</si>
  <si>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</si>
  <si>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</si>
  <si>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</si>
  <si>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</si>
  <si>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</si>
  <si>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</si>
  <si>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</si>
  <si>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</si>
  <si>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</si>
  <si>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</si>
  <si>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</si>
  <si>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</si>
  <si>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</si>
  <si>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</si>
  <si>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</si>
  <si>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</si>
  <si>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</si>
  <si>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</si>
  <si>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</si>
  <si>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</si>
  <si>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</si>
  <si>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</si>
  <si>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</si>
  <si>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</si>
  <si>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</si>
  <si>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</si>
  <si>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</si>
  <si>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</si>
  <si>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</si>
  <si>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</si>
  <si>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</si>
  <si>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</si>
  <si>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</si>
  <si>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</si>
  <si>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</si>
  <si>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</si>
  <si>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</si>
  <si>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</si>
  <si>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</si>
  <si>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</si>
  <si>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</si>
  <si>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</si>
  <si>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</si>
  <si>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</si>
  <si>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</si>
  <si>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</si>
  <si>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</si>
  <si>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</si>
  <si>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</si>
  <si>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</si>
  <si>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</si>
  <si>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</si>
  <si>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</si>
  <si>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</si>
  <si>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</si>
  <si>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</si>
  <si>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</si>
  <si>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</si>
  <si>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</si>
  <si>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</si>
  <si>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</si>
  <si>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</si>
  <si>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</si>
  <si>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</si>
  <si>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</si>
  <si>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</si>
  <si>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</si>
  <si>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</si>
  <si>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</si>
  <si>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</si>
  <si>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</si>
  <si>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</si>
  <si>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</si>
  <si>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</si>
  <si>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</si>
  <si>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</si>
  <si>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</si>
  <si>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</si>
  <si>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</si>
  <si>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</si>
  <si>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</si>
  <si>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</si>
  <si>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</si>
  <si>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</si>
  <si>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</si>
  <si>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</si>
  <si>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</si>
  <si>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</si>
  <si>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</si>
  <si>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</si>
  <si>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</si>
  <si>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</si>
  <si>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</si>
  <si>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</si>
  <si>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</si>
  <si>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</si>
  <si>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</si>
  <si>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</si>
  <si>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</si>
  <si>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</si>
  <si>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</si>
  <si>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</si>
  <si>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</si>
  <si>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</si>
  <si>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</si>
  <si>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</si>
  <si>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</si>
  <si>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</si>
  <si>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</si>
  <si>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</si>
  <si>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</si>
  <si>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</si>
  <si>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</si>
  <si>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</si>
  <si>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</si>
  <si>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</si>
  <si>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</si>
  <si>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</si>
  <si>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</si>
  <si>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</si>
  <si>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</si>
  <si>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</si>
  <si>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</si>
  <si>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</si>
  <si>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</si>
  <si>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</si>
  <si>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</si>
  <si>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</si>
  <si>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</si>
  <si>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</si>
  <si>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</si>
  <si>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</si>
  <si>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</si>
  <si>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</si>
  <si>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</si>
  <si>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</si>
  <si>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</si>
  <si>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</si>
  <si>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</si>
  <si>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</si>
  <si>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</si>
  <si>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</si>
  <si>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</si>
  <si>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</si>
  <si>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</si>
  <si>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</si>
  <si>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</si>
  <si>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</si>
  <si>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</si>
  <si>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</si>
  <si>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</si>
  <si>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</si>
  <si>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</si>
  <si>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</si>
  <si>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</si>
  <si>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</si>
  <si>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</si>
  <si>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</si>
  <si>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</si>
  <si>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</si>
  <si>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</si>
  <si>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</si>
  <si>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</si>
  <si>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</si>
  <si>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</si>
  <si>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</si>
  <si>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</si>
  <si>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</si>
  <si>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</si>
  <si>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</si>
  <si>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</si>
  <si>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</si>
  <si>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</si>
  <si>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</si>
  <si>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</si>
  <si>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</si>
  <si>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</si>
  <si>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</si>
  <si>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</si>
  <si>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</si>
  <si>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</si>
  <si>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</si>
  <si>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</si>
  <si>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</si>
  <si>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</si>
  <si>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</si>
  <si>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</si>
  <si>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</si>
  <si>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</si>
  <si>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</si>
  <si>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</si>
  <si>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</si>
  <si>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</si>
  <si>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</si>
  <si>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</si>
  <si>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</si>
  <si>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</si>
  <si>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</si>
  <si>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</si>
  <si>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</si>
  <si>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</si>
  <si>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</si>
  <si>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</si>
  <si>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</si>
  <si>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</si>
  <si>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</si>
  <si>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</si>
  <si>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</si>
  <si>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</si>
  <si>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</si>
  <si>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</si>
  <si>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</si>
  <si>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</si>
  <si>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</si>
  <si>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</si>
  <si>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</si>
  <si>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</si>
  <si>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</si>
  <si>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</si>
  <si>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</si>
  <si>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</si>
  <si>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</si>
  <si>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</si>
  <si>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</si>
  <si>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</si>
  <si>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</si>
  <si>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</si>
  <si>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</si>
  <si>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</si>
  <si>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</si>
  <si>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</si>
  <si>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</si>
  <si>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</si>
  <si>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</si>
  <si>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</si>
  <si>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</si>
  <si>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</si>
  <si>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</si>
  <si>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</si>
  <si>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</si>
  <si>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</si>
  <si>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</si>
  <si>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</si>
  <si>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</si>
  <si>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</si>
  <si>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</si>
  <si>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</si>
  <si>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</si>
  <si>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</si>
  <si>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</si>
  <si>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</si>
  <si>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</si>
  <si>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</si>
  <si>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</si>
  <si>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</si>
  <si>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</si>
  <si>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</si>
  <si>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</si>
  <si>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</si>
  <si>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</si>
  <si>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</si>
  <si>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</si>
  <si>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</si>
  <si>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</si>
  <si>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</si>
  <si>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</si>
  <si>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</si>
  <si>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</si>
  <si>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</si>
  <si>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</si>
  <si>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</si>
  <si>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</si>
  <si>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</si>
  <si>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</si>
  <si>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</si>
  <si>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</si>
  <si>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</si>
  <si>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</si>
  <si>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</si>
  <si>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</si>
  <si>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</si>
  <si>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</si>
  <si>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</si>
  <si>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</si>
  <si>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</si>
  <si>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</si>
  <si>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</si>
  <si>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</si>
  <si>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</si>
  <si>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</si>
  <si>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</si>
  <si>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</si>
  <si>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</si>
  <si>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</si>
  <si>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</si>
  <si>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</si>
  <si>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</si>
  <si>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</si>
  <si>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</si>
  <si>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</si>
  <si>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</si>
  <si>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</si>
  <si>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</si>
  <si>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</si>
  <si>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</si>
  <si>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</si>
  <si>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</si>
  <si>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</si>
  <si>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</si>
  <si>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</si>
  <si>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</si>
  <si>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</si>
  <si>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</si>
  <si>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</si>
  <si>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</si>
  <si>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</si>
  <si>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</si>
  <si>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</si>
  <si>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</si>
  <si>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</si>
  <si>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</si>
  <si>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</si>
  <si>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</si>
  <si>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</si>
  <si>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</si>
  <si>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</si>
  <si>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</si>
  <si>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</si>
  <si>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</si>
  <si>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</si>
  <si>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</si>
  <si>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</si>
  <si>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</si>
  <si>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</si>
  <si>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</si>
  <si>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</si>
  <si>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</si>
  <si>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</si>
  <si>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</si>
  <si>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</si>
  <si>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</si>
  <si>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</si>
  <si>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</si>
  <si>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</si>
  <si>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</si>
  <si>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</si>
  <si>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</si>
  <si>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</si>
  <si>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</si>
  <si>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</si>
  <si>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</si>
  <si>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</si>
  <si>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</si>
  <si>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</si>
  <si>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</si>
  <si>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</si>
  <si>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</si>
  <si>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</si>
  <si>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</si>
  <si>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</si>
  <si>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</si>
  <si>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</si>
  <si>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</si>
  <si>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</si>
  <si>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</si>
  <si>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</si>
  <si>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</si>
  <si>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</si>
  <si>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</si>
  <si>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</si>
  <si>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</si>
  <si>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</si>
  <si>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</si>
  <si>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</si>
  <si>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</si>
  <si>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</si>
  <si>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</si>
  <si>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</si>
  <si>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</si>
  <si>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</si>
  <si>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</si>
  <si>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</si>
  <si>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</si>
  <si>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</si>
  <si>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</si>
  <si>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</si>
  <si>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</si>
  <si>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</si>
  <si>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</si>
  <si>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</si>
  <si>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</si>
  <si>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</si>
  <si>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</si>
  <si>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</si>
  <si>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</si>
  <si>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</si>
  <si>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</si>
  <si>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</si>
  <si>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</si>
  <si>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</si>
  <si>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</si>
  <si>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</si>
  <si>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</si>
  <si>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</si>
  <si>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</si>
  <si>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</si>
  <si>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</si>
  <si>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</si>
  <si>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</si>
  <si>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</si>
  <si>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</si>
  <si>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</si>
  <si>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</si>
  <si>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</si>
  <si>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</si>
  <si>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</si>
  <si>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</si>
  <si>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</si>
  <si>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</si>
  <si>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</si>
  <si>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</si>
  <si>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</si>
  <si>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</si>
  <si>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</si>
  <si>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</si>
  <si>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</si>
  <si>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</si>
  <si>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</si>
  <si>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</si>
  <si>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</si>
  <si>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</si>
  <si>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</si>
  <si>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</si>
  <si>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</si>
  <si>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</si>
  <si>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</si>
  <si>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</si>
  <si>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</si>
  <si>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</si>
  <si>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</si>
  <si>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</si>
  <si>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</si>
  <si>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</si>
  <si>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</si>
  <si>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</si>
  <si>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</si>
  <si>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</si>
  <si>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</si>
  <si>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</si>
  <si>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</si>
  <si>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</si>
  <si>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</si>
  <si>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</si>
  <si>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</si>
  <si>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</si>
  <si>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</si>
  <si>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</si>
  <si>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</si>
  <si>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</si>
  <si>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</si>
  <si>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</si>
  <si>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</si>
  <si>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</si>
  <si>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</si>
  <si>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</si>
  <si>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</si>
  <si>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</si>
  <si>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</si>
  <si>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</si>
  <si>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</si>
  <si>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</si>
  <si>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</si>
  <si>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</si>
  <si>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</si>
  <si>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</si>
  <si>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</si>
  <si>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</si>
  <si>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</si>
  <si>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</si>
  <si>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</si>
  <si>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</si>
  <si>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</si>
  <si>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</si>
  <si>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</si>
  <si>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</si>
  <si>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</si>
  <si>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</si>
  <si>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</si>
  <si>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</si>
  <si>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</si>
  <si>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</si>
  <si>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</si>
  <si>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</si>
  <si>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</si>
  <si>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</si>
  <si>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</si>
  <si>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</si>
  <si>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</si>
  <si>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</si>
  <si>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</si>
  <si>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</si>
  <si>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</si>
  <si>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</si>
  <si>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</si>
  <si>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</si>
  <si>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</si>
  <si>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</si>
  <si>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</si>
  <si>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</si>
  <si>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</si>
  <si>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</si>
  <si>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</si>
  <si>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</si>
  <si>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</si>
  <si>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</si>
  <si>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</si>
  <si>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</si>
  <si>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</si>
  <si>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</si>
  <si>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</si>
  <si>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</si>
  <si>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</si>
  <si>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</si>
  <si>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</si>
  <si>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</si>
  <si>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</si>
  <si>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</si>
  <si>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</si>
  <si>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</si>
  <si>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</si>
  <si>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</si>
  <si>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</si>
  <si>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</si>
  <si>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</si>
  <si>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</si>
  <si>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</si>
  <si>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</si>
  <si>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</si>
  <si>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</si>
  <si>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</si>
  <si>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</si>
  <si>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</si>
  <si>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</si>
  <si>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</si>
  <si>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</si>
  <si>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</si>
  <si>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</si>
  <si>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</si>
  <si>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</si>
  <si>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</si>
  <si>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</si>
  <si>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</si>
  <si>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</si>
  <si>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</si>
  <si>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</si>
  <si>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</si>
  <si>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</si>
  <si>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</si>
  <si>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</si>
  <si>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</si>
  <si>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</si>
  <si>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</si>
  <si>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</si>
  <si>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</si>
  <si>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</si>
  <si>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</si>
  <si>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</si>
  <si>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</si>
  <si>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</si>
  <si>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</si>
  <si>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</si>
  <si>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</si>
  <si>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</si>
  <si>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</si>
  <si>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</si>
  <si>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</si>
  <si>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</si>
  <si>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</si>
  <si>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</si>
  <si>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</si>
  <si>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</si>
  <si>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</si>
  <si>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</si>
  <si>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</si>
  <si>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</si>
  <si>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</si>
  <si>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</si>
  <si>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</si>
  <si>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</si>
  <si>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</si>
  <si>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</si>
  <si>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</si>
  <si>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</si>
  <si>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</si>
  <si>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</si>
  <si>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</si>
  <si>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</si>
  <si>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</si>
  <si>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</si>
  <si>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</si>
  <si>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</si>
  <si>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</si>
  <si>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</si>
  <si>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</si>
  <si>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</si>
  <si>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</si>
  <si>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</si>
  <si>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</si>
  <si>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</si>
  <si>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</si>
  <si>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</si>
  <si>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</si>
  <si>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</si>
  <si>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</si>
  <si>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</si>
  <si>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</si>
  <si>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</si>
  <si>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</si>
  <si>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</si>
  <si>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</si>
  <si>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</si>
  <si>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</si>
  <si>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</si>
  <si>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</si>
  <si>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</si>
  <si>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</si>
  <si>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</si>
  <si>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</si>
  <si>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</si>
  <si>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</si>
  <si>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</si>
  <si>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</si>
  <si>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</si>
  <si>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</si>
  <si>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</si>
  <si>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</si>
  <si>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</si>
  <si>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</si>
  <si>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</si>
  <si>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</si>
  <si>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</si>
  <si>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</si>
  <si>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</si>
  <si>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</si>
  <si>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</si>
  <si>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</si>
  <si>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</si>
  <si>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</si>
  <si>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</si>
  <si>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</si>
  <si>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</si>
  <si>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</si>
  <si>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</si>
  <si>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</si>
  <si>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</si>
  <si>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</si>
  <si>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</si>
  <si>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</si>
  <si>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</si>
  <si>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</si>
  <si>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</si>
  <si>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</si>
  <si>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</si>
  <si>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</si>
  <si>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</si>
  <si>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</si>
  <si>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</si>
  <si>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</si>
  <si>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</si>
  <si>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</si>
  <si>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</si>
  <si>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</si>
  <si>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</si>
  <si>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</si>
  <si>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</si>
  <si>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</si>
  <si>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</si>
  <si>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</si>
  <si>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</si>
  <si>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</si>
  <si>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</si>
  <si>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</si>
  <si>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</si>
  <si>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</si>
  <si>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</si>
  <si>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</si>
  <si>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</si>
  <si>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</si>
  <si>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</si>
  <si>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</si>
  <si>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</si>
  <si>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</si>
  <si>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</si>
  <si>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</si>
  <si>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</si>
  <si>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</si>
  <si>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</si>
  <si>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</si>
  <si>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</si>
  <si>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</si>
  <si>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</si>
  <si>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</si>
  <si>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</si>
  <si>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</si>
  <si>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</si>
  <si>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</si>
  <si>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</si>
  <si>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</si>
  <si>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</si>
  <si>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</si>
  <si>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</si>
  <si>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</si>
  <si>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</si>
  <si>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</si>
  <si>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</si>
  <si>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</si>
  <si>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</si>
  <si>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</si>
  <si>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</si>
  <si>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</si>
  <si>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</si>
  <si>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</si>
  <si>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</si>
  <si>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</si>
  <si>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</si>
  <si>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</si>
  <si>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</si>
  <si>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</si>
  <si>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</si>
  <si>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</si>
  <si>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</si>
  <si>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</si>
  <si>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</si>
  <si>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</si>
  <si>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</si>
  <si>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</si>
  <si>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</si>
  <si>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</si>
  <si>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</si>
  <si>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</si>
  <si>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</si>
  <si>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</si>
  <si>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</si>
  <si>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</si>
  <si>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</si>
  <si>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</si>
  <si>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</si>
  <si>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</si>
  <si>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</si>
  <si>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</si>
  <si>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</si>
  <si>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</si>
  <si>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</si>
  <si>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</si>
  <si>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</si>
  <si>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</si>
  <si>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</si>
  <si>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</si>
  <si>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</si>
  <si>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</si>
  <si>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</si>
  <si>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</si>
  <si>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</si>
  <si>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</si>
  <si>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</si>
  <si>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</si>
  <si>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</si>
  <si>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</si>
  <si>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</si>
  <si>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</si>
  <si>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</si>
  <si>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</si>
  <si>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</si>
  <si>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</si>
  <si>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</si>
  <si>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</si>
  <si>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</si>
  <si>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</si>
  <si>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</si>
  <si>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</si>
  <si>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</si>
  <si>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</si>
  <si>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</si>
  <si>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</si>
  <si>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</si>
  <si>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</si>
  <si>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</si>
  <si>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</si>
  <si>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</si>
  <si>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</si>
  <si>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</si>
  <si>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</si>
  <si>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</si>
  <si>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</si>
  <si>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</si>
  <si>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</si>
  <si>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</si>
  <si>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</si>
  <si>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</si>
  <si>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</si>
  <si>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</si>
  <si>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</si>
  <si>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</si>
  <si>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</si>
  <si>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</si>
  <si>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</si>
  <si>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</si>
  <si>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</si>
  <si>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</si>
  <si>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</si>
  <si>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</si>
  <si>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</si>
  <si>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</si>
  <si>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</si>
  <si>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</si>
  <si>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</si>
  <si>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</si>
  <si>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</si>
  <si>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</si>
  <si>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</si>
  <si>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</si>
  <si>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</si>
  <si>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</si>
  <si>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</si>
  <si>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</si>
  <si>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</si>
  <si>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</si>
  <si>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</si>
  <si>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</si>
  <si>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</si>
  <si>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</si>
  <si>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</si>
  <si>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</si>
  <si>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</si>
  <si>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</si>
  <si>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</si>
  <si>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</si>
  <si>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</si>
  <si>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</si>
  <si>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</si>
  <si>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</si>
  <si>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</si>
  <si>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</si>
  <si>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</si>
  <si>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</si>
  <si>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</si>
  <si>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</si>
  <si>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</si>
  <si>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</si>
  <si>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</si>
  <si>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</si>
  <si>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</si>
  <si>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</si>
  <si>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</si>
  <si>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</si>
  <si>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</si>
  <si>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</si>
  <si>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</si>
  <si>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</si>
  <si>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</si>
  <si>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</si>
  <si>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</si>
  <si>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</si>
  <si>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</si>
  <si>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</si>
  <si>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</si>
  <si>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</si>
  <si>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</si>
  <si>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</si>
  <si>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</si>
  <si>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</si>
  <si>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</si>
  <si>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</si>
  <si>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</si>
  <si>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</si>
  <si>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</si>
  <si>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</si>
  <si>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</si>
  <si>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</si>
  <si>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</si>
  <si>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</si>
  <si>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</si>
  <si>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</si>
  <si>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</si>
  <si>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</si>
  <si>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</si>
  <si>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</si>
  <si>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</si>
  <si>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</si>
  <si>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</si>
  <si>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</si>
  <si>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</si>
  <si>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</si>
  <si>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</si>
  <si>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</si>
  <si>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</si>
  <si>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</si>
  <si>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</si>
  <si>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</si>
  <si>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</si>
  <si>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</si>
  <si>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</si>
  <si>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</si>
  <si>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</si>
  <si>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</si>
  <si>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</si>
  <si>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</si>
  <si>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</si>
  <si>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</si>
  <si>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</si>
  <si>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</si>
  <si>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</si>
  <si>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</si>
  <si>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</si>
  <si>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</si>
  <si>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</si>
  <si>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</si>
  <si>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</si>
  <si>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</si>
  <si>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</si>
  <si>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</si>
  <si>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</si>
  <si>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</si>
  <si>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</si>
  <si>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</si>
  <si>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</si>
  <si>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</si>
  <si>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</si>
  <si>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</si>
  <si>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</si>
  <si>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</si>
  <si>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</si>
  <si>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</si>
  <si>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</si>
  <si>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</si>
  <si>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</si>
  <si>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</si>
  <si>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</si>
  <si>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</si>
  <si>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</si>
  <si>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</si>
  <si>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</si>
  <si>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</si>
  <si>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</si>
  <si>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</si>
  <si>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</si>
  <si>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</si>
  <si>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</si>
  <si>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</si>
  <si>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</si>
  <si>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</si>
  <si>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</si>
  <si>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</si>
  <si>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</si>
  <si>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</si>
  <si>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</si>
  <si>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</si>
  <si>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</si>
  <si>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</si>
  <si>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</si>
  <si>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</si>
  <si>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</si>
  <si>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</si>
  <si>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</si>
  <si>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</si>
  <si>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</si>
  <si>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</si>
  <si>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</si>
  <si>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</si>
  <si>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</si>
  <si>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</si>
  <si>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</si>
  <si>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</si>
  <si>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</si>
  <si>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</si>
  <si>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</si>
  <si>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</si>
  <si>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</si>
  <si>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</si>
  <si>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</si>
  <si>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</si>
  <si>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</si>
  <si>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</si>
  <si>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</si>
  <si>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</si>
  <si>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</si>
  <si>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</si>
  <si>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</si>
  <si>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</si>
  <si>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</si>
  <si>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</si>
  <si>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</si>
  <si>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</si>
  <si>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</si>
  <si>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</si>
  <si>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</si>
  <si>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</si>
  <si>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</si>
  <si>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</si>
  <si>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</si>
  <si>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</si>
  <si>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</si>
  <si>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</si>
  <si>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</si>
  <si>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</si>
  <si>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</si>
  <si>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</si>
  <si>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</si>
  <si>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</si>
  <si>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</si>
  <si>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</si>
  <si>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</si>
  <si>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</si>
  <si>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</si>
  <si>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</si>
  <si>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</si>
  <si>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</si>
  <si>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</si>
  <si>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</si>
  <si>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</si>
  <si>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</si>
  <si>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</si>
  <si>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</si>
  <si>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</si>
  <si>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</si>
  <si>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</si>
  <si>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</si>
  <si>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</si>
  <si>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</si>
  <si>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</si>
  <si>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</si>
  <si>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</si>
  <si>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</si>
  <si>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</si>
  <si>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</si>
  <si>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</si>
  <si>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</si>
  <si>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</si>
  <si>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</si>
  <si>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</si>
  <si>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</si>
  <si>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</si>
  <si>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</si>
  <si>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</si>
  <si>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</si>
  <si>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</si>
  <si>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</si>
  <si>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</si>
  <si>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</si>
  <si>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</si>
  <si>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</si>
  <si>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</si>
  <si>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</si>
  <si>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</si>
  <si>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</si>
  <si>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</si>
  <si>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</si>
  <si>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</si>
  <si>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</si>
  <si>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</si>
  <si>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</si>
  <si>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</si>
  <si>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</si>
  <si>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</si>
  <si>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</si>
  <si>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</si>
  <si>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</si>
  <si>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</si>
  <si>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</si>
  <si>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</si>
  <si>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</si>
  <si>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</si>
  <si>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</si>
  <si>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</si>
  <si>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</si>
  <si>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</si>
  <si>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</si>
  <si>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</si>
  <si>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</si>
  <si>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</si>
  <si>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</si>
  <si>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</si>
  <si>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</si>
  <si>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</si>
  <si>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</si>
  <si>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</si>
  <si>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</si>
  <si>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</si>
  <si>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</si>
  <si>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</si>
  <si>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</si>
  <si>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</si>
  <si>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</si>
  <si>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</si>
  <si>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</si>
  <si>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</si>
  <si>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</si>
  <si>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</si>
  <si>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</si>
  <si>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</si>
  <si>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</si>
  <si>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</si>
  <si>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</si>
  <si>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</si>
  <si>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</si>
  <si>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</si>
  <si>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</si>
  <si>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</si>
  <si>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</si>
  <si>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</si>
  <si>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</si>
  <si>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</si>
  <si>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</si>
  <si>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</si>
  <si>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</si>
  <si>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</si>
  <si>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</si>
  <si>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</si>
  <si>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</si>
  <si>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</si>
  <si>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</si>
  <si>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</si>
  <si>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</si>
  <si>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</si>
  <si>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</si>
  <si>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</si>
  <si>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</si>
  <si>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</si>
  <si>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</si>
  <si>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</si>
  <si>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</si>
  <si>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</si>
  <si>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</si>
  <si>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</si>
  <si>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</si>
  <si>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</si>
  <si>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</si>
  <si>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</si>
  <si>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</si>
  <si>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</si>
  <si>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</si>
  <si>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</si>
  <si>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</si>
  <si>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</si>
  <si>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</si>
  <si>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</si>
  <si>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</si>
  <si>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</si>
  <si>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</si>
  <si>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</si>
  <si>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</si>
  <si>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</si>
  <si>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</si>
  <si>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</si>
  <si>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</si>
  <si>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</si>
  <si>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</si>
  <si>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</si>
  <si>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</si>
  <si>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</si>
  <si>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</si>
  <si>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</si>
  <si>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</si>
  <si>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</si>
  <si>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</si>
  <si>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</si>
  <si>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</si>
  <si>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</si>
  <si>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</si>
  <si>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</si>
  <si>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</si>
  <si>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</si>
  <si>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</si>
  <si>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</si>
  <si>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</si>
  <si>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</si>
  <si>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</si>
  <si>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</si>
  <si>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</si>
  <si>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</si>
  <si>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</si>
  <si>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</si>
  <si>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</si>
  <si>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</si>
  <si>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</si>
  <si>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</si>
  <si>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</si>
  <si>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</si>
  <si>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</si>
  <si>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</si>
  <si>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</si>
  <si>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</si>
  <si>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</si>
  <si>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</si>
  <si>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</si>
  <si>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</si>
  <si>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</si>
  <si>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</si>
  <si>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</si>
  <si>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</si>
  <si>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</si>
  <si>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</si>
  <si>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</si>
  <si>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</si>
  <si>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</si>
  <si>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</si>
  <si>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</si>
  <si>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</si>
  <si>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</si>
  <si>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</si>
  <si>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</si>
  <si>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</si>
  <si>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</si>
  <si>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</si>
  <si>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</si>
  <si>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</si>
  <si>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</si>
  <si>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</si>
  <si>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</si>
  <si>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</si>
  <si>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</si>
  <si>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</si>
  <si>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</si>
  <si>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</si>
  <si>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</si>
  <si>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</si>
  <si>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</si>
  <si>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</si>
  <si>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</si>
  <si>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</si>
  <si>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</si>
  <si>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</si>
  <si>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</si>
  <si>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</si>
  <si>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</si>
  <si>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</si>
  <si>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</si>
  <si>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</si>
  <si>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</si>
  <si>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</si>
  <si>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</si>
  <si>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</si>
  <si>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</si>
  <si>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</si>
  <si>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</si>
  <si>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</si>
  <si>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</si>
  <si>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</si>
  <si>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</si>
  <si>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</si>
  <si>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</si>
  <si>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</si>
  <si>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</si>
  <si>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</si>
  <si>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</si>
  <si>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</si>
  <si>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</si>
  <si>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</si>
  <si>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</si>
  <si>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</si>
  <si>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</si>
  <si>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</si>
  <si>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</si>
  <si>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</si>
  <si>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</si>
  <si>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</si>
  <si>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</si>
  <si>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</si>
  <si>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</si>
  <si>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</si>
  <si>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</si>
  <si>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</si>
  <si>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</si>
  <si>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</si>
  <si>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</si>
  <si>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</si>
  <si>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</si>
  <si>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</si>
  <si>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</si>
  <si>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</si>
  <si>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</si>
  <si>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</si>
  <si>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</si>
  <si>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</si>
  <si>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</si>
  <si>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</si>
  <si>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</si>
  <si>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</si>
  <si>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</si>
  <si>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</si>
  <si>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</si>
  <si>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</si>
  <si>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</si>
  <si>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</si>
  <si>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</si>
  <si>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</si>
  <si>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</si>
  <si>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</si>
  <si>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</si>
  <si>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</si>
  <si>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</si>
  <si>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</si>
  <si>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</si>
  <si>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</si>
  <si>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</si>
  <si>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</si>
  <si>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</si>
  <si>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</si>
  <si>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</si>
  <si>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</si>
  <si>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</si>
  <si>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</si>
  <si>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</si>
  <si>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</si>
  <si>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</si>
  <si>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</si>
  <si>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</si>
  <si>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</si>
  <si>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</si>
  <si>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</si>
  <si>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</si>
  <si>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</si>
  <si>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</si>
  <si>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</si>
  <si>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</si>
  <si>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</si>
  <si>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</si>
  <si>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</si>
  <si>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</si>
  <si>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</si>
  <si>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</si>
  <si>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</si>
  <si>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</si>
  <si>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</si>
  <si>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</si>
  <si>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</si>
  <si>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</si>
  <si>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</si>
  <si>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</si>
  <si>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</si>
  <si>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</si>
  <si>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</si>
  <si>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</si>
  <si>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</si>
  <si>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</si>
  <si>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</si>
  <si>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</si>
  <si>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</si>
  <si>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</si>
  <si>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</si>
  <si>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</si>
  <si>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</si>
  <si>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</si>
  <si>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</si>
  <si>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</si>
  <si>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</si>
  <si>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</si>
  <si>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</si>
  <si>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</si>
  <si>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</si>
  <si>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</si>
  <si>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</si>
  <si>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</si>
  <si>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</si>
  <si>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</si>
  <si>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</si>
  <si>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</si>
  <si>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</si>
  <si>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</si>
  <si>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</si>
  <si>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</si>
  <si>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</si>
  <si>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</si>
  <si>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</si>
  <si>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</si>
  <si>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</si>
  <si>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</si>
  <si>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</si>
  <si>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</si>
  <si>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</si>
  <si>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</si>
  <si>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</si>
  <si>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</si>
  <si>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</si>
  <si>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</si>
  <si>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</si>
  <si>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</si>
  <si>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</si>
  <si>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</si>
  <si>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</si>
  <si>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</si>
  <si>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</si>
  <si>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</si>
  <si>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</si>
  <si>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</si>
  <si>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</si>
  <si>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</si>
  <si>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</si>
  <si>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</si>
  <si>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</si>
  <si>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</si>
  <si>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</si>
  <si>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</si>
  <si>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</si>
  <si>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</si>
  <si>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</si>
  <si>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</si>
  <si>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</si>
  <si>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</si>
  <si>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</si>
  <si>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</si>
  <si>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</si>
  <si>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</si>
  <si>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</si>
  <si>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</si>
  <si>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</si>
  <si>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</si>
  <si>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</si>
  <si>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</si>
  <si>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</si>
  <si>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</si>
  <si>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</si>
  <si>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</si>
  <si>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</si>
  <si>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</si>
  <si>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</si>
  <si>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</si>
  <si>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</si>
  <si>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</si>
  <si>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</si>
  <si>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</si>
  <si>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</si>
  <si>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</si>
  <si>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</si>
  <si>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</si>
  <si>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</si>
  <si>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</si>
  <si>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</si>
  <si>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</si>
  <si>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</si>
  <si>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</si>
  <si>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</si>
  <si>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</si>
  <si>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</si>
  <si>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</si>
  <si>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</si>
  <si>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</si>
  <si>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</si>
  <si>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</si>
  <si>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</si>
  <si>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</si>
  <si>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</si>
  <si>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</si>
  <si>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</si>
  <si>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</si>
  <si>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</si>
  <si>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</si>
  <si>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</si>
  <si>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</si>
  <si>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</si>
  <si>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</si>
  <si>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</si>
  <si>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</si>
  <si>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</si>
  <si>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</si>
  <si>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</si>
  <si>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</si>
  <si>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</si>
  <si>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</si>
  <si>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</si>
  <si>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</si>
  <si>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</si>
  <si>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</si>
  <si>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</si>
  <si>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</si>
  <si>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</si>
  <si>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</si>
  <si>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</si>
  <si>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</si>
  <si>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</si>
  <si>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</si>
  <si>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</si>
  <si>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</si>
  <si>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</si>
  <si>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</si>
  <si>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</si>
  <si>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</si>
  <si>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</si>
  <si>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</si>
  <si>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</si>
  <si>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</si>
  <si>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</si>
  <si>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</si>
  <si>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</si>
  <si>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</si>
  <si>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</si>
  <si>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</si>
  <si>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</si>
  <si>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</si>
  <si>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</si>
  <si>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</si>
  <si>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</si>
  <si>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</si>
  <si>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</si>
  <si>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</si>
  <si>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</si>
  <si>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</si>
  <si>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</si>
  <si>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</si>
  <si>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</si>
  <si>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</si>
  <si>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</si>
  <si>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</si>
  <si>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</si>
  <si>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</si>
  <si>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</si>
  <si>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</si>
  <si>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</si>
  <si>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</si>
  <si>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</si>
  <si>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</si>
  <si>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</si>
  <si>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</si>
  <si>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</si>
  <si>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</si>
  <si>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</si>
  <si>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</si>
  <si>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</si>
  <si>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</si>
  <si>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</si>
  <si>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</si>
  <si>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</si>
  <si>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</si>
  <si>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</si>
  <si>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</si>
  <si>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</si>
  <si>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</si>
  <si>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</si>
  <si>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</si>
  <si>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</si>
  <si>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</si>
  <si>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</si>
  <si>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</si>
  <si>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</si>
  <si>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</si>
  <si>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</si>
  <si>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</si>
  <si>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</si>
  <si>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</si>
  <si>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</si>
  <si>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</si>
  <si>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</si>
  <si>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</si>
  <si>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</si>
  <si>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</si>
  <si>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</si>
  <si>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</si>
  <si>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</si>
  <si>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</si>
  <si>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</si>
  <si>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</si>
  <si>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</si>
  <si>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</si>
  <si>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</si>
  <si>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</si>
  <si>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</si>
  <si>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</si>
  <si>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</si>
  <si>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</si>
  <si>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</si>
  <si>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</si>
  <si>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</si>
  <si>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</si>
  <si>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</si>
  <si>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</si>
  <si>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</si>
  <si>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</si>
  <si>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</si>
  <si>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</si>
  <si>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</si>
  <si>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</si>
  <si>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</si>
  <si>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</si>
  <si>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</si>
  <si>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</si>
  <si>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</si>
  <si>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</si>
  <si>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</si>
  <si>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</si>
  <si>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</si>
  <si>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</si>
  <si>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</si>
  <si>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</si>
  <si>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</si>
  <si>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</si>
  <si>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</si>
  <si>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</si>
  <si>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</si>
  <si>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</si>
  <si>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</si>
  <si>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</si>
  <si>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</si>
  <si>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</si>
  <si>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</si>
  <si>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</si>
  <si>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</si>
  <si>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</si>
  <si>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</si>
  <si>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</si>
  <si>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</si>
  <si>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</si>
  <si>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</si>
  <si>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</si>
  <si>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</si>
  <si>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</si>
  <si>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</si>
  <si>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</si>
  <si>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</si>
  <si>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</si>
  <si>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</si>
  <si>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</si>
  <si>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</si>
  <si>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</si>
  <si>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</si>
  <si>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</si>
  <si>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</si>
  <si>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</si>
  <si>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</si>
  <si>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</si>
  <si>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</si>
  <si>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</si>
  <si>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</si>
  <si>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</si>
  <si>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</si>
  <si>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</si>
  <si>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</si>
  <si>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</si>
  <si>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</si>
  <si>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</si>
  <si>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</si>
  <si>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</si>
  <si>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</si>
  <si>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</si>
  <si>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</si>
  <si>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</si>
  <si>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</si>
  <si>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</si>
  <si>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</si>
  <si>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</si>
  <si>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</si>
  <si>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</si>
  <si>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</si>
  <si>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</si>
  <si>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</si>
  <si>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</si>
  <si>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</si>
  <si>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</si>
  <si>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</si>
  <si>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</si>
  <si>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</si>
  <si>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</si>
  <si>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</si>
  <si>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</si>
  <si>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</si>
  <si>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</si>
  <si>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</si>
  <si>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</si>
  <si>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</si>
  <si>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</si>
  <si>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</si>
  <si>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</si>
  <si>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</si>
  <si>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</si>
  <si>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</si>
  <si>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</si>
  <si>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</si>
  <si>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</si>
  <si>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</si>
  <si>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</si>
  <si>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</si>
  <si>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</si>
  <si>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</si>
  <si>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</si>
  <si>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</si>
  <si>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</si>
  <si>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</si>
  <si>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</si>
  <si>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</si>
  <si>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</si>
  <si>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</si>
  <si>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</si>
  <si>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</si>
  <si>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</si>
  <si>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</si>
  <si>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</si>
  <si>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</si>
  <si>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</si>
  <si>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</si>
  <si>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</si>
  <si>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</si>
  <si>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</si>
  <si>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</si>
  <si>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</si>
  <si>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</si>
  <si>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</si>
  <si>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</si>
  <si>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</si>
  <si>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</si>
  <si>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</si>
  <si>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</si>
  <si>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</si>
  <si>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</si>
  <si>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</si>
  <si>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</si>
  <si>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</si>
  <si>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</si>
  <si>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</si>
  <si>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</si>
  <si>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</si>
  <si>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</si>
  <si>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</si>
  <si>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</si>
  <si>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</si>
  <si>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</si>
  <si>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</si>
  <si>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</si>
  <si>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</si>
  <si>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</si>
  <si>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</si>
  <si>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</si>
  <si>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</si>
  <si>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</si>
  <si>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</si>
  <si>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</si>
  <si>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</si>
  <si>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</si>
  <si>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</si>
  <si>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</si>
  <si>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</si>
  <si>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</si>
  <si>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</si>
  <si>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</si>
  <si>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</si>
  <si>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</si>
  <si>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</si>
  <si>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</si>
  <si>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</si>
  <si>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</si>
  <si>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</si>
  <si>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</si>
  <si>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</si>
  <si>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</si>
  <si>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</si>
  <si>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</si>
  <si>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</si>
  <si>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</si>
  <si>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</si>
  <si>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</si>
  <si>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</si>
  <si>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</si>
  <si>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</si>
  <si>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</si>
  <si>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</si>
  <si>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</si>
  <si>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</si>
  <si>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</si>
  <si>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</si>
  <si>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</si>
  <si>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</si>
  <si>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</si>
  <si>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</si>
  <si>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</si>
  <si>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</si>
  <si>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</si>
  <si>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</si>
  <si>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</si>
  <si>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</si>
  <si>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</si>
  <si>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</si>
  <si>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</si>
  <si>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</si>
  <si>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</si>
  <si>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</si>
  <si>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</si>
  <si>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</si>
  <si>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</si>
  <si>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</si>
  <si>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</si>
  <si>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</si>
  <si>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</si>
  <si>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</si>
  <si>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</si>
  <si>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</si>
  <si>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</si>
  <si>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</si>
  <si>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</si>
  <si>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</si>
  <si>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</si>
  <si>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</si>
  <si>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</si>
  <si>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</si>
  <si>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</si>
  <si>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</si>
  <si>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</si>
  <si>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</si>
  <si>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</si>
  <si>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</si>
  <si>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</si>
  <si>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</si>
  <si>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</si>
  <si>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</si>
  <si>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</si>
  <si>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</si>
  <si>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</si>
  <si>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</si>
  <si>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</si>
  <si>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</si>
  <si>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</si>
  <si>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</si>
  <si>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</si>
  <si>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</si>
  <si>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</si>
  <si>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</si>
  <si>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</si>
  <si>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</si>
  <si>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</si>
  <si>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</si>
  <si>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</si>
  <si>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</si>
  <si>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</si>
  <si>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</si>
  <si>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</si>
  <si>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</si>
  <si>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</si>
  <si>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</si>
  <si>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</si>
  <si>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</si>
  <si>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</si>
  <si>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</si>
  <si>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</si>
  <si>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</si>
  <si>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</si>
  <si>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</si>
  <si>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</si>
  <si>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</si>
  <si>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</si>
  <si>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</si>
  <si>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</si>
  <si>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</si>
  <si>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</si>
  <si>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</si>
  <si>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</si>
  <si>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</si>
  <si>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</si>
  <si>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</si>
  <si>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</si>
  <si>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</si>
  <si>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</si>
  <si>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</si>
  <si>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</si>
  <si>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</si>
  <si>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</si>
  <si>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</si>
  <si>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</si>
  <si>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</si>
  <si>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</si>
  <si>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</si>
  <si>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</si>
  <si>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</si>
  <si>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</si>
  <si>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</si>
  <si>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</si>
  <si>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</si>
  <si>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</si>
  <si>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</si>
  <si>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</si>
  <si>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</si>
  <si>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</si>
  <si>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</si>
  <si>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</si>
  <si>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</si>
  <si>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</si>
  <si>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</si>
  <si>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</si>
  <si>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</si>
  <si>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</si>
  <si>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</si>
  <si>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</si>
  <si>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</si>
  <si>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</si>
  <si>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</si>
  <si>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</si>
  <si>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</si>
  <si>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</si>
  <si>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</si>
  <si>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</si>
  <si>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</si>
  <si>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</si>
  <si>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</si>
  <si>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</si>
  <si>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</si>
  <si>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</si>
  <si>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</si>
  <si>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</si>
  <si>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</si>
  <si>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</si>
  <si>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</si>
  <si>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</si>
  <si>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</si>
  <si>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</si>
  <si>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</si>
  <si>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</si>
  <si>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</si>
  <si>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</si>
  <si>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</si>
  <si>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</si>
  <si>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</si>
  <si>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</si>
  <si>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</si>
  <si>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</si>
  <si>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</si>
  <si>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</si>
  <si>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</si>
  <si>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</si>
  <si>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</si>
  <si>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</si>
  <si>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</si>
  <si>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</si>
  <si>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</si>
  <si>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</si>
  <si>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</si>
  <si>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</si>
  <si>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</si>
  <si>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</si>
  <si>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</si>
  <si>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</si>
  <si>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</si>
  <si>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</si>
  <si>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</si>
  <si>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</si>
  <si>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</si>
  <si>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</si>
  <si>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</si>
  <si>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</si>
  <si>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</si>
  <si>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</si>
  <si>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</si>
  <si>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</si>
  <si>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</si>
  <si>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</si>
  <si>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</si>
  <si>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</si>
  <si>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</si>
  <si>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</si>
  <si>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</si>
  <si>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</si>
  <si>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</si>
  <si>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</si>
  <si>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</si>
  <si>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</si>
  <si>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</si>
  <si>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</si>
  <si>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</si>
  <si>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</si>
  <si>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</si>
  <si>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</si>
  <si>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</si>
  <si>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</si>
  <si>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</si>
  <si>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</si>
  <si>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</si>
  <si>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</si>
  <si>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</si>
  <si>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</si>
  <si>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</si>
  <si>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</si>
  <si>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</si>
  <si>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</si>
  <si>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</si>
  <si>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</si>
  <si>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</si>
  <si>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</si>
  <si>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</si>
  <si>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</si>
  <si>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</si>
  <si>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</si>
  <si>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</si>
  <si>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</si>
  <si>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</si>
  <si>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</si>
  <si>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</si>
  <si>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</si>
  <si>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</si>
  <si>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</si>
  <si>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</si>
  <si>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</si>
  <si>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</si>
  <si>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</si>
  <si>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</si>
  <si>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</si>
  <si>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</si>
  <si>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</si>
  <si>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</si>
  <si>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</si>
  <si>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</si>
  <si>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</si>
  <si>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</si>
  <si>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</si>
  <si>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</si>
  <si>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</si>
  <si>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</si>
  <si>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</si>
  <si>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</si>
  <si>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</si>
  <si>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</si>
  <si>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</si>
  <si>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</si>
  <si>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</si>
  <si>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</si>
  <si>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</si>
  <si>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</si>
  <si>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</si>
  <si>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</si>
  <si>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</si>
  <si>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</si>
  <si>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</si>
  <si>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</si>
  <si>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</si>
  <si>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</si>
  <si>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</si>
  <si>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</si>
  <si>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</si>
  <si>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</si>
  <si>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</si>
  <si>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</si>
  <si>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</si>
  <si>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</si>
  <si>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</si>
  <si>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</si>
  <si>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</si>
  <si>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</si>
  <si>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</si>
  <si>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</si>
  <si>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</si>
  <si>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</si>
  <si>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</si>
  <si>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</si>
  <si>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</si>
  <si>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</si>
  <si>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</si>
  <si>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</si>
  <si>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</si>
  <si>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</si>
  <si>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</si>
  <si>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</si>
  <si>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</si>
  <si>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</si>
  <si>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</si>
  <si>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</si>
  <si>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</si>
  <si>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</si>
  <si>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</si>
  <si>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</si>
  <si>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</si>
  <si>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</si>
  <si>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</si>
  <si>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</si>
  <si>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</si>
  <si>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</si>
  <si>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</si>
  <si>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</si>
  <si>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</si>
  <si>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</si>
  <si>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</si>
  <si>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</si>
  <si>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</si>
  <si>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</si>
  <si>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</si>
  <si>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</si>
  <si>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</si>
  <si>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</si>
  <si>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</si>
  <si>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</si>
  <si>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</si>
  <si>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</si>
  <si>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</si>
  <si>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</si>
  <si>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</si>
  <si>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</si>
  <si>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</si>
  <si>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</si>
  <si>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</si>
  <si>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</si>
  <si>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</si>
  <si>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</si>
  <si>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</si>
  <si>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</si>
  <si>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</si>
  <si>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</si>
  <si>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</si>
  <si>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</si>
  <si>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</si>
  <si>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</si>
  <si>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</si>
  <si>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</si>
  <si>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</si>
  <si>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</si>
  <si>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</si>
  <si>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</si>
  <si>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</si>
  <si>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</si>
  <si>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</si>
  <si>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</si>
  <si>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</si>
  <si>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</si>
  <si>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</si>
  <si>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</si>
  <si>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</si>
  <si>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</si>
  <si>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</si>
  <si>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</si>
  <si>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</si>
  <si>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</si>
  <si>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</si>
  <si>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</si>
  <si>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</si>
  <si>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</si>
  <si>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</si>
  <si>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</si>
  <si>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</si>
  <si>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</si>
  <si>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</si>
  <si>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</si>
  <si>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</si>
  <si>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</si>
  <si>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</si>
  <si>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</si>
  <si>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</si>
  <si>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</si>
  <si>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</si>
  <si>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</si>
  <si>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</si>
  <si>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</si>
  <si>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</si>
  <si>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</si>
  <si>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</si>
  <si>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</si>
  <si>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</si>
  <si>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</si>
  <si>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</si>
  <si>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</si>
  <si>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</si>
  <si>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</si>
  <si>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</si>
  <si>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</si>
  <si>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</si>
  <si>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</si>
  <si>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</si>
  <si>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</si>
  <si>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</si>
  <si>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</si>
  <si>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</si>
  <si>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</si>
  <si>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</si>
  <si>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</si>
  <si>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</si>
  <si>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</si>
  <si>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</si>
  <si>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</si>
  <si>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</si>
  <si>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</si>
  <si>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</si>
  <si>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</si>
  <si>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</si>
  <si>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</si>
  <si>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</si>
  <si>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</si>
  <si>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</si>
  <si>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</si>
  <si>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</si>
  <si>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</si>
  <si>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</si>
  <si>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</si>
  <si>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</si>
  <si>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</si>
  <si>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</si>
  <si>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</si>
  <si>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</si>
  <si>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</si>
  <si>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</si>
  <si>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</si>
  <si>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</si>
  <si>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</si>
  <si>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</si>
  <si>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</si>
  <si>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</si>
  <si>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</si>
  <si>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</si>
  <si>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</si>
  <si>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</si>
  <si>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</si>
  <si>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</si>
  <si>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</si>
  <si>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</si>
  <si>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</si>
  <si>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</si>
  <si>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</si>
  <si>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</si>
  <si>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</si>
  <si>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</si>
  <si>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</si>
  <si>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</si>
  <si>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</si>
  <si>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</si>
  <si>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</si>
  <si>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</si>
  <si>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</si>
  <si>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</si>
  <si>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</si>
  <si>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</si>
  <si>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</si>
  <si>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</si>
  <si>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</si>
  <si>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</si>
  <si>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</si>
  <si>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</si>
  <si>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</si>
  <si>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</si>
  <si>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</si>
  <si>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</si>
  <si>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</si>
  <si>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</si>
  <si>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</si>
  <si>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</si>
  <si>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</si>
  <si>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</si>
  <si>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</si>
  <si>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</si>
  <si>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</si>
  <si>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</si>
  <si>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</si>
  <si>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</si>
  <si>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</si>
  <si>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</si>
  <si>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</si>
  <si>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</si>
  <si>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</si>
  <si>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</si>
  <si>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</si>
  <si>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</si>
  <si>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</si>
  <si>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</si>
  <si>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</si>
  <si>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</si>
  <si>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</si>
  <si>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</si>
  <si>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</si>
  <si>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</si>
  <si>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</si>
  <si>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</si>
  <si>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</si>
  <si>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</si>
  <si>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</si>
  <si>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</si>
  <si>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</si>
  <si>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</si>
  <si>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</si>
  <si>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</si>
  <si>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</si>
  <si>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</si>
  <si>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</si>
  <si>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</si>
  <si>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</si>
  <si>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</si>
  <si>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</si>
  <si>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</si>
  <si>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</si>
  <si>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</si>
  <si>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</si>
  <si>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</si>
  <si>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</si>
  <si>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</si>
  <si>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</si>
  <si>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</si>
  <si>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</si>
  <si>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</si>
  <si>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</si>
  <si>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</si>
  <si>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</si>
  <si>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</si>
  <si>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</si>
  <si>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</si>
  <si>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</si>
  <si>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</si>
  <si>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</si>
  <si>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</si>
  <si>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</si>
  <si>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</si>
  <si>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</si>
  <si>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</si>
  <si>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</si>
  <si>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</si>
  <si>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</si>
  <si>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</si>
  <si>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</si>
  <si>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</si>
  <si>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</si>
  <si>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</si>
  <si>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</si>
  <si>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</si>
  <si>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</si>
  <si>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</si>
  <si>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</si>
  <si>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</si>
  <si>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</si>
  <si>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</si>
  <si>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</si>
  <si>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</si>
  <si>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</si>
  <si>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</si>
  <si>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</si>
  <si>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</si>
  <si>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</si>
  <si>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</si>
  <si>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</si>
  <si>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</si>
  <si>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</si>
  <si>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</si>
  <si>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</si>
  <si>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</si>
  <si>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</si>
  <si>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</si>
  <si>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</si>
  <si>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</si>
  <si>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</si>
  <si>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</si>
  <si>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</si>
  <si>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</si>
  <si>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</si>
  <si>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</si>
  <si>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</si>
  <si>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</si>
  <si>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</si>
  <si>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</si>
  <si>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</si>
  <si>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</si>
  <si>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</si>
  <si>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</si>
  <si>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</si>
  <si>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</si>
  <si>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</si>
  <si>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</si>
  <si>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</si>
  <si>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</si>
  <si>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</si>
  <si>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</si>
  <si>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</si>
  <si>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</si>
  <si>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</si>
  <si>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</si>
  <si>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</si>
  <si>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</si>
  <si>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</si>
  <si>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</si>
  <si>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</si>
  <si>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</si>
  <si>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</si>
  <si>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</si>
  <si>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</si>
  <si>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</si>
  <si>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</si>
  <si>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</si>
  <si>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</si>
  <si>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</si>
  <si>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</si>
  <si>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</si>
  <si>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</si>
  <si>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</si>
  <si>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</si>
  <si>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</si>
  <si>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</si>
  <si>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</si>
  <si>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</si>
  <si>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</si>
  <si>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</si>
  <si>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</si>
  <si>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</si>
  <si>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</si>
  <si>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</si>
  <si>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</si>
  <si>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</si>
  <si>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</si>
  <si>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</si>
  <si>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</si>
  <si>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</si>
  <si>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</si>
  <si>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</si>
  <si>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</si>
  <si>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</si>
  <si>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</si>
  <si>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</si>
  <si>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</si>
  <si>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</si>
  <si>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</si>
  <si>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</si>
  <si>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</si>
  <si>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</si>
  <si>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</si>
  <si>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</si>
  <si>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</si>
  <si>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</si>
  <si>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</si>
  <si>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</si>
  <si>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</si>
  <si>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</si>
  <si>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</si>
  <si>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</si>
  <si>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</si>
  <si>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</si>
  <si>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</si>
  <si>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</si>
  <si>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</si>
  <si>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</si>
  <si>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</si>
  <si>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</si>
  <si>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</si>
  <si>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</si>
  <si>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</si>
  <si>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</si>
  <si>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</si>
  <si>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</si>
  <si>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</si>
  <si>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</si>
  <si>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</si>
  <si>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</si>
  <si>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</si>
  <si>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</si>
  <si>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</si>
  <si>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</si>
  <si>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</si>
  <si>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</si>
  <si>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</si>
  <si>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</si>
  <si>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</si>
  <si>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</si>
  <si>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</si>
  <si>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</si>
  <si>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</si>
  <si>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</si>
  <si>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</si>
  <si>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</si>
  <si>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</si>
  <si>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</si>
  <si>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</si>
  <si>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</si>
  <si>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</si>
  <si>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</si>
  <si>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</si>
  <si>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</si>
  <si>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</si>
  <si>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</si>
  <si>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</si>
  <si>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</si>
  <si>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</si>
  <si>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</si>
  <si>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</si>
  <si>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</si>
  <si>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</si>
  <si>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</si>
  <si>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</si>
  <si>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</si>
  <si>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</si>
  <si>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</si>
  <si>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</si>
  <si>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</si>
  <si>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</si>
  <si>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</si>
  <si>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</si>
  <si>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</si>
  <si>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</si>
  <si>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</si>
  <si>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</si>
  <si>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</si>
  <si>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</si>
  <si>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</si>
  <si>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</si>
  <si>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</si>
  <si>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</si>
  <si>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</si>
  <si>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</si>
  <si>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</si>
  <si>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</si>
  <si>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</si>
  <si>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</si>
  <si>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</si>
  <si>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</si>
  <si>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</si>
  <si>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</si>
  <si>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</si>
  <si>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</si>
  <si>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</si>
  <si>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</si>
  <si>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</si>
  <si>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</si>
  <si>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</si>
  <si>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</si>
  <si>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</si>
  <si>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</si>
  <si>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</si>
  <si>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</si>
  <si>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</si>
  <si>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</si>
  <si>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</si>
  <si>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</si>
  <si>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</si>
  <si>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</si>
  <si>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</si>
  <si>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</si>
  <si>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</si>
  <si>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</si>
  <si>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</si>
  <si>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</si>
  <si>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</si>
  <si>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</si>
  <si>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</si>
  <si>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</si>
  <si>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</si>
  <si>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</si>
  <si>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</si>
  <si>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</si>
  <si>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</si>
  <si>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</si>
  <si>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</si>
  <si>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</si>
  <si>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</si>
  <si>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</si>
  <si>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</si>
  <si>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</si>
  <si>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</si>
  <si>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</si>
  <si>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</si>
  <si>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</si>
  <si>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</si>
  <si>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</si>
  <si>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</si>
  <si>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</si>
  <si>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</si>
  <si>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</si>
  <si>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</si>
  <si>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</si>
  <si>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</si>
  <si>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</si>
  <si>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</si>
  <si>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</si>
  <si>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</si>
  <si>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</si>
  <si>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</si>
  <si>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</si>
  <si>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</si>
  <si>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</si>
  <si>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</si>
  <si>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</si>
  <si>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</si>
  <si>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</si>
  <si>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</si>
  <si>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</si>
  <si>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</si>
  <si>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</si>
  <si>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</si>
  <si>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</si>
  <si>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</si>
  <si>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</si>
  <si>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</si>
  <si>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</si>
  <si>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</si>
  <si>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</si>
  <si>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</si>
  <si>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</si>
  <si>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</si>
  <si>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</si>
  <si>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</si>
  <si>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</si>
  <si>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</si>
  <si>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</si>
  <si>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</si>
  <si>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</si>
  <si>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</si>
  <si>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</si>
  <si>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</si>
  <si>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</si>
  <si>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</si>
  <si>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</si>
  <si>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</si>
  <si>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</si>
  <si>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</si>
  <si>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</si>
  <si>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</si>
  <si>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</si>
  <si>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</si>
  <si>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</si>
  <si>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</si>
  <si>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</si>
  <si>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</si>
  <si>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</si>
  <si>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</si>
  <si>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</si>
  <si>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</si>
  <si>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</si>
  <si>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</si>
  <si>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</si>
  <si>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</si>
  <si>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</si>
  <si>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</si>
  <si>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</si>
  <si>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</si>
  <si>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</si>
  <si>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</si>
  <si>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</si>
  <si>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</si>
  <si>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</si>
  <si>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</si>
  <si>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</si>
  <si>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</si>
  <si>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</si>
  <si>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</si>
  <si>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</si>
  <si>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</si>
  <si>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</si>
  <si>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</si>
  <si>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</si>
  <si>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</si>
  <si>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</si>
  <si>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</si>
  <si>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</si>
  <si>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</si>
  <si>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</si>
  <si>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</si>
  <si>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</si>
  <si>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</si>
  <si>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</si>
  <si>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</si>
  <si>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</si>
  <si>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</si>
  <si>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</si>
  <si>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</si>
  <si>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</si>
  <si>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</si>
  <si>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</si>
  <si>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</si>
  <si>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</si>
  <si>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</si>
  <si>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</si>
  <si>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</si>
  <si>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</si>
  <si>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</si>
  <si>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</si>
  <si>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</si>
  <si>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</si>
  <si>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</si>
  <si>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</si>
  <si>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</si>
  <si>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</si>
  <si>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</si>
  <si>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</si>
  <si>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</si>
  <si>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</si>
  <si>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</si>
  <si>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</si>
  <si>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</si>
  <si>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</si>
  <si>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</si>
  <si>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</si>
  <si>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</si>
  <si>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</si>
  <si>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</si>
  <si>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</si>
  <si>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</si>
  <si>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</si>
  <si>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</si>
  <si>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</si>
  <si>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</si>
  <si>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</si>
  <si>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</si>
  <si>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</si>
  <si>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</si>
  <si>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</si>
  <si>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</si>
  <si>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</si>
  <si>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</si>
  <si>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</si>
  <si>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</si>
  <si>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</si>
  <si>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</si>
  <si>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</si>
  <si>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</si>
  <si>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</si>
  <si>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</si>
  <si>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</si>
  <si>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</si>
  <si>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</si>
  <si>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</si>
  <si>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</si>
  <si>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</si>
  <si>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</si>
  <si>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</si>
  <si>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</si>
  <si>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</si>
  <si>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</si>
  <si>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</si>
  <si>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</si>
  <si>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</si>
  <si>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</si>
  <si>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</si>
  <si>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</si>
  <si>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</si>
  <si>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</si>
  <si>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</si>
  <si>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</si>
  <si>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</si>
  <si>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</si>
  <si>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</si>
  <si>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</si>
  <si>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</si>
  <si>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</si>
  <si>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</si>
  <si>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</si>
  <si>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</si>
  <si>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</si>
  <si>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</si>
  <si>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</si>
  <si>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</si>
  <si>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</si>
  <si>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</si>
  <si>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</si>
  <si>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</si>
  <si>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</si>
  <si>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</si>
  <si>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</si>
  <si>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</si>
  <si>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</si>
  <si>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</si>
  <si>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</si>
  <si>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</si>
  <si>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</si>
  <si>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</si>
  <si>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</si>
  <si>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</si>
  <si>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</si>
  <si>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</si>
  <si>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</si>
  <si>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</si>
  <si>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</si>
  <si>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</si>
  <si>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</si>
  <si>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</si>
  <si>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</si>
  <si>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</si>
  <si>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</si>
  <si>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</si>
  <si>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</si>
  <si>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</si>
  <si>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</si>
  <si>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</si>
  <si>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</si>
  <si>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</si>
  <si>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</si>
  <si>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</si>
  <si>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</si>
  <si>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</si>
  <si>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</si>
  <si>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</si>
  <si>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</si>
  <si>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</si>
  <si>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</si>
  <si>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</si>
  <si>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</si>
  <si>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</si>
  <si>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</si>
  <si>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</si>
  <si>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</si>
  <si>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</si>
  <si>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</si>
  <si>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</si>
  <si>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</si>
  <si>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</si>
  <si>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</si>
  <si>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</si>
  <si>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</si>
  <si>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</si>
  <si>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</si>
  <si>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</si>
  <si>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</si>
  <si>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</si>
  <si>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</si>
  <si>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</si>
  <si>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</si>
  <si>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</si>
  <si>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</si>
  <si>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</si>
  <si>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</si>
  <si>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</si>
  <si>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</si>
  <si>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</si>
  <si>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</si>
  <si>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</si>
  <si>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</si>
  <si>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</si>
  <si>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</si>
  <si>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</si>
  <si>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</si>
  <si>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</si>
  <si>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</si>
  <si>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</si>
  <si>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</si>
  <si>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</si>
  <si>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</si>
  <si>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</si>
  <si>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</si>
  <si>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</si>
  <si>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</si>
  <si>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</si>
  <si>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</si>
  <si>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</si>
  <si>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</si>
  <si>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</si>
  <si>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</si>
  <si>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</si>
  <si>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</si>
  <si>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</si>
  <si>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</si>
  <si>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</si>
  <si>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</si>
  <si>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</si>
  <si>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</si>
  <si>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</si>
  <si>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</si>
  <si>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</si>
  <si>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</si>
  <si>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</si>
  <si>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</si>
  <si>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</si>
  <si>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</si>
  <si>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</si>
  <si>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</si>
  <si>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</si>
  <si>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</si>
  <si>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</si>
  <si>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</si>
  <si>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</si>
  <si>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</si>
  <si>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</si>
  <si>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</si>
  <si>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</si>
  <si>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</si>
  <si>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</si>
  <si>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</si>
  <si>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</si>
  <si>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</si>
  <si>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</si>
  <si>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</si>
  <si>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</si>
  <si>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</si>
  <si>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</si>
  <si>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</si>
  <si>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</si>
  <si>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</si>
  <si>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</si>
  <si>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</si>
  <si>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</si>
  <si>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</si>
  <si>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</si>
  <si>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</si>
  <si>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</si>
  <si>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</si>
  <si>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</si>
  <si>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</si>
  <si>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</si>
  <si>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</si>
  <si>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</si>
  <si>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</si>
  <si>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</si>
  <si>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</si>
  <si>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</si>
  <si>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</si>
  <si>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</si>
  <si>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</si>
  <si>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</si>
  <si>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</si>
  <si>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</si>
  <si>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</si>
  <si>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</si>
  <si>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</si>
  <si>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</si>
  <si>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</si>
  <si>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</si>
  <si>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</si>
  <si>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</si>
  <si>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</si>
  <si>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</si>
  <si>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</si>
  <si>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</si>
  <si>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</si>
  <si>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</si>
  <si>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</si>
  <si>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</si>
  <si>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</si>
  <si>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</si>
  <si>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</si>
  <si>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</si>
  <si>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</si>
  <si>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</si>
  <si>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</si>
  <si>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</si>
  <si>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</si>
  <si>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</si>
  <si>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</si>
  <si>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</si>
  <si>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</si>
  <si>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</si>
  <si>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</si>
  <si>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</si>
  <si>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</si>
  <si>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</si>
  <si>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</si>
  <si>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</si>
  <si>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</si>
  <si>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</si>
  <si>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</si>
  <si>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</si>
  <si>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</si>
  <si>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</si>
  <si>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</si>
  <si>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</si>
  <si>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</si>
  <si>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</si>
  <si>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</si>
  <si>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</si>
  <si>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</si>
  <si>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</si>
  <si>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</si>
  <si>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</si>
  <si>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</si>
  <si>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</si>
  <si>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</si>
  <si>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</si>
  <si>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</si>
  <si>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</si>
  <si>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</si>
  <si>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</si>
  <si>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</si>
  <si>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</si>
  <si>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</si>
  <si>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</si>
  <si>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</si>
  <si>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</si>
  <si>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</si>
  <si>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</si>
  <si>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</si>
  <si>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</si>
  <si>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</si>
  <si>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</si>
  <si>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</si>
  <si>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</si>
  <si>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</si>
  <si>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</si>
  <si>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</si>
  <si>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</si>
  <si>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</si>
  <si>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</si>
  <si>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</si>
  <si>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</si>
  <si>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</si>
  <si>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</si>
  <si>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</si>
  <si>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</si>
  <si>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</si>
  <si>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</si>
  <si>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</si>
  <si>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</si>
  <si>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</si>
  <si>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</si>
  <si>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</si>
  <si>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</si>
  <si>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</si>
  <si>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</si>
  <si>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</si>
  <si>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</si>
  <si>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</si>
  <si>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</si>
  <si>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</si>
  <si>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</si>
  <si>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</si>
  <si>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</si>
  <si>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</si>
  <si>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</si>
  <si>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</si>
  <si>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</si>
  <si>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</si>
  <si>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</si>
  <si>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</si>
  <si>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</si>
  <si>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</si>
  <si>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</si>
  <si>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</si>
  <si>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</si>
  <si>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</si>
  <si>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</si>
  <si>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</si>
  <si>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</si>
  <si>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</si>
  <si>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</si>
  <si>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</si>
  <si>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</si>
  <si>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</si>
  <si>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</si>
  <si>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</si>
  <si>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</si>
  <si>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</si>
  <si>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</si>
  <si>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</si>
  <si>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</si>
  <si>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</si>
  <si>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</si>
  <si>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</si>
  <si>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</si>
  <si>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</si>
  <si>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</si>
  <si>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</si>
  <si>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</si>
  <si>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</si>
  <si>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</si>
  <si>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</si>
  <si>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</si>
  <si>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</si>
  <si>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</si>
  <si>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</si>
  <si>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</si>
  <si>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</si>
  <si>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</si>
  <si>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</si>
  <si>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</si>
  <si>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</si>
  <si>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</si>
  <si>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</si>
  <si>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</si>
  <si>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</si>
  <si>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</si>
  <si>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</si>
  <si>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</si>
  <si>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</si>
  <si>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</si>
  <si>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</si>
  <si>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</si>
  <si>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</si>
  <si>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</si>
  <si>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</si>
  <si>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</si>
  <si>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</si>
  <si>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</si>
  <si>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</si>
  <si>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</si>
  <si>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</si>
  <si>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</si>
  <si>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</si>
  <si>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</si>
  <si>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</si>
  <si>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</si>
  <si>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</si>
  <si>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</si>
  <si>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</si>
  <si>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</si>
  <si>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</si>
  <si>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</si>
  <si>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</si>
  <si>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</si>
  <si>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</si>
  <si>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</si>
  <si>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</si>
  <si>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</si>
  <si>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</si>
  <si>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</si>
  <si>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</si>
  <si>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</si>
  <si>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</si>
  <si>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</si>
  <si>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</si>
  <si>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</si>
  <si>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</si>
  <si>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</si>
  <si>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</si>
  <si>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</si>
  <si>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</si>
  <si>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</si>
  <si>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</si>
  <si>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</si>
  <si>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</si>
  <si>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</si>
  <si>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</si>
  <si>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</si>
  <si>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</si>
  <si>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</si>
  <si>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</si>
  <si>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</si>
  <si>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</si>
  <si>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</si>
  <si>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</si>
  <si>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</si>
  <si>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</si>
  <si>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</si>
  <si>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</si>
  <si>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</si>
  <si>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</si>
  <si>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</si>
  <si>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</si>
  <si>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</si>
  <si>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</si>
  <si>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</si>
  <si>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</si>
  <si>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</si>
  <si>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</si>
  <si>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</si>
  <si>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</si>
  <si>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</si>
  <si>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</si>
  <si>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</si>
  <si>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</si>
  <si>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</si>
  <si>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</si>
  <si>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</si>
  <si>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</si>
  <si>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</si>
  <si>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</si>
  <si>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</si>
  <si>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</si>
  <si>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</si>
  <si>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</si>
  <si>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</si>
  <si>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</si>
  <si>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</si>
  <si>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</si>
  <si>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</si>
  <si>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</si>
  <si>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</si>
  <si>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</si>
  <si>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</si>
  <si>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</si>
  <si>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</si>
  <si>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</si>
  <si>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</si>
  <si>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</si>
  <si>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</si>
  <si>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</si>
  <si>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</si>
  <si>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</si>
  <si>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</si>
  <si>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</si>
  <si>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</si>
  <si>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</si>
  <si>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</si>
  <si>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</si>
  <si>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</si>
  <si>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</si>
  <si>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</si>
  <si>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</si>
  <si>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</si>
  <si>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</si>
  <si>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</si>
  <si>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</si>
  <si>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</si>
  <si>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</si>
  <si>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</si>
  <si>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</si>
  <si>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</si>
  <si>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</si>
  <si>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</si>
  <si>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</si>
  <si>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</si>
  <si>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</si>
  <si>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</si>
  <si>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</si>
  <si>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</si>
  <si>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</si>
  <si>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</si>
  <si>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</si>
  <si>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</si>
  <si>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</si>
  <si>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</si>
  <si>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</si>
  <si>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</si>
  <si>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</si>
  <si>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</si>
  <si>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</si>
  <si>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</si>
  <si>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</si>
  <si>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</si>
  <si>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</si>
  <si>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</si>
  <si>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</si>
  <si>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</si>
  <si>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</si>
  <si>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</si>
  <si>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</si>
  <si>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</si>
  <si>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</si>
  <si>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</si>
  <si>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</si>
  <si>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</si>
  <si>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</si>
  <si>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</si>
  <si>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</si>
  <si>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</si>
  <si>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</si>
  <si>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</si>
  <si>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</si>
  <si>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</si>
  <si>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</si>
  <si>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</si>
  <si>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</si>
  <si>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</si>
  <si>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</si>
  <si>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</si>
  <si>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</si>
  <si>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</si>
  <si>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</si>
  <si>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</si>
  <si>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</si>
  <si>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</si>
  <si>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</si>
  <si>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</si>
  <si>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</si>
  <si>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</si>
  <si>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</si>
  <si>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</si>
  <si>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</si>
  <si>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</si>
  <si>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</si>
  <si>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</si>
  <si>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</si>
  <si>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</si>
  <si>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</si>
  <si>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</si>
  <si>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</si>
  <si>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</si>
  <si>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</si>
  <si>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</si>
  <si>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</si>
  <si>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</si>
  <si>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</si>
  <si>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</si>
  <si>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</si>
  <si>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</si>
  <si>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</si>
  <si>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</si>
  <si>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</si>
  <si>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</si>
  <si>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</si>
  <si>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</si>
  <si>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</si>
  <si>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</si>
  <si>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</si>
  <si>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</si>
  <si>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</si>
  <si>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</si>
  <si>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</si>
  <si>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</si>
  <si>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</si>
  <si>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</si>
  <si>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</si>
  <si>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</si>
  <si>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</si>
  <si>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</si>
  <si>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</si>
  <si>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</si>
  <si>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</si>
  <si>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</si>
  <si>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</si>
  <si>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</si>
  <si>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</si>
  <si>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</si>
  <si>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</si>
  <si>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</si>
  <si>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</si>
  <si>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</si>
  <si>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</si>
  <si>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</si>
  <si>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</si>
  <si>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</si>
  <si>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</si>
  <si>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</si>
  <si>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</si>
  <si>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</si>
  <si>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</si>
  <si>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</si>
  <si>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</si>
  <si>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</si>
  <si>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</si>
  <si>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</si>
  <si>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</si>
  <si>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</si>
  <si>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</si>
  <si>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</si>
  <si>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</si>
  <si>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</si>
  <si>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</si>
  <si>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</si>
  <si>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</si>
  <si>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</si>
  <si>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</si>
  <si>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</si>
  <si>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</si>
  <si>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</si>
  <si>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</si>
  <si>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</si>
  <si>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</si>
  <si>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</si>
  <si>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</si>
  <si>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</si>
  <si>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</si>
  <si>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</si>
  <si>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</si>
  <si>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</si>
  <si>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</si>
  <si>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</si>
  <si>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</si>
  <si>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</si>
  <si>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</si>
  <si>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</si>
  <si>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</si>
  <si>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</si>
  <si>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</si>
  <si>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</si>
  <si>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</si>
  <si>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</si>
  <si>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</si>
  <si>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</si>
  <si>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</si>
  <si>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</si>
  <si>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</si>
  <si>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</si>
  <si>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</si>
  <si>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</si>
  <si>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</si>
  <si>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</si>
  <si>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</si>
  <si>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</si>
  <si>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</si>
  <si>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</si>
  <si>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</si>
  <si>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</si>
  <si>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</si>
  <si>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</si>
  <si>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</si>
  <si>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</si>
  <si>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</si>
  <si>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</si>
  <si>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</si>
  <si>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</si>
  <si>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</si>
  <si>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</si>
  <si>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</si>
  <si>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</si>
  <si>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</si>
  <si>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</si>
  <si>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</si>
  <si>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</si>
  <si>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</si>
  <si>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</si>
  <si>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</si>
  <si>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</si>
  <si>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</si>
  <si>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</si>
  <si>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</si>
  <si>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</si>
  <si>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</si>
  <si>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</si>
  <si>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</si>
  <si>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</si>
  <si>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</si>
  <si>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</si>
  <si>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</si>
  <si>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</si>
  <si>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</si>
  <si>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</si>
  <si>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</si>
  <si>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</si>
  <si>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</si>
  <si>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</si>
  <si>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</si>
  <si>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</si>
  <si>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</si>
  <si>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</si>
  <si>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</si>
  <si>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</si>
  <si>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</si>
  <si>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</si>
  <si>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</si>
  <si>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</si>
  <si>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</si>
  <si>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</si>
  <si>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</si>
  <si>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</si>
  <si>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</si>
  <si>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</si>
  <si>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</si>
  <si>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</si>
  <si>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</si>
  <si>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</si>
  <si>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</si>
  <si>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</si>
  <si>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</si>
  <si>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</si>
  <si>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</si>
  <si>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</si>
  <si>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</si>
  <si>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</si>
  <si>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</si>
  <si>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</si>
  <si>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</si>
  <si>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</si>
  <si>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</si>
  <si>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</si>
  <si>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</si>
  <si>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</si>
  <si>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</si>
  <si>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</si>
  <si>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</si>
  <si>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</si>
  <si>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</si>
  <si>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</si>
  <si>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</si>
  <si>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</si>
  <si>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</si>
  <si>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</si>
  <si>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</si>
  <si>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</si>
  <si>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</si>
  <si>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</si>
  <si>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</si>
  <si>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</si>
  <si>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</si>
  <si>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</si>
  <si>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</si>
  <si>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</si>
  <si>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</si>
  <si>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</si>
  <si>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</si>
  <si>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</si>
  <si>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</si>
  <si>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</si>
  <si>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</si>
  <si>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</si>
  <si>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</si>
  <si>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</si>
  <si>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</si>
  <si>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</si>
  <si>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</si>
  <si>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</si>
  <si>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</si>
  <si>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</si>
  <si>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</si>
  <si>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</si>
  <si>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</si>
  <si>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</si>
  <si>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</si>
  <si>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</si>
  <si>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</si>
  <si>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</si>
  <si>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</si>
  <si>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</si>
  <si>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</si>
  <si>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</si>
  <si>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</si>
  <si>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</si>
  <si>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</si>
  <si>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</si>
  <si>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</si>
  <si>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</si>
  <si>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</si>
  <si>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</si>
  <si>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</si>
  <si>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</si>
  <si>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</si>
  <si>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</si>
  <si>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</si>
  <si>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</si>
  <si>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</si>
  <si>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</si>
  <si>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</si>
  <si>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</si>
  <si>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</si>
  <si>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</si>
  <si>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</si>
  <si>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</si>
  <si>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</si>
  <si>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</si>
  <si>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</si>
  <si>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</si>
  <si>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</si>
  <si>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</si>
  <si>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</si>
  <si>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</si>
  <si>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</si>
  <si>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</si>
  <si>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</si>
  <si>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</si>
  <si>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</si>
  <si>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</si>
  <si>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</si>
  <si>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</si>
  <si>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</si>
  <si>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</si>
  <si>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</si>
  <si>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</si>
  <si>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</si>
  <si>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</si>
  <si>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</si>
  <si>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</si>
  <si>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</si>
  <si>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</si>
  <si>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</si>
  <si>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</si>
  <si>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</si>
  <si>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</si>
  <si>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</si>
  <si>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</si>
  <si>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</si>
  <si>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</si>
  <si>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</si>
  <si>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</si>
  <si>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</si>
  <si>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</si>
  <si>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</si>
  <si>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</si>
  <si>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</si>
  <si>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</si>
  <si>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</si>
  <si>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</si>
  <si>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</si>
  <si>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</si>
  <si>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</si>
  <si>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</si>
  <si>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</si>
  <si>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</si>
  <si>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</si>
  <si>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</si>
  <si>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</si>
  <si>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</si>
  <si>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</si>
  <si>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</si>
  <si>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</si>
  <si>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</si>
  <si>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</si>
  <si>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</si>
  <si>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</si>
  <si>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</si>
  <si>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</si>
  <si>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</si>
  <si>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</si>
  <si>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</si>
  <si>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</si>
  <si>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</si>
  <si>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</si>
  <si>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</si>
  <si>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</si>
  <si>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</si>
  <si>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</si>
  <si>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</si>
  <si>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</si>
  <si>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</si>
  <si>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</si>
  <si>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</si>
  <si>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</si>
  <si>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</si>
  <si>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</si>
  <si>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</si>
  <si>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</si>
  <si>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</si>
  <si>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</si>
  <si>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</si>
  <si>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</si>
  <si>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</si>
  <si>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</si>
  <si>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</si>
  <si>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</si>
  <si>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</si>
  <si>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</si>
  <si>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</si>
  <si>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</si>
  <si>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</si>
  <si>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</si>
  <si>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</si>
  <si>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</si>
  <si>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</si>
  <si>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</si>
  <si>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</si>
  <si>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</si>
  <si>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</si>
  <si>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</si>
  <si>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</si>
  <si>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</si>
  <si>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</si>
  <si>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</si>
  <si>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</si>
  <si>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</si>
  <si>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</si>
  <si>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</si>
  <si>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</si>
  <si>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</si>
  <si>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</si>
  <si>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</si>
  <si>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</si>
  <si>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</si>
  <si>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</si>
  <si>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</si>
  <si>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</si>
  <si>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</si>
  <si>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</si>
  <si>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</si>
  <si>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</si>
  <si>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</si>
  <si>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</si>
  <si>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</si>
  <si>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</si>
  <si>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</si>
  <si>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</si>
  <si>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</si>
  <si>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</si>
  <si>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</si>
  <si>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</si>
  <si>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</si>
  <si>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</si>
  <si>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</si>
  <si>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</si>
  <si>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</si>
  <si>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</si>
  <si>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</si>
  <si>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</si>
  <si>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</si>
  <si>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</si>
  <si>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</si>
  <si>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</si>
  <si>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</si>
  <si>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</si>
  <si>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</si>
  <si>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</si>
  <si>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</si>
  <si>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</si>
  <si>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</si>
  <si>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</si>
  <si>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</si>
  <si>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</si>
  <si>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</si>
  <si>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</si>
  <si>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</si>
  <si>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</si>
  <si>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</si>
  <si>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</si>
  <si>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</si>
  <si>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</si>
  <si>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</si>
  <si>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</si>
  <si>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</si>
  <si>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</si>
  <si>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</si>
  <si>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</si>
  <si>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</si>
  <si>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</si>
  <si>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</si>
  <si>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</si>
  <si>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</si>
  <si>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</si>
  <si>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</si>
  <si>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</si>
  <si>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</si>
  <si>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</si>
  <si>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</si>
  <si>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</si>
  <si>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</si>
  <si>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</si>
  <si>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</si>
  <si>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</si>
  <si>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</si>
  <si>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</si>
  <si>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</si>
  <si>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</si>
  <si>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</si>
  <si>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</si>
  <si>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</si>
  <si>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</si>
  <si>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</si>
  <si>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</si>
  <si>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</si>
  <si>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</si>
  <si>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</si>
  <si>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</si>
  <si>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</si>
  <si>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</si>
  <si>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</si>
  <si>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</si>
  <si>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</si>
  <si>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</si>
  <si>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</si>
  <si>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</si>
  <si>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</si>
  <si>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</si>
  <si>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</si>
  <si>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</si>
  <si>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</si>
  <si>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</si>
  <si>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</si>
  <si>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</si>
  <si>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</si>
  <si>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</si>
  <si>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</si>
  <si>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</si>
  <si>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</si>
  <si>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</si>
  <si>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</si>
  <si>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</si>
  <si>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</si>
  <si>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</si>
  <si>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</si>
  <si>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</si>
  <si>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</si>
  <si>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</si>
  <si>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</si>
  <si>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</si>
  <si>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</si>
  <si>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</si>
  <si>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</si>
  <si>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</si>
  <si>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</si>
  <si>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</si>
  <si>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</si>
  <si>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</si>
  <si>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</si>
  <si>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</si>
  <si>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</si>
  <si>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</si>
  <si>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</si>
  <si>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</si>
  <si>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</si>
  <si>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</si>
  <si>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</si>
  <si>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</si>
  <si>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</si>
  <si>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</si>
  <si>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</si>
  <si>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</si>
  <si>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</si>
  <si>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</si>
  <si>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</si>
  <si>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</si>
  <si>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</si>
  <si>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</si>
  <si>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</si>
  <si>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</si>
  <si>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</si>
  <si>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</si>
  <si>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</si>
  <si>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</si>
  <si>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</si>
  <si>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</si>
  <si>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</si>
  <si>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</si>
  <si>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</si>
  <si>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</si>
  <si>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</si>
  <si>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</si>
  <si>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</si>
  <si>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</si>
  <si>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</si>
  <si>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</si>
  <si>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</si>
  <si>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</si>
  <si>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</si>
  <si>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</si>
  <si>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</si>
  <si>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</si>
  <si>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</si>
  <si>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</si>
  <si>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</si>
  <si>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</si>
  <si>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</si>
  <si>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</si>
  <si>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</si>
  <si>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</si>
  <si>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</si>
  <si>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</si>
  <si>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</si>
  <si>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</si>
  <si>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</si>
  <si>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</si>
  <si>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</si>
  <si>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</si>
  <si>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</si>
  <si>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</si>
  <si>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</si>
  <si>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</si>
  <si>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</si>
  <si>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</si>
  <si>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</si>
  <si>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</si>
  <si>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</si>
  <si>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</si>
  <si>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</si>
  <si>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</si>
  <si>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</si>
  <si>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</si>
  <si>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</si>
  <si>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</si>
  <si>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</si>
  <si>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</si>
  <si>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</si>
  <si>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</si>
  <si>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</si>
  <si>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</si>
  <si>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</si>
  <si>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</si>
  <si>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</si>
  <si>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</si>
  <si>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</si>
  <si>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</si>
  <si>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</si>
  <si>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</si>
  <si>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</si>
  <si>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</si>
  <si>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</si>
  <si>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</si>
  <si>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</si>
  <si>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</si>
  <si>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</si>
  <si>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</si>
  <si>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</si>
  <si>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</si>
  <si>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</si>
  <si>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</si>
  <si>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</si>
  <si>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</si>
  <si>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</si>
  <si>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</si>
  <si>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</si>
  <si>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</si>
  <si>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</si>
  <si>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</si>
  <si>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</si>
  <si>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</si>
  <si>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</si>
  <si>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</si>
  <si>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</si>
  <si>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</si>
  <si>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</si>
  <si>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</si>
  <si>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</si>
  <si>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</si>
  <si>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</si>
  <si>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</si>
  <si>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</si>
  <si>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</si>
  <si>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</si>
  <si>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</si>
  <si>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</si>
  <si>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</si>
  <si>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</si>
  <si>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</si>
  <si>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</si>
  <si>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</si>
  <si>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</si>
  <si>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</si>
  <si>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</si>
  <si>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</si>
  <si>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</si>
  <si>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</si>
  <si>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</si>
  <si>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</si>
  <si>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</si>
  <si>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</si>
  <si>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</si>
  <si>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</si>
  <si>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</si>
  <si>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</si>
  <si>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</si>
  <si>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</si>
  <si>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</si>
  <si>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</si>
  <si>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</si>
  <si>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</si>
  <si>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</si>
  <si>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</si>
  <si>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</si>
  <si>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</si>
  <si>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</si>
  <si>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</si>
  <si>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</si>
  <si>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</si>
  <si>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</si>
  <si>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</si>
  <si>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</si>
  <si>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</si>
  <si>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</si>
  <si>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</si>
  <si>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</si>
  <si>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</si>
  <si>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</si>
  <si>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</si>
  <si>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</si>
  <si>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</si>
  <si>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</si>
  <si>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</si>
  <si>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</si>
  <si>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</si>
  <si>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</si>
  <si>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</si>
  <si>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</si>
  <si>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</si>
  <si>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</si>
  <si>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</si>
  <si>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</si>
  <si>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</si>
  <si>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</si>
  <si>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</si>
  <si>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</si>
  <si>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</si>
  <si>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</si>
  <si>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</si>
  <si>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</si>
  <si>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</si>
  <si>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</si>
  <si>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</si>
  <si>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</si>
  <si>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</si>
  <si>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</si>
  <si>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</si>
  <si>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</si>
  <si>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</si>
  <si>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</si>
  <si>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</si>
  <si>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</si>
  <si>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</si>
  <si>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</si>
  <si>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</si>
  <si>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</si>
  <si>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</si>
  <si>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</si>
  <si>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</si>
  <si>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</si>
  <si>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</si>
  <si>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</si>
  <si>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</si>
  <si>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</si>
  <si>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</si>
  <si>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</si>
  <si>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</si>
  <si>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</si>
  <si>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</si>
  <si>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</si>
  <si>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</si>
  <si>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</si>
  <si>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</si>
  <si>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</si>
  <si>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</si>
  <si>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</si>
  <si>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</si>
  <si>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</si>
  <si>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</si>
  <si>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</si>
  <si>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</si>
  <si>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</si>
  <si>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</si>
  <si>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</si>
  <si>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</si>
  <si>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</si>
  <si>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</si>
  <si>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</si>
  <si>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</si>
  <si>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</si>
  <si>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</si>
  <si>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</si>
  <si>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</si>
  <si>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</si>
  <si>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</si>
  <si>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</si>
  <si>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</si>
  <si>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</si>
  <si>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</si>
  <si>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</si>
  <si>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</si>
  <si>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</si>
  <si>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</si>
  <si>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</si>
  <si>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</si>
  <si>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</si>
  <si>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</si>
  <si>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</si>
  <si>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</si>
  <si>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</si>
  <si>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</si>
  <si>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</si>
  <si>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</si>
  <si>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</si>
  <si>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</si>
  <si>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</si>
  <si>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</si>
  <si>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</si>
  <si>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</si>
  <si>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</si>
  <si>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</si>
  <si>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</si>
  <si>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</si>
  <si>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</si>
  <si>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</si>
  <si>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</si>
  <si>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</si>
  <si>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</si>
  <si>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</si>
  <si>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</si>
  <si>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</si>
  <si>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</si>
  <si>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</si>
  <si>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</si>
  <si>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</si>
  <si>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</si>
  <si>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</si>
  <si>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</si>
  <si>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</si>
  <si>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</si>
  <si>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</si>
  <si>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</si>
  <si>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</si>
  <si>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</si>
  <si>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</si>
  <si>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</si>
  <si>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</si>
  <si>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</si>
  <si>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</si>
  <si>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</si>
  <si>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</si>
  <si>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</si>
  <si>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</si>
  <si>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</si>
  <si>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</si>
  <si>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</si>
  <si>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</si>
  <si>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</si>
  <si>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</si>
  <si>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</si>
  <si>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</si>
  <si>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</si>
  <si>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</si>
  <si>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</si>
  <si>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</si>
  <si>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</si>
  <si>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</si>
  <si>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</si>
  <si>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</si>
  <si>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</si>
  <si>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</si>
  <si>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</si>
  <si>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</si>
  <si>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</si>
  <si>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</si>
  <si>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</si>
  <si>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</si>
  <si>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</si>
  <si>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</si>
  <si>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</si>
  <si>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</si>
  <si>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</si>
  <si>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</si>
  <si>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</si>
  <si>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</si>
  <si>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</si>
  <si>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</si>
  <si>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</si>
  <si>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</si>
  <si>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</si>
  <si>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</si>
  <si>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</si>
  <si>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</si>
  <si>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</si>
  <si>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</si>
  <si>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</si>
  <si>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</si>
  <si>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</si>
  <si>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</si>
  <si>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</si>
  <si>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</si>
  <si>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</si>
  <si>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</si>
  <si>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</si>
  <si>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</si>
  <si>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</si>
  <si>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</si>
  <si>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</si>
  <si>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</si>
  <si>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</si>
  <si>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</si>
  <si>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</si>
  <si>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</si>
  <si>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</si>
  <si>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</si>
  <si>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</si>
  <si>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</si>
  <si>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</si>
  <si>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</si>
  <si>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</si>
  <si>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</si>
  <si>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</si>
  <si>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</si>
  <si>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</si>
  <si>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</si>
  <si>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</si>
  <si>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</si>
  <si>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</si>
  <si>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</si>
  <si>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</si>
  <si>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</si>
  <si>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</si>
  <si>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</si>
  <si>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</si>
  <si>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</si>
  <si>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</si>
  <si>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</si>
  <si>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</si>
  <si>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</si>
  <si>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</si>
  <si>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</si>
  <si>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</si>
  <si>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</si>
  <si>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</si>
  <si>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</si>
  <si>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</si>
  <si>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</si>
  <si>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</si>
  <si>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</si>
  <si>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</si>
  <si>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</si>
  <si>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</si>
  <si>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</si>
  <si>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</si>
  <si>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</si>
  <si>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</si>
  <si>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</si>
  <si>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</si>
  <si>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</si>
  <si>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</si>
  <si>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</si>
  <si>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</si>
  <si>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</si>
  <si>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</si>
  <si>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</si>
  <si>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</si>
  <si>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</si>
  <si>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</si>
  <si>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</si>
  <si>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</si>
  <si>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</si>
  <si>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</si>
  <si>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</si>
  <si>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</si>
  <si>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</si>
  <si>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</si>
  <si>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</si>
  <si>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</si>
  <si>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</si>
  <si>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</si>
  <si>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</si>
  <si>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</si>
  <si>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</si>
  <si>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</si>
  <si>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</si>
  <si>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</si>
  <si>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</si>
  <si>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</si>
  <si>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</si>
  <si>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</si>
  <si>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</si>
  <si>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</si>
  <si>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</si>
  <si>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</si>
  <si>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</si>
  <si>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</si>
  <si>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</si>
  <si>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</si>
  <si>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</si>
  <si>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</si>
  <si>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</si>
  <si>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</si>
  <si>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</si>
  <si>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</si>
  <si>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</si>
  <si>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</si>
  <si>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</si>
  <si>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</si>
  <si>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</si>
  <si>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</si>
  <si>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</si>
  <si>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</si>
  <si>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</si>
  <si>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</si>
  <si>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</si>
  <si>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</si>
  <si>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</si>
  <si>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</si>
  <si>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</si>
  <si>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</si>
  <si>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</si>
  <si>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</si>
  <si>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</si>
  <si>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</si>
  <si>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</si>
  <si>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</si>
  <si>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</si>
  <si>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</si>
  <si>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</si>
  <si>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</si>
  <si>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</si>
  <si>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</si>
  <si>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</si>
  <si>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</si>
  <si>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</si>
  <si>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</si>
  <si>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</si>
  <si>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</si>
  <si>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</si>
  <si>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</si>
  <si>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</si>
  <si>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</si>
  <si>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</si>
  <si>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</si>
  <si>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</si>
  <si>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</si>
  <si>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</si>
  <si>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</si>
  <si>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</si>
  <si>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</si>
  <si>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</si>
  <si>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</si>
  <si>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</si>
  <si>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</si>
  <si>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</si>
  <si>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</si>
  <si>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</si>
  <si>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</si>
  <si>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</si>
  <si>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</si>
  <si>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</si>
  <si>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</si>
  <si>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</si>
  <si>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</si>
  <si>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</si>
  <si>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</si>
  <si>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</si>
  <si>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</si>
  <si>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</si>
  <si>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</si>
  <si>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</si>
  <si>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</si>
  <si>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</si>
  <si>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</si>
  <si>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</si>
  <si>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</si>
  <si>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</si>
  <si>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</si>
  <si>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</si>
  <si>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</si>
  <si>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</si>
  <si>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</si>
  <si>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</si>
  <si>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</si>
  <si>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</si>
  <si>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</si>
  <si>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</si>
  <si>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</si>
  <si>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</si>
  <si>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</si>
  <si>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</si>
  <si>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</si>
  <si>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</si>
  <si>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</si>
  <si>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</si>
  <si>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</si>
  <si>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</si>
  <si>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</si>
  <si>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</si>
  <si>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</si>
  <si>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</si>
  <si>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</si>
  <si>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</si>
  <si>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</si>
  <si>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</si>
  <si>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</si>
  <si>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</si>
  <si>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</si>
  <si>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</si>
  <si>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</si>
  <si>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</si>
  <si>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</si>
  <si>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</si>
  <si>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</si>
  <si>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</si>
  <si>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</si>
  <si>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</si>
  <si>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</si>
  <si>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</si>
  <si>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</si>
  <si>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</si>
  <si>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</si>
  <si>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</si>
  <si>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</si>
  <si>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</si>
  <si>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</si>
  <si>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</si>
  <si>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</si>
  <si>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</si>
  <si>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</si>
  <si>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</si>
  <si>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</si>
  <si>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</si>
  <si>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</si>
  <si>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</si>
  <si>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</si>
  <si>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</si>
  <si>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</si>
  <si>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</si>
  <si>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</si>
  <si>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</si>
  <si>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</si>
  <si>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</si>
  <si>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</si>
  <si>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</si>
  <si>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</si>
  <si>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</si>
  <si>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</si>
  <si>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</si>
  <si>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</si>
  <si>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</si>
  <si>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</si>
  <si>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</si>
  <si>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</si>
  <si>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</si>
  <si>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</si>
  <si>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</si>
  <si>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</si>
  <si>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</si>
  <si>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</si>
  <si>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</si>
  <si>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</si>
  <si>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</si>
  <si>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</si>
  <si>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</si>
  <si>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</si>
  <si>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</si>
  <si>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</si>
  <si>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</si>
  <si>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</si>
  <si>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</si>
  <si>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</si>
  <si>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</si>
  <si>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</si>
  <si>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</si>
  <si>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</si>
  <si>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</si>
  <si>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</si>
  <si>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</si>
  <si>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</si>
  <si>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</si>
  <si>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</si>
  <si>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</si>
  <si>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</si>
  <si>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</si>
  <si>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</si>
  <si>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</si>
  <si>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</si>
  <si>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</si>
  <si>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</si>
  <si>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</si>
  <si>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</si>
  <si>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</si>
  <si>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</si>
  <si>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</si>
  <si>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</si>
  <si>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</si>
  <si>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</si>
  <si>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</si>
  <si>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</si>
  <si>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</si>
  <si>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</si>
  <si>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</si>
  <si>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</si>
  <si>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</si>
  <si>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</si>
  <si>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</si>
  <si>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</si>
  <si>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</si>
  <si>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</si>
  <si>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</si>
  <si>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</si>
  <si>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</si>
  <si>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</si>
  <si>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</si>
  <si>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</si>
  <si>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</si>
  <si>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</si>
  <si>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</si>
  <si>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</si>
  <si>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</si>
  <si>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</si>
  <si>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</si>
  <si>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</si>
  <si>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</si>
  <si>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</si>
  <si>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</si>
  <si>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</si>
  <si>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</si>
  <si>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</si>
  <si>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</si>
  <si>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</si>
  <si>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</si>
  <si>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</si>
  <si>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</si>
  <si>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</si>
  <si>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</si>
  <si>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</si>
  <si>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</si>
  <si>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</si>
  <si>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</si>
  <si>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</si>
  <si>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</si>
  <si>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</si>
  <si>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</si>
  <si>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</si>
  <si>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</si>
  <si>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</si>
  <si>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</si>
  <si>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</si>
  <si>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</si>
  <si>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</si>
  <si>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</si>
  <si>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</si>
  <si>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</si>
  <si>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</si>
  <si>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</si>
  <si>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</si>
  <si>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</si>
  <si>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</si>
  <si>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</si>
  <si>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</si>
  <si>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</si>
  <si>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</si>
  <si>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</si>
  <si>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</si>
  <si>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</si>
  <si>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</si>
  <si>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</si>
  <si>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</si>
  <si>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</si>
  <si>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</si>
  <si>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</si>
  <si>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</si>
  <si>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</si>
  <si>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</si>
  <si>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</si>
  <si>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</si>
  <si>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</si>
  <si>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</si>
  <si>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</si>
  <si>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</si>
  <si>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</si>
  <si>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</si>
  <si>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</si>
  <si>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</si>
  <si>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</si>
  <si>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</si>
  <si>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</si>
  <si>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</si>
  <si>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</si>
  <si>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</si>
  <si>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</si>
  <si>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</si>
  <si>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</si>
  <si>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</si>
  <si>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</si>
  <si>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</si>
  <si>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</si>
  <si>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</si>
  <si>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</si>
  <si>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</si>
  <si>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</si>
  <si>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</si>
  <si>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</si>
  <si>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</si>
  <si>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</si>
  <si>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</si>
  <si>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</si>
  <si>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</si>
  <si>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</si>
  <si>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</si>
  <si>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</si>
  <si>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</si>
  <si>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</si>
  <si>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</si>
  <si>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</si>
  <si>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</si>
  <si>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</si>
  <si>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</si>
  <si>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</si>
  <si>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</si>
  <si>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</si>
  <si>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</si>
  <si>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</si>
  <si>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</si>
  <si>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</si>
  <si>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</si>
  <si>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</si>
  <si>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</si>
  <si>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</si>
  <si>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</si>
  <si>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</si>
  <si>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</si>
  <si>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</si>
  <si>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</si>
  <si>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</si>
  <si>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</si>
  <si>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</si>
  <si>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</si>
  <si>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</si>
  <si>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</si>
  <si>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</si>
  <si>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</si>
  <si>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</si>
  <si>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</si>
  <si>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</si>
  <si>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</si>
  <si>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</si>
  <si>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</si>
  <si>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</si>
  <si>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</si>
  <si>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</si>
  <si>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</si>
  <si>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</si>
  <si>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</si>
  <si>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</si>
  <si>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</si>
  <si>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</si>
  <si>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</si>
  <si>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</si>
  <si>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</si>
  <si>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</si>
  <si>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</si>
  <si>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</si>
  <si>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</si>
  <si>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</si>
  <si>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</si>
  <si>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</si>
  <si>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</si>
  <si>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</si>
  <si>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</si>
  <si>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</si>
  <si>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</si>
  <si>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</si>
  <si>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</si>
  <si>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</si>
  <si>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</si>
  <si>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</si>
  <si>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</si>
  <si>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</si>
  <si>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</si>
  <si>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</si>
  <si>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</si>
  <si>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</si>
  <si>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</si>
  <si>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</si>
  <si>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</si>
  <si>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</si>
  <si>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</si>
  <si>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</si>
  <si>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</si>
  <si>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</si>
  <si>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</si>
  <si>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</si>
  <si>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</si>
  <si>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</si>
  <si>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</si>
  <si>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</si>
  <si>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</si>
  <si>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</si>
  <si>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</si>
  <si>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</si>
  <si>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</si>
  <si>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</si>
  <si>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</si>
  <si>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</si>
  <si>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</si>
  <si>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</si>
  <si>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</si>
  <si>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</si>
  <si>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</si>
  <si>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</si>
  <si>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</si>
  <si>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</si>
  <si>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</si>
  <si>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</si>
  <si>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</si>
  <si>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</si>
  <si>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</si>
  <si>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</si>
  <si>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</si>
  <si>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</si>
  <si>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</si>
  <si>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</si>
  <si>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</si>
  <si>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</si>
  <si>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</si>
  <si>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</si>
  <si>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</si>
  <si>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</si>
  <si>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</si>
  <si>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</si>
  <si>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</si>
  <si>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</si>
  <si>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</si>
  <si>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</si>
  <si>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</si>
  <si>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</si>
  <si>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</si>
  <si>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</si>
  <si>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</si>
  <si>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</si>
  <si>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</si>
  <si>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</si>
  <si>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</si>
  <si>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</si>
  <si>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</si>
  <si>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</si>
  <si>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</si>
  <si>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</si>
  <si>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</si>
  <si>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</si>
  <si>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</si>
  <si>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</si>
  <si>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</si>
  <si>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</si>
  <si>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</si>
  <si>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</si>
  <si>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</si>
  <si>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</si>
  <si>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</si>
  <si>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</si>
  <si>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</si>
  <si>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</si>
  <si>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</si>
  <si>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</si>
  <si>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</si>
  <si>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</si>
  <si>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</si>
  <si>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</si>
  <si>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</si>
  <si>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</si>
  <si>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</si>
  <si>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</si>
  <si>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</si>
  <si>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</si>
  <si>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</si>
  <si>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</si>
  <si>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</si>
  <si>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</si>
  <si>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</si>
  <si>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</si>
  <si>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</si>
  <si>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</si>
  <si>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</si>
  <si>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</si>
  <si>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</si>
  <si>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</si>
  <si>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</si>
  <si>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</si>
  <si>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</si>
  <si>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</si>
  <si>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</si>
  <si>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</si>
  <si>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</si>
  <si>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</si>
  <si>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</si>
  <si>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</si>
  <si>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</si>
  <si>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</si>
  <si>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</si>
  <si>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</si>
  <si>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</si>
  <si>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</si>
  <si>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</si>
  <si>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</si>
  <si>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</si>
  <si>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</si>
  <si>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</si>
  <si>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</si>
  <si>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</si>
  <si>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</si>
  <si>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</si>
  <si>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</si>
  <si>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</si>
  <si>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</si>
  <si>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</si>
  <si>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</si>
  <si>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</si>
  <si>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</si>
  <si>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</si>
  <si>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</si>
  <si>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</si>
  <si>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</si>
  <si>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</si>
  <si>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</si>
  <si>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</si>
  <si>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</si>
  <si>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</si>
  <si>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</si>
  <si>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</si>
  <si>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</si>
  <si>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</si>
  <si>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</si>
  <si>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</si>
  <si>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</si>
  <si>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</si>
  <si>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</si>
  <si>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</si>
  <si>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</si>
  <si>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</si>
  <si>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</si>
  <si>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</si>
  <si>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</si>
  <si>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</si>
  <si>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</si>
  <si>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</si>
  <si>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</si>
  <si>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</si>
  <si>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</si>
  <si>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</si>
  <si>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</si>
  <si>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</si>
  <si>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</si>
  <si>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</si>
  <si>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</si>
  <si>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</si>
  <si>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</si>
  <si>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</si>
  <si>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</si>
  <si>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</si>
  <si>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</si>
  <si>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</si>
  <si>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</si>
  <si>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</si>
  <si>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</si>
  <si>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</si>
  <si>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</si>
  <si>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</si>
  <si>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</si>
  <si>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</si>
  <si>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</si>
  <si>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</si>
  <si>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</si>
  <si>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</si>
  <si>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</si>
  <si>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</si>
  <si>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</si>
  <si>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</si>
  <si>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</si>
  <si>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</si>
  <si>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</si>
  <si>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</si>
  <si>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</si>
  <si>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</si>
  <si>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</si>
  <si>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</si>
  <si>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</si>
  <si>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</si>
  <si>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</si>
  <si>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</si>
  <si>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</si>
  <si>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</si>
  <si>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</si>
  <si>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</si>
  <si>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</si>
  <si>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</si>
  <si>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</si>
  <si>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</si>
  <si>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</si>
  <si>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</si>
  <si>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</si>
  <si>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</si>
  <si>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</si>
  <si>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</si>
  <si>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</si>
  <si>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</si>
  <si>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</si>
  <si>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</si>
  <si>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</si>
  <si>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</si>
  <si>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</si>
  <si>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</si>
  <si>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</si>
  <si>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</si>
  <si>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</si>
  <si>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</si>
  <si>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</si>
  <si>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</si>
  <si>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</si>
  <si>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</si>
  <si>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</si>
  <si>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</si>
  <si>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</si>
  <si>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</si>
  <si>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</si>
  <si>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</si>
  <si>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</si>
  <si>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</si>
  <si>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</si>
  <si>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</si>
  <si>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</si>
  <si>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</si>
  <si>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</si>
  <si>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</si>
  <si>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</si>
  <si>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</si>
  <si>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</si>
  <si>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</si>
  <si>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</si>
  <si>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</si>
  <si>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</si>
  <si>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</si>
  <si>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</si>
  <si>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</si>
  <si>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</si>
  <si>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</si>
  <si>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</si>
  <si>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</si>
  <si>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</si>
  <si>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</si>
  <si>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</si>
  <si>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</si>
  <si>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</si>
  <si>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</si>
  <si>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</si>
  <si>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</si>
  <si>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</si>
  <si>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</si>
  <si>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</si>
  <si>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</si>
  <si>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</si>
  <si>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</si>
  <si>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</si>
  <si>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</si>
  <si>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</si>
  <si>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</si>
  <si>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</si>
  <si>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</si>
  <si>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</si>
  <si>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</si>
  <si>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</si>
  <si>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</si>
  <si>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</si>
  <si>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</si>
  <si>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</si>
  <si>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</si>
  <si>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</si>
  <si>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</si>
  <si>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</si>
  <si>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</si>
  <si>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</si>
  <si>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</si>
  <si>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</si>
  <si>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</si>
  <si>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</si>
  <si>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</si>
  <si>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</si>
  <si>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</si>
  <si>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</si>
  <si>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</si>
  <si>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</si>
  <si>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</si>
  <si>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</si>
  <si>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</si>
  <si>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</si>
  <si>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</si>
  <si>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</si>
  <si>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</si>
  <si>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</si>
  <si>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</si>
  <si>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</si>
  <si>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</si>
  <si>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</si>
  <si>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</si>
  <si>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</si>
  <si>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</si>
  <si>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</si>
  <si>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</si>
  <si>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</si>
  <si>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</si>
  <si>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</si>
  <si>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</si>
  <si>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</si>
  <si>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</si>
  <si>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</si>
  <si>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</si>
  <si>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</si>
  <si>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</si>
  <si>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</si>
  <si>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</si>
  <si>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</si>
  <si>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</si>
  <si>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</si>
  <si>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</si>
  <si>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</si>
  <si>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</si>
  <si>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</si>
  <si>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</si>
  <si>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</si>
  <si>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</si>
  <si>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</si>
  <si>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</si>
  <si>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</si>
  <si>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</si>
  <si>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</si>
  <si>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</si>
  <si>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</si>
  <si>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</si>
  <si>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</si>
  <si>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</si>
  <si>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</si>
  <si>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</si>
  <si>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</si>
  <si>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</si>
  <si>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</si>
  <si>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</si>
  <si>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</si>
  <si>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</si>
  <si>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</si>
  <si>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</si>
  <si>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</si>
  <si>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</si>
  <si>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</si>
  <si>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</si>
  <si>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</si>
  <si>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</si>
  <si>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</si>
  <si>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</si>
  <si>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</si>
  <si>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</si>
  <si>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</si>
  <si>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</si>
  <si>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</si>
  <si>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</si>
  <si>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</si>
  <si>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</si>
  <si>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</si>
  <si>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</si>
  <si>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</si>
  <si>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</si>
  <si>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</si>
  <si>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</si>
  <si>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</si>
  <si>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</si>
  <si>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</si>
  <si>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</si>
  <si>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</si>
  <si>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</si>
  <si>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</si>
  <si>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</si>
  <si>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</si>
  <si>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</si>
  <si>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</si>
  <si>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</si>
  <si>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</si>
  <si>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</si>
  <si>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</si>
  <si>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</si>
  <si>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</si>
  <si>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</si>
  <si>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</si>
  <si>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</si>
  <si>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</si>
  <si>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</si>
  <si>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</si>
  <si>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</si>
  <si>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</si>
  <si>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</si>
  <si>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</si>
  <si>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</si>
  <si>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</si>
  <si>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</si>
  <si>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</si>
  <si>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</si>
  <si>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</si>
  <si>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</si>
  <si>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</si>
  <si>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</si>
  <si>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</si>
  <si>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</si>
  <si>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</si>
  <si>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</si>
  <si>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</si>
  <si>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</si>
  <si>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</si>
  <si>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</si>
  <si>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</si>
  <si>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</si>
  <si>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</si>
  <si>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</si>
  <si>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</si>
  <si>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</si>
  <si>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</si>
  <si>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</si>
  <si>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</si>
  <si>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</si>
  <si>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</si>
  <si>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</si>
  <si>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</si>
  <si>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</si>
  <si>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</si>
  <si>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</si>
  <si>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</si>
  <si>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</si>
  <si>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</si>
  <si>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</si>
  <si>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</si>
  <si>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</si>
  <si>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</si>
  <si>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</si>
  <si>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</si>
  <si>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</si>
  <si>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</si>
  <si>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</si>
  <si>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</si>
  <si>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</si>
  <si>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</si>
  <si>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</si>
  <si>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</si>
  <si>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</si>
  <si>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</si>
  <si>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</si>
  <si>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</si>
  <si>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</si>
  <si>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</si>
  <si>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</si>
  <si>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</si>
  <si>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</si>
  <si>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</si>
  <si>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</si>
  <si>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</si>
  <si>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</si>
  <si>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</si>
  <si>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</si>
  <si>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</si>
  <si>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</si>
  <si>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</si>
  <si>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</si>
  <si>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</si>
  <si>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</si>
  <si>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</si>
  <si>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</si>
  <si>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</si>
  <si>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</si>
  <si>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</si>
  <si>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</si>
  <si>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</si>
  <si>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</si>
  <si>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</si>
  <si>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</si>
  <si>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</si>
  <si>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</si>
  <si>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</si>
  <si>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</si>
  <si>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</si>
  <si>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</si>
  <si>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</si>
  <si>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</si>
  <si>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</si>
  <si>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</si>
  <si>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</si>
  <si>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</si>
  <si>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</si>
  <si>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</si>
  <si>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</si>
  <si>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</si>
  <si>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</si>
  <si>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</si>
  <si>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</si>
  <si>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</si>
  <si>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</si>
  <si>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</si>
  <si>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</si>
  <si>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</si>
  <si>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</si>
  <si>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</si>
  <si>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</si>
  <si>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</si>
  <si>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</si>
  <si>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</si>
  <si>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</si>
  <si>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</si>
  <si>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</si>
  <si>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</si>
  <si>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</si>
  <si>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</si>
  <si>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</si>
  <si>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</si>
  <si>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</si>
  <si>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</si>
  <si>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</si>
  <si>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</si>
  <si>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</si>
  <si>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</si>
  <si>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</si>
  <si>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</si>
  <si>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</si>
  <si>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</si>
  <si>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</si>
  <si>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</si>
  <si>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</si>
  <si>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</si>
  <si>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</si>
  <si>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</si>
  <si>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</si>
  <si>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</si>
  <si>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</si>
  <si>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</si>
  <si>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</si>
  <si>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</si>
  <si>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</si>
  <si>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</si>
  <si>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</si>
  <si>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</si>
  <si>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</si>
  <si>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</si>
  <si>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</si>
  <si>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</si>
  <si>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</si>
  <si>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</si>
  <si>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</si>
  <si>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</si>
  <si>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</si>
  <si>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</si>
  <si>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</si>
  <si>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</si>
  <si>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</si>
  <si>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</si>
  <si>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</si>
  <si>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</si>
  <si>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</si>
  <si>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</si>
  <si>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</si>
  <si>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</si>
  <si>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</si>
  <si>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</si>
  <si>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</si>
  <si>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</si>
  <si>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</si>
  <si>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</si>
  <si>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</si>
  <si>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</si>
  <si>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</si>
  <si>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</si>
  <si>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</si>
  <si>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</si>
  <si>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</si>
  <si>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</si>
  <si>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</si>
  <si>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</si>
  <si>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</si>
  <si>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</si>
  <si>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</si>
  <si>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</si>
  <si>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</si>
  <si>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</si>
  <si>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</si>
  <si>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</si>
  <si>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</si>
  <si>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</si>
  <si>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</si>
  <si>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</si>
  <si>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</si>
  <si>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</si>
  <si>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</si>
  <si>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</si>
  <si>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</si>
  <si>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</si>
  <si>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</si>
  <si>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</si>
  <si>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</si>
  <si>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</si>
  <si>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</si>
  <si>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</si>
  <si>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</si>
  <si>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</si>
  <si>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</si>
  <si>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</si>
  <si>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</si>
  <si>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</si>
  <si>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</si>
  <si>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</si>
  <si>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</si>
  <si>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</si>
  <si>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</si>
  <si>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</si>
  <si>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</si>
  <si>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</si>
  <si>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</si>
  <si>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</si>
  <si>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</si>
  <si>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</si>
  <si>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</si>
  <si>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</si>
  <si>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</si>
  <si>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</si>
  <si>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</si>
  <si>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</si>
  <si>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</si>
  <si>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</si>
  <si>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</si>
  <si>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</si>
  <si>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</si>
  <si>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</si>
  <si>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</si>
  <si>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</si>
  <si>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</si>
  <si>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</si>
  <si>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</si>
  <si>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</si>
  <si>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</si>
  <si>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</si>
  <si>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</si>
  <si>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</si>
  <si>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</si>
  <si>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</si>
  <si>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</si>
  <si>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</si>
  <si>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</si>
  <si>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</si>
  <si>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</si>
  <si>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</si>
  <si>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</si>
  <si>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</si>
  <si>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</si>
  <si>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</si>
  <si>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</si>
  <si>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</si>
  <si>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</si>
  <si>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</si>
  <si>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</si>
  <si>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</si>
  <si>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</si>
  <si>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</si>
  <si>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</si>
  <si>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</si>
  <si>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</si>
  <si>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</si>
  <si>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</si>
  <si>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</si>
  <si>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</si>
  <si>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</si>
  <si>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</si>
  <si>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</si>
  <si>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</si>
  <si>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</si>
  <si>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</si>
  <si>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</si>
  <si>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</si>
  <si>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</si>
  <si>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</si>
  <si>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</si>
  <si>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</si>
  <si>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</si>
  <si>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</si>
  <si>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</si>
  <si>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</si>
  <si>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</si>
  <si>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</si>
  <si>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</si>
  <si>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</si>
  <si>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</si>
  <si>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</si>
  <si>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</si>
  <si>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</si>
  <si>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</si>
  <si>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</si>
  <si>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</si>
  <si>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</si>
  <si>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</si>
  <si>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</si>
  <si>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</si>
  <si>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</si>
  <si>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</si>
  <si>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</si>
  <si>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</si>
  <si>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</si>
  <si>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</si>
  <si>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</si>
  <si>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</si>
  <si>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</si>
  <si>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</si>
  <si>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</si>
  <si>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</si>
  <si>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</si>
  <si>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</si>
  <si>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</si>
  <si>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</si>
  <si>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</si>
  <si>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</si>
  <si>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</si>
  <si>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</si>
  <si>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</si>
  <si>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</si>
  <si>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</si>
  <si>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</si>
  <si>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</si>
  <si>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</si>
  <si>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</si>
  <si>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</si>
  <si>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</si>
  <si>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</si>
  <si>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</si>
  <si>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</si>
  <si>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</si>
  <si>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</si>
  <si>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</si>
  <si>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</si>
  <si>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</si>
  <si>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</si>
  <si>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</si>
  <si>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</si>
  <si>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</si>
  <si>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</si>
  <si>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</si>
  <si>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</si>
  <si>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</si>
  <si>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</si>
  <si>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</si>
  <si>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</si>
  <si>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</si>
  <si>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</si>
  <si>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</si>
  <si>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</si>
  <si>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</si>
  <si>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</si>
  <si>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</si>
  <si>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</si>
  <si>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</si>
  <si>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</si>
  <si>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</si>
  <si>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</si>
  <si>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</si>
  <si>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</si>
  <si>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</si>
  <si>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</si>
  <si>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</si>
  <si>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</si>
  <si>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</si>
  <si>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</si>
  <si>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</si>
  <si>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</si>
  <si>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</si>
  <si>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</si>
  <si>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</si>
  <si>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</si>
  <si>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</si>
  <si>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</si>
  <si>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</si>
  <si>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</si>
  <si>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</si>
  <si>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</si>
  <si>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</si>
  <si>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</si>
  <si>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</si>
  <si>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</si>
  <si>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</si>
  <si>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</si>
  <si>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</si>
  <si>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</si>
  <si>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</si>
  <si>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</si>
  <si>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</si>
  <si>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</si>
  <si>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</si>
  <si>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</si>
  <si>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</si>
  <si>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</si>
  <si>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</si>
  <si>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</si>
  <si>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</si>
  <si>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</si>
  <si>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</si>
  <si>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</si>
  <si>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</si>
  <si>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</si>
  <si>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</si>
  <si>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</si>
  <si>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</si>
  <si>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</si>
  <si>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</si>
  <si>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</si>
  <si>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</si>
  <si>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</si>
  <si>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</si>
  <si>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</si>
  <si>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</si>
  <si>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</si>
  <si>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</si>
  <si>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</si>
  <si>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</si>
  <si>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</si>
  <si>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</si>
  <si>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</si>
  <si>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</si>
  <si>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</si>
  <si>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</si>
  <si>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</si>
  <si>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</si>
  <si>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</si>
  <si>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</si>
  <si>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</si>
  <si>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</si>
  <si>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</si>
  <si>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</si>
  <si>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</si>
  <si>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</si>
  <si>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</si>
  <si>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</si>
  <si>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</si>
  <si>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</si>
  <si>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</si>
  <si>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</si>
  <si>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</si>
  <si>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</si>
  <si>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</si>
  <si>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</si>
  <si>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</si>
  <si>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</si>
  <si>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</si>
  <si>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</si>
  <si>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</si>
  <si>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</si>
  <si>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</si>
  <si>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</si>
  <si>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</si>
  <si>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</si>
  <si>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</si>
  <si>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</si>
  <si>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</si>
  <si>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</si>
  <si>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</si>
  <si>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</si>
  <si>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</si>
  <si>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</si>
  <si>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</si>
  <si>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</si>
  <si>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</si>
  <si>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</si>
  <si>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</si>
  <si>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</si>
  <si>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</si>
  <si>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</si>
  <si>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</si>
  <si>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</si>
  <si>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</si>
  <si>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</si>
  <si>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</si>
  <si>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</si>
  <si>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</si>
  <si>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</si>
  <si>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</si>
  <si>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</si>
  <si>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</si>
  <si>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</si>
  <si>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</si>
  <si>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</si>
  <si>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</si>
  <si>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</si>
  <si>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</si>
  <si>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</si>
  <si>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</si>
  <si>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</si>
  <si>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</si>
  <si>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</si>
  <si>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</si>
  <si>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</si>
  <si>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</si>
  <si>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</si>
  <si>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</si>
  <si>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</si>
  <si>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</si>
  <si>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</si>
  <si>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</si>
  <si>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</si>
  <si>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</si>
  <si>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</si>
  <si>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</si>
  <si>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</si>
  <si>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</si>
  <si>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</si>
  <si>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</si>
  <si>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</si>
  <si>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</si>
  <si>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</si>
  <si>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</si>
  <si>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</si>
  <si>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</si>
  <si>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</si>
  <si>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</si>
  <si>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</si>
  <si>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</si>
  <si>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</si>
  <si>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</si>
  <si>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</si>
  <si>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</si>
  <si>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</si>
  <si>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</si>
  <si>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</si>
  <si>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</si>
  <si>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</si>
  <si>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</si>
  <si>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</si>
  <si>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</si>
  <si>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</si>
  <si>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</si>
  <si>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</si>
  <si>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</si>
  <si>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</si>
  <si>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</si>
  <si>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</si>
  <si>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</si>
  <si>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</si>
  <si>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</si>
  <si>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</si>
  <si>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</si>
  <si>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</si>
  <si>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</si>
  <si>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</si>
  <si>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</si>
  <si>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</si>
  <si>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</si>
  <si>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</si>
  <si>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</si>
  <si>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</si>
  <si>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</si>
  <si>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</si>
  <si>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</si>
  <si>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</si>
  <si>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</si>
  <si>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</si>
  <si>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</si>
  <si>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</si>
  <si>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</si>
  <si>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</si>
  <si>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</si>
  <si>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</si>
  <si>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</si>
  <si>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</si>
  <si>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</si>
  <si>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</si>
  <si>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</si>
  <si>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</si>
  <si>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</si>
  <si>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</si>
  <si>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</si>
  <si>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</si>
  <si>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</si>
  <si>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</si>
  <si>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</si>
  <si>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</si>
  <si>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</si>
  <si>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</si>
  <si>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</si>
  <si>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</si>
  <si>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</si>
  <si>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</si>
  <si>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</si>
  <si>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</si>
  <si>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</si>
  <si>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</si>
  <si>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</si>
  <si>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</si>
  <si>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</si>
  <si>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</si>
  <si>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</si>
  <si>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</si>
  <si>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</si>
  <si>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</si>
  <si>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</si>
  <si>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</si>
  <si>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</si>
  <si>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</si>
  <si>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</si>
  <si>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</si>
  <si>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</si>
  <si>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</si>
  <si>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</si>
  <si>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</si>
  <si>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</si>
  <si>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</si>
  <si>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</si>
  <si>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</si>
  <si>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</si>
  <si>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</si>
  <si>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</si>
  <si>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</si>
  <si>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</si>
  <si>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</si>
  <si>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</si>
  <si>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</si>
  <si>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</si>
  <si>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</si>
  <si>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</si>
  <si>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</si>
  <si>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</si>
  <si>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</si>
  <si>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</si>
  <si>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</si>
  <si>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</si>
  <si>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</si>
  <si>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</si>
  <si>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</si>
  <si>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</si>
  <si>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</si>
  <si>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</si>
  <si>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</si>
  <si>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</si>
  <si>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</si>
  <si>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</si>
  <si>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</si>
  <si>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</si>
  <si>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</si>
  <si>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</si>
  <si>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</si>
  <si>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</si>
  <si>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</si>
  <si>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</si>
  <si>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</si>
  <si>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</si>
  <si>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</si>
  <si>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</si>
  <si>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</si>
  <si>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</si>
  <si>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</si>
  <si>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</si>
  <si>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</si>
  <si>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</si>
  <si>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</si>
  <si>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</si>
  <si>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</si>
  <si>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</si>
  <si>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</si>
  <si>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</si>
  <si>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</si>
  <si>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</si>
  <si>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</si>
  <si>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</si>
  <si>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</si>
  <si>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</si>
  <si>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</si>
  <si>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</si>
  <si>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</si>
  <si>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</si>
  <si>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</si>
  <si>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</si>
  <si>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</si>
  <si>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</si>
  <si>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</si>
  <si>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</si>
  <si>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</si>
  <si>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</si>
  <si>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</si>
  <si>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</si>
  <si>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</si>
  <si>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</si>
  <si>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</si>
  <si>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</si>
  <si>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</si>
  <si>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</si>
  <si>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</si>
  <si>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</si>
  <si>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</si>
  <si>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</si>
  <si>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</si>
  <si>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</si>
  <si>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</si>
  <si>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</si>
  <si>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</si>
  <si>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</si>
  <si>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</si>
  <si>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</si>
  <si>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</si>
  <si>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</si>
  <si>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</si>
  <si>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</si>
  <si>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</si>
  <si>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</si>
  <si>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</si>
  <si>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</si>
  <si>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</si>
  <si>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</si>
  <si>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</si>
  <si>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</si>
  <si>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</si>
  <si>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</si>
  <si>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</si>
  <si>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</si>
  <si>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</si>
  <si>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</si>
  <si>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</si>
  <si>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</si>
  <si>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</si>
  <si>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</si>
  <si>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</si>
  <si>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</si>
  <si>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</si>
  <si>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</si>
  <si>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</si>
  <si>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</si>
  <si>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</si>
  <si>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</si>
  <si>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</si>
  <si>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</si>
  <si>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</si>
  <si>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</si>
  <si>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</si>
  <si>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</si>
  <si>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</si>
  <si>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</si>
  <si>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</si>
  <si>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</si>
  <si>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</si>
  <si>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</si>
  <si>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</si>
  <si>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</si>
  <si>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</si>
  <si>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</si>
  <si>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</si>
  <si>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</si>
  <si>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</si>
  <si>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</si>
  <si>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</si>
  <si>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</si>
  <si>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</si>
  <si>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</si>
  <si>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</si>
  <si>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</si>
  <si>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</si>
  <si>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</si>
  <si>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</si>
  <si>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</si>
  <si>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</si>
  <si>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</si>
  <si>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</si>
  <si>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</si>
  <si>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</si>
  <si>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</si>
  <si>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</si>
  <si>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</si>
  <si>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</si>
  <si>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</si>
  <si>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</si>
  <si>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</si>
  <si>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</si>
  <si>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</si>
  <si>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</si>
  <si>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</si>
  <si>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</si>
  <si>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</si>
  <si>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</si>
  <si>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</si>
  <si>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</si>
  <si>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</si>
  <si>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</si>
  <si>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</si>
  <si>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</si>
  <si>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</si>
  <si>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</si>
  <si>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</si>
  <si>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</si>
  <si>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</si>
  <si>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</si>
  <si>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</si>
  <si>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</si>
  <si>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</si>
  <si>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</si>
  <si>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</si>
  <si>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</si>
  <si>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</si>
  <si>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</si>
  <si>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</si>
  <si>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</si>
  <si>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</si>
  <si>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</si>
  <si>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</si>
  <si>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</si>
  <si>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</si>
  <si>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</si>
  <si>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</si>
  <si>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</si>
  <si>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</si>
  <si>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</si>
  <si>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</si>
  <si>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</si>
  <si>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</si>
  <si>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</si>
  <si>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</si>
  <si>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</si>
  <si>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</si>
  <si>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</si>
  <si>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</si>
  <si>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</si>
  <si>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</si>
  <si>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</si>
  <si>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</si>
  <si>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</si>
  <si>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</si>
  <si>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</si>
  <si>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</si>
  <si>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</si>
  <si>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</si>
  <si>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</si>
  <si>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</si>
  <si>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</si>
  <si>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</si>
  <si>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</si>
  <si>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</si>
  <si>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</si>
  <si>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</si>
  <si>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</si>
  <si>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</si>
  <si>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</si>
  <si>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</si>
  <si>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</si>
  <si>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</si>
  <si>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</si>
  <si>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</si>
  <si>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</si>
  <si>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</si>
  <si>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</si>
  <si>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</si>
  <si>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</si>
  <si>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</si>
  <si>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</si>
  <si>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</si>
  <si>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</si>
  <si>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</si>
  <si>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</si>
  <si>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</si>
  <si>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</si>
  <si>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</si>
  <si>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</si>
  <si>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</si>
  <si>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</si>
  <si>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</si>
  <si>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</si>
  <si>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</si>
  <si>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</si>
  <si>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</si>
  <si>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</si>
  <si>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</si>
  <si>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</si>
  <si>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</si>
  <si>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</si>
  <si>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</si>
  <si>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</si>
  <si>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</si>
  <si>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</si>
  <si>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</si>
  <si>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</si>
  <si>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</si>
  <si>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</si>
  <si>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</si>
  <si>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</si>
  <si>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</si>
  <si>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</si>
  <si>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</si>
  <si>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</si>
  <si>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</si>
  <si>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</si>
  <si>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</si>
  <si>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</si>
  <si>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</si>
  <si>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</si>
  <si>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</si>
  <si>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</si>
  <si>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</si>
  <si>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</si>
  <si>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</si>
  <si>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</si>
  <si>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</si>
  <si>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</si>
  <si>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</si>
  <si>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</si>
  <si>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</si>
  <si>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</si>
  <si>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</si>
  <si>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</si>
  <si>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</si>
  <si>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</si>
  <si>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</si>
  <si>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</si>
  <si>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</si>
  <si>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</si>
  <si>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</si>
  <si>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</si>
  <si>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</si>
  <si>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</si>
  <si>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</si>
  <si>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</si>
  <si>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</si>
  <si>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</si>
  <si>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</si>
  <si>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</si>
  <si>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</si>
  <si>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</si>
  <si>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</si>
  <si>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</si>
  <si>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</si>
  <si>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</si>
  <si>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</si>
  <si>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</si>
  <si>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</si>
  <si>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</si>
  <si>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</si>
  <si>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</si>
  <si>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</si>
  <si>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</si>
  <si>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</si>
  <si>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</si>
  <si>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</si>
  <si>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</si>
  <si>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</si>
  <si>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</si>
  <si>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</si>
  <si>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</si>
  <si>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</si>
  <si>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</si>
  <si>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</si>
  <si>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</si>
  <si>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</si>
  <si>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</si>
  <si>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</si>
  <si>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</si>
  <si>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</si>
  <si>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</si>
  <si>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</si>
  <si>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</si>
  <si>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</si>
  <si>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</si>
  <si>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</si>
  <si>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</si>
  <si>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</si>
  <si>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</si>
  <si>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</si>
  <si>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</si>
  <si>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</si>
  <si>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</si>
  <si>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</si>
  <si>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</si>
  <si>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</si>
  <si>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</si>
  <si>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</si>
  <si>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</si>
  <si>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</si>
  <si>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</si>
  <si>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</si>
  <si>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</si>
  <si>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</si>
  <si>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</si>
  <si>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</si>
  <si>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</si>
  <si>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</si>
  <si>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</si>
  <si>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</si>
  <si>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</si>
  <si>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</si>
  <si>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</si>
  <si>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</si>
  <si>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</si>
  <si>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</si>
  <si>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</si>
  <si>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</si>
  <si>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</si>
  <si>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</si>
  <si>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</si>
  <si>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</si>
  <si>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</si>
  <si>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</si>
  <si>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</si>
  <si>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</si>
  <si>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</si>
  <si>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</si>
  <si>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</si>
  <si>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</si>
  <si>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</si>
  <si>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</si>
  <si>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</si>
  <si>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</si>
  <si>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</si>
  <si>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</si>
  <si>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</si>
  <si>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</si>
  <si>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</si>
  <si>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</si>
  <si>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</si>
  <si>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</si>
  <si>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</si>
  <si>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</si>
  <si>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</si>
  <si>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</si>
  <si>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</si>
  <si>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</si>
  <si>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</si>
  <si>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</si>
  <si>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</si>
  <si>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</si>
  <si>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</si>
  <si>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</si>
  <si>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</si>
  <si>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</si>
  <si>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</si>
  <si>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</si>
  <si>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</si>
  <si>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</si>
  <si>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</si>
  <si>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</si>
  <si>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</si>
  <si>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</si>
  <si>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</si>
  <si>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</si>
  <si>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</si>
  <si>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</si>
  <si>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</si>
  <si>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</si>
  <si>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</si>
  <si>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</si>
  <si>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</si>
  <si>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</si>
  <si>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</si>
  <si>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</si>
  <si>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</si>
  <si>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</si>
  <si>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</si>
  <si>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</si>
  <si>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</si>
  <si>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</si>
  <si>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</si>
  <si>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</si>
  <si>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</si>
  <si>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</si>
  <si>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</si>
  <si>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</si>
  <si>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</si>
  <si>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</si>
  <si>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</si>
  <si>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</si>
  <si>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</si>
  <si>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</si>
  <si>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</si>
  <si>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</si>
  <si>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</si>
  <si>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</si>
  <si>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</si>
  <si>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</si>
  <si>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</si>
  <si>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</si>
  <si>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</si>
  <si>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</si>
  <si>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</si>
  <si>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</si>
  <si>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</si>
  <si>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</si>
  <si>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</si>
  <si>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</si>
  <si>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</si>
  <si>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</si>
  <si>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</si>
  <si>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</si>
  <si>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</si>
  <si>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</si>
  <si>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</si>
  <si>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</si>
  <si>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</si>
  <si>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</si>
  <si>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</si>
  <si>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</si>
  <si>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</si>
  <si>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</si>
  <si>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</si>
  <si>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</si>
  <si>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</si>
  <si>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</si>
  <si>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</si>
  <si>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</si>
  <si>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</si>
  <si>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</si>
  <si>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</si>
  <si>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</si>
  <si>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</si>
  <si>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</si>
  <si>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</si>
  <si>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</si>
  <si>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</si>
  <si>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</si>
  <si>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</si>
  <si>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</si>
  <si>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</si>
  <si>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</si>
  <si>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</si>
  <si>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</si>
  <si>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</si>
  <si>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</si>
  <si>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</si>
  <si>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</si>
  <si>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</si>
  <si>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</si>
  <si>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</si>
  <si>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</si>
  <si>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</si>
  <si>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</si>
  <si>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</si>
  <si>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</si>
  <si>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</si>
  <si>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</si>
  <si>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</si>
  <si>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</si>
  <si>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</si>
  <si>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</si>
  <si>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</si>
  <si>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</si>
  <si>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</si>
  <si>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</si>
  <si>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</si>
  <si>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</si>
  <si>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</si>
  <si>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</si>
  <si>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</si>
  <si>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</si>
  <si>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</si>
  <si>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</si>
  <si>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</si>
  <si>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</si>
  <si>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</si>
  <si>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</si>
  <si>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</si>
  <si>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</si>
  <si>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</si>
  <si>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</si>
  <si>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</si>
  <si>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</si>
  <si>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</si>
  <si>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</si>
  <si>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</si>
  <si>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</si>
  <si>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</si>
  <si>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</si>
  <si>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</si>
  <si>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</si>
  <si>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</si>
  <si>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</si>
  <si>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</si>
  <si>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</si>
  <si>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</si>
  <si>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</si>
  <si>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</si>
  <si>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</si>
  <si>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</si>
  <si>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</si>
  <si>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</si>
  <si>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</si>
  <si>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</si>
  <si>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</si>
  <si>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</si>
  <si>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</si>
  <si>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</si>
  <si>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</si>
  <si>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</si>
  <si>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</si>
  <si>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</si>
  <si>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</si>
  <si>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</si>
  <si>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</si>
  <si>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</si>
  <si>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</si>
  <si>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</si>
  <si>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</si>
  <si>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</si>
  <si>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</si>
  <si>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</si>
  <si>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</si>
  <si>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</si>
  <si>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</si>
  <si>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</si>
  <si>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</si>
  <si>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</si>
  <si>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</si>
  <si>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</si>
  <si>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</si>
  <si>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</si>
  <si>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</si>
  <si>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</si>
  <si>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</si>
  <si>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</si>
  <si>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</si>
  <si>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</si>
  <si>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</si>
  <si>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</si>
  <si>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</si>
  <si>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</si>
  <si>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</si>
  <si>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</si>
  <si>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</si>
  <si>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</si>
  <si>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</si>
  <si>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</si>
  <si>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</si>
  <si>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</si>
  <si>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</si>
  <si>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</si>
  <si>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</si>
  <si>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</si>
  <si>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</si>
  <si>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</si>
  <si>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</si>
  <si>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</si>
  <si>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</si>
  <si>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</si>
  <si>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</si>
  <si>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</si>
  <si>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</si>
  <si>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</si>
  <si>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</si>
  <si>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</si>
  <si>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</si>
  <si>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</si>
  <si>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</si>
  <si>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</si>
  <si>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</si>
  <si>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</si>
  <si>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</si>
  <si>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</si>
  <si>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</si>
  <si>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</si>
  <si>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</si>
  <si>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</si>
  <si>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</si>
  <si>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</si>
  <si>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</si>
  <si>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</si>
  <si>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</si>
  <si>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</si>
  <si>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</si>
  <si>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</si>
  <si>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</si>
  <si>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</si>
  <si>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</si>
  <si>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</si>
  <si>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</si>
  <si>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</si>
  <si>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</si>
  <si>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</si>
  <si>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</si>
  <si>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</si>
  <si>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</si>
  <si>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</si>
  <si>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</si>
  <si>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</si>
  <si>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</si>
  <si>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</si>
  <si>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</si>
  <si>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</si>
  <si>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</si>
  <si>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</si>
  <si>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</si>
  <si>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</si>
  <si>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</si>
  <si>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</si>
  <si>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</si>
  <si>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</si>
  <si>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</si>
  <si>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</si>
  <si>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</si>
  <si>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</si>
  <si>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</si>
  <si>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</si>
  <si>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</si>
  <si>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</si>
  <si>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</si>
  <si>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</si>
  <si>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</si>
  <si>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</si>
  <si>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</si>
  <si>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</si>
  <si>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</si>
  <si>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</si>
  <si>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</si>
  <si>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</si>
  <si>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</si>
  <si>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</si>
  <si>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</si>
  <si>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</si>
  <si>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</si>
  <si>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</si>
  <si>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</si>
  <si>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</si>
  <si>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</si>
  <si>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</si>
  <si>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</si>
  <si>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</si>
  <si>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</si>
  <si>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</si>
  <si>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</si>
  <si>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</si>
  <si>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</si>
  <si>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</si>
  <si>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</si>
  <si>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</si>
  <si>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</si>
  <si>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</si>
  <si>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</si>
  <si>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</si>
  <si>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</si>
  <si>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</si>
  <si>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</si>
  <si>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</si>
  <si>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</si>
  <si>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</si>
  <si>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</si>
  <si>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</si>
  <si>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</si>
  <si>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</si>
  <si>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</si>
  <si>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</si>
  <si>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</si>
  <si>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</si>
  <si>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</si>
  <si>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</si>
  <si>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</si>
  <si>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</si>
  <si>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</si>
  <si>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</si>
  <si>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</si>
  <si>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</si>
  <si>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</si>
  <si>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</si>
  <si>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</si>
  <si>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</si>
  <si>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</si>
  <si>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</si>
  <si>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</si>
  <si>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</si>
  <si>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</si>
  <si>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</si>
  <si>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</si>
  <si>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</si>
  <si>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</si>
  <si>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</si>
  <si>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</si>
  <si>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</si>
  <si>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</si>
  <si>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</si>
  <si>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</si>
  <si>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</si>
  <si>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</si>
  <si>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</si>
  <si>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</si>
  <si>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</si>
  <si>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</si>
  <si>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</si>
  <si>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</si>
  <si>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</si>
  <si>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</si>
  <si>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</si>
  <si>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</si>
  <si>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</si>
  <si>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</si>
  <si>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</si>
  <si>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</si>
  <si>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</si>
  <si>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</si>
  <si>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</si>
  <si>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</si>
  <si>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</si>
  <si>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</si>
  <si>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</si>
  <si>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</si>
  <si>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</si>
  <si>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</si>
  <si>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</si>
  <si>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</si>
  <si>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</si>
  <si>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</si>
  <si>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</si>
  <si>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</si>
  <si>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</si>
  <si>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</si>
  <si>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</si>
  <si>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</si>
  <si>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</si>
  <si>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</si>
  <si>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</si>
  <si>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</si>
  <si>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</si>
  <si>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</si>
  <si>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</si>
  <si>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</si>
  <si>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</si>
  <si>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</si>
  <si>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</si>
  <si>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</si>
  <si>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</si>
  <si>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</si>
  <si>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</si>
  <si>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</si>
  <si>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</si>
  <si>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</si>
  <si>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</si>
  <si>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</si>
  <si>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</si>
  <si>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</si>
  <si>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</si>
  <si>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</si>
  <si>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</si>
  <si>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</si>
  <si>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</si>
  <si>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</si>
  <si>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</si>
  <si>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</si>
  <si>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</si>
  <si>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</si>
  <si>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</si>
  <si>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</si>
  <si>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</si>
  <si>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</si>
  <si>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</si>
  <si>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</si>
  <si>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</si>
  <si>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</si>
  <si>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</si>
  <si>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</si>
  <si>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</si>
  <si>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</si>
  <si>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</si>
  <si>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</si>
  <si>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</si>
  <si>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</si>
  <si>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</si>
  <si>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</si>
  <si>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</si>
  <si>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</si>
  <si>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</si>
  <si>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</si>
  <si>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</si>
  <si>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</si>
  <si>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</si>
  <si>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</si>
  <si>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</si>
  <si>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</si>
  <si>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</si>
  <si>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</si>
  <si>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</si>
  <si>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</si>
  <si>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</si>
  <si>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</si>
  <si>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</si>
  <si>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</si>
  <si>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</si>
  <si>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</si>
  <si>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</si>
  <si>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</si>
  <si>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</si>
  <si>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</si>
  <si>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</si>
  <si>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</si>
  <si>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</si>
  <si>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</si>
  <si>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</si>
  <si>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</si>
  <si>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</si>
  <si>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</si>
  <si>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</si>
  <si>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</si>
  <si>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</si>
  <si>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</si>
  <si>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</si>
  <si>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</si>
  <si>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</si>
  <si>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</si>
  <si>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</si>
  <si>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</si>
  <si>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</si>
  <si>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</si>
  <si>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</si>
  <si>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</si>
  <si>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</si>
  <si>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</si>
  <si>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</si>
  <si>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</si>
  <si>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</si>
  <si>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</si>
  <si>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</si>
  <si>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</si>
  <si>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</si>
  <si>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</si>
  <si>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</si>
  <si>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</si>
  <si>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</si>
  <si>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</si>
  <si>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</si>
  <si>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</si>
  <si>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</si>
  <si>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</si>
  <si>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</si>
  <si>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</si>
  <si>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</si>
  <si>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</si>
  <si>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</si>
  <si>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</si>
  <si>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</si>
  <si>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</si>
  <si>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</si>
  <si>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</si>
  <si>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</si>
  <si>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</si>
  <si>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</si>
  <si>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</si>
  <si>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</si>
  <si>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</si>
  <si>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</si>
  <si>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</si>
  <si>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</si>
  <si>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</si>
  <si>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</si>
  <si>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</si>
  <si>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</si>
  <si>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</si>
  <si>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</si>
  <si>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</si>
  <si>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</si>
  <si>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</si>
  <si>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</si>
  <si>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</si>
  <si>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</si>
  <si>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</si>
  <si>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</si>
  <si>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</si>
  <si>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</si>
  <si>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</si>
  <si>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</si>
  <si>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</si>
  <si>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</si>
  <si>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</si>
  <si>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</si>
  <si>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</si>
  <si>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</si>
  <si>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</si>
  <si>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</si>
  <si>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</si>
  <si>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</si>
  <si>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</si>
  <si>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</si>
  <si>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</si>
  <si>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</si>
  <si>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</si>
  <si>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</si>
  <si>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</si>
  <si>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</si>
  <si>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</si>
  <si>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</si>
  <si>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</si>
  <si>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</si>
  <si>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</si>
  <si>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</si>
  <si>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</si>
  <si>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</si>
  <si>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</si>
  <si>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</si>
  <si>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</si>
  <si>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</si>
  <si>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</si>
  <si>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</si>
  <si>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</si>
  <si>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</si>
  <si>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</si>
  <si>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</si>
  <si>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</si>
  <si>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</si>
  <si>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</si>
  <si>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</si>
  <si>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</si>
  <si>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</si>
  <si>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</si>
  <si>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</si>
  <si>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</si>
  <si>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</si>
  <si>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</si>
  <si>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</si>
  <si>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</si>
  <si>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</si>
  <si>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</si>
  <si>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</si>
  <si>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</si>
  <si>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</si>
  <si>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</si>
  <si>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</si>
  <si>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</si>
  <si>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</si>
  <si>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</si>
  <si>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</si>
  <si>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</si>
  <si>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</si>
  <si>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</si>
  <si>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</si>
  <si>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</si>
  <si>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</si>
  <si>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</si>
  <si>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</si>
  <si>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</si>
  <si>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</si>
  <si>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</si>
  <si>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</si>
  <si>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</si>
  <si>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</si>
  <si>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</si>
  <si>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</si>
  <si>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</si>
  <si>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</si>
  <si>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</si>
  <si>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</si>
  <si>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</si>
  <si>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</si>
  <si>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</si>
  <si>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</si>
  <si>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</si>
  <si>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</si>
  <si>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</si>
  <si>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</si>
  <si>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</si>
  <si>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</si>
  <si>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</si>
  <si>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</si>
  <si>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</si>
  <si>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</si>
  <si>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</si>
  <si>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</si>
  <si>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</si>
  <si>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</si>
  <si>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</si>
  <si>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</si>
  <si>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</si>
  <si>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</si>
  <si>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</si>
  <si>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</si>
  <si>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</si>
  <si>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</si>
  <si>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</si>
  <si>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</si>
  <si>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</si>
  <si>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</si>
  <si>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</si>
  <si>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</si>
  <si>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</si>
  <si>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</si>
  <si>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</si>
  <si>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</si>
  <si>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</si>
  <si>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</si>
  <si>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</si>
  <si>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</si>
  <si>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</si>
  <si>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</si>
  <si>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</si>
  <si>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</si>
  <si>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</si>
  <si>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</si>
  <si>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</si>
  <si>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</si>
  <si>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</si>
  <si>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</si>
  <si>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</si>
  <si>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</si>
  <si>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</si>
  <si>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</si>
  <si>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</si>
  <si>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</si>
  <si>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</si>
  <si>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</si>
  <si>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</si>
  <si>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</si>
  <si>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</si>
  <si>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</si>
  <si>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</si>
  <si>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</si>
  <si>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</si>
  <si>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</si>
  <si>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</si>
  <si>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</si>
  <si>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</si>
  <si>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</si>
  <si>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</si>
  <si>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</si>
  <si>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</si>
  <si>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</si>
  <si>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</si>
  <si>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</si>
  <si>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</si>
  <si>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</si>
  <si>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</si>
  <si>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</si>
  <si>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</si>
  <si>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</si>
  <si>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</si>
  <si>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</si>
  <si>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</si>
  <si>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</si>
  <si>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</si>
  <si>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</si>
  <si>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</si>
  <si>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</si>
  <si>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</si>
  <si>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</si>
  <si>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</si>
  <si>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</si>
  <si>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</si>
  <si>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</si>
  <si>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</si>
  <si>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</si>
  <si>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</si>
  <si>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</si>
  <si>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</si>
  <si>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</si>
  <si>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</si>
  <si>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</si>
  <si>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</si>
  <si>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</si>
  <si>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</si>
  <si>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</si>
  <si>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</si>
  <si>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</si>
  <si>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</si>
  <si>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</si>
  <si>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</si>
  <si>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</si>
  <si>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</si>
  <si>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</si>
  <si>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</si>
  <si>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</si>
  <si>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</si>
  <si>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</si>
  <si>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</si>
  <si>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</si>
  <si>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</si>
  <si>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</si>
  <si>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</si>
  <si>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</si>
  <si>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</si>
  <si>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</si>
  <si>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</si>
  <si>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</si>
  <si>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</si>
  <si>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</si>
  <si>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</si>
  <si>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</si>
  <si>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</si>
  <si>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</si>
  <si>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</si>
  <si>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</si>
  <si>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</si>
  <si>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</si>
  <si>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</si>
  <si>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</si>
  <si>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</si>
  <si>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</si>
  <si>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</si>
  <si>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</si>
  <si>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</si>
  <si>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</si>
  <si>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</si>
  <si>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</si>
  <si>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</si>
  <si>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</si>
  <si>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</si>
  <si>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</si>
  <si>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</si>
  <si>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</si>
  <si>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</si>
  <si>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</si>
  <si>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</si>
  <si>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</si>
  <si>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</si>
  <si>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</si>
  <si>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</si>
  <si>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</si>
  <si>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</si>
  <si>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</si>
  <si>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</si>
  <si>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</si>
  <si>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</si>
  <si>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</si>
  <si>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</si>
  <si>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</si>
  <si>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</si>
  <si>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</si>
  <si>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</si>
  <si>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</si>
  <si>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</si>
  <si>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</si>
  <si>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</si>
  <si>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</si>
  <si>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</si>
  <si>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</si>
  <si>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</si>
  <si>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</si>
  <si>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</si>
  <si>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</si>
  <si>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</si>
  <si>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</si>
  <si>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</si>
  <si>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</si>
  <si>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</si>
  <si>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</si>
  <si>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</si>
  <si>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</si>
  <si>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</si>
  <si>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</si>
  <si>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</si>
  <si>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</si>
  <si>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</si>
  <si>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</si>
  <si>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</si>
  <si>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</si>
  <si>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</si>
  <si>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</si>
  <si>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</si>
  <si>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</si>
  <si>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</si>
  <si>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</si>
  <si>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</si>
  <si>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</si>
  <si>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</si>
  <si>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</si>
  <si>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</si>
  <si>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</si>
  <si>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</si>
  <si>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</si>
  <si>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</si>
  <si>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</si>
  <si>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</si>
  <si>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</si>
  <si>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</si>
  <si>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</si>
  <si>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</si>
  <si>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</si>
  <si>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</si>
  <si>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</si>
  <si>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</si>
  <si>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</si>
  <si>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</si>
  <si>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</si>
  <si>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</si>
  <si>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</si>
  <si>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</si>
  <si>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</si>
  <si>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</si>
  <si>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</si>
  <si>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</si>
  <si>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</si>
  <si>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</si>
  <si>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</si>
  <si>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</si>
  <si>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</si>
  <si>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</si>
  <si>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</si>
  <si>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</si>
  <si>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</si>
  <si>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</si>
  <si>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</si>
  <si>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</si>
  <si>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</si>
  <si>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</si>
  <si>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</si>
  <si>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</si>
  <si>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</si>
  <si>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</si>
  <si>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</si>
  <si>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</si>
  <si>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</si>
  <si>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</si>
  <si>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</si>
  <si>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</si>
  <si>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</si>
  <si>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</si>
  <si>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</si>
  <si>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</si>
  <si>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</si>
  <si>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</si>
  <si>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</si>
  <si>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</si>
  <si>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</si>
  <si>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</si>
  <si>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</si>
  <si>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</si>
  <si>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</si>
  <si>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</si>
  <si>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</si>
  <si>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</si>
  <si>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</si>
  <si>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</si>
  <si>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</si>
  <si>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</si>
  <si>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</si>
  <si>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</si>
  <si>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</si>
  <si>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</si>
  <si>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</si>
  <si>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</si>
  <si>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</si>
  <si>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</si>
  <si>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</si>
  <si>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</si>
  <si>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</si>
  <si>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</si>
  <si>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</si>
  <si>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</si>
  <si>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</si>
  <si>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</si>
  <si>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</si>
  <si>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</si>
  <si>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</si>
  <si>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</si>
  <si>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</si>
  <si>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</si>
  <si>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</si>
  <si>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</si>
  <si>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</si>
  <si>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</si>
  <si>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</si>
  <si>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</si>
  <si>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</si>
  <si>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</si>
  <si>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</si>
  <si>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</si>
  <si>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</si>
  <si>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</si>
  <si>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</si>
  <si>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</si>
  <si>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</si>
  <si>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</si>
  <si>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</si>
  <si>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</si>
  <si>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</si>
  <si>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</si>
  <si>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</si>
  <si>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</si>
  <si>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</si>
  <si>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</si>
  <si>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</si>
  <si>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</si>
  <si>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</si>
  <si>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</si>
  <si>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</si>
  <si>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</si>
  <si>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</si>
  <si>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</si>
  <si>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</si>
  <si>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</si>
  <si>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</si>
  <si>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</si>
  <si>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</si>
  <si>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</si>
  <si>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</si>
  <si>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</si>
  <si>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</si>
  <si>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</si>
  <si>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</si>
  <si>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</si>
  <si>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</si>
  <si>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</si>
  <si>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</si>
  <si>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</si>
  <si>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</si>
  <si>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</si>
  <si>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</si>
  <si>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</si>
  <si>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</si>
  <si>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</si>
  <si>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</si>
  <si>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</si>
  <si>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</si>
  <si>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</si>
  <si>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</si>
  <si>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</si>
  <si>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</si>
  <si>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</si>
  <si>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</si>
  <si>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</si>
  <si>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</si>
  <si>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</si>
  <si>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</si>
  <si>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</si>
  <si>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</si>
  <si>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</si>
  <si>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</si>
  <si>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</si>
  <si>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</si>
  <si>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</si>
  <si>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</si>
  <si>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</si>
  <si>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</si>
  <si>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</si>
  <si>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</si>
  <si>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</si>
  <si>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</si>
  <si>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</si>
  <si>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</si>
  <si>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</si>
  <si>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</si>
  <si>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</si>
  <si>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</si>
  <si>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</si>
  <si>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</si>
  <si>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</si>
  <si>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</si>
  <si>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</si>
  <si>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</si>
  <si>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</si>
  <si>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</si>
  <si>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</si>
  <si>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</si>
  <si>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</si>
  <si>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</si>
  <si>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</si>
  <si>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</si>
  <si>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</si>
  <si>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</si>
  <si>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</si>
  <si>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</si>
  <si>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</si>
  <si>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</si>
  <si>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</si>
  <si>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</si>
  <si>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</si>
  <si>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</si>
  <si>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</si>
  <si>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</si>
  <si>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</si>
  <si>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</si>
  <si>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</si>
  <si>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</si>
  <si>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</si>
  <si>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</si>
  <si>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</si>
  <si>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</si>
  <si>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</si>
  <si>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</si>
  <si>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</si>
  <si>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</si>
  <si>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</si>
  <si>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</si>
  <si>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</si>
  <si>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</si>
  <si>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</si>
  <si>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</si>
  <si>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</si>
  <si>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</si>
  <si>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</si>
  <si>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</si>
  <si>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</si>
  <si>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</si>
  <si>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</si>
  <si>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</si>
  <si>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</si>
  <si>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</si>
  <si>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</si>
  <si>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</si>
  <si>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</si>
  <si>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Parent Category 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</si>
  <si>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</si>
  <si>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</si>
  <si>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</si>
  <si>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</si>
  <si>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</si>
  <si>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</si>
  <si>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</si>
  <si>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</si>
  <si>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</si>
  <si>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</si>
  <si>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</si>
  <si>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</si>
  <si>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</si>
  <si>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</si>
  <si>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</si>
  <si>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</si>
  <si>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</si>
  <si>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</si>
  <si>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</si>
  <si>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</si>
  <si>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</si>
  <si>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Goal</t>
  </si>
  <si>
    <t>Pledged</t>
  </si>
  <si>
    <t>Avg Dono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</si>
  <si>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</si>
  <si>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</si>
  <si>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</si>
  <si>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</si>
  <si>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</si>
  <si>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</si>
  <si>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</si>
  <si>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Standard Dev of Goal</t>
  </si>
  <si>
    <t>Upper Q of Goal</t>
  </si>
  <si>
    <t>Lower Q of Goal</t>
  </si>
  <si>
    <t>IQR of Goal</t>
  </si>
  <si>
    <t>Standard Dev of Pledged</t>
  </si>
  <si>
    <t>Upper Q of Pledged</t>
  </si>
  <si>
    <t>Lower Q of Pledged</t>
  </si>
  <si>
    <t>IQR of Pledged</t>
  </si>
  <si>
    <t>Years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</si>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</sst>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&quot;$&quot;#,##0"/>
    <numFmt numFmtId="166" formatCode="0.0%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  <xf numFmtId="0" fontId="1" fillId="0" borderId="0" xfId="0" applyFont="1"/>
    <xf numFmtId="0" fontId="2" fillId="0" borderId="0" xfId="0" applyFont="1"/>
    <xf numFmtId="166" fontId="0" fillId="0" borderId="0" xfId="0" applyNumberFormat="1"/>
    <xf numFmtId="9" fontId="2" fillId="0" borderId="0" xfId="0" applyNumberFormat="1" applyFont="1"/>
    <xf numFmtId="9" fontId="0" fillId="0" borderId="0" xfId="0" applyNumberFormat="1"/>
  </cellXfs>
  <cellStyles count="1">
    <cellStyle name="Normal" xfId="0" builtinId="0"/>
  </cellStyles>
  <dxfs count="4">
    <dxf>
      <fill>
        <patternFill>
          <bgColor theme="4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FF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33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  <a:lumOff val="40000"/>
              </a:schemeClr>
            </a:solidFill>
            <a:ln w="9525">
              <a:solidFill>
                <a:schemeClr val="accent4">
                  <a:lumMod val="60000"/>
                  <a:lumOff val="4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FF33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rgbClr val="FF33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chemeClr val="accent2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92-4A0A-85B2-68E9A07FB190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33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B92-4A0A-85B2-68E9A07FB190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B92-4A0A-85B2-68E9A07FB190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675150064"/>
        <c:axId val="709543824"/>
      </c:lineChart>
      <c:catAx>
        <c:axId val="67515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543824"/>
        <c:crosses val="autoZero"/>
        <c:auto val="1"/>
        <c:lblAlgn val="ctr"/>
        <c:lblOffset val="100"/>
        <c:noMultiLvlLbl val="0"/>
      </c:catAx>
      <c:valAx>
        <c:axId val="709543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5150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CA-40F9-A0B2-A488EE013DAA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CA-40F9-A0B2-A488EE013DAA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CCA-40F9-A0B2-A488EE013D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66352000"/>
        <c:axId val="1066369056"/>
      </c:lineChart>
      <c:catAx>
        <c:axId val="1066352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6369056"/>
        <c:crosses val="autoZero"/>
        <c:auto val="1"/>
        <c:lblAlgn val="ctr"/>
        <c:lblOffset val="100"/>
        <c:noMultiLvlLbl val="0"/>
      </c:catAx>
      <c:valAx>
        <c:axId val="1066369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6352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9313648293963251"/>
          <c:y val="0.26545640128317288"/>
          <c:w val="0.72267825896762905"/>
          <c:h val="0.4273873578302712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B9-40C0-B433-8AC1FC2866A2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CB9-40C0-B433-8AC1FC2866A2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CB9-40C0-B433-8AC1FC2866A2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CB9-40C0-B433-8AC1FC2866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43789343"/>
        <c:axId val="543789759"/>
      </c:barChart>
      <c:catAx>
        <c:axId val="543789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789759"/>
        <c:crosses val="autoZero"/>
        <c:auto val="1"/>
        <c:lblAlgn val="ctr"/>
        <c:lblOffset val="100"/>
        <c:noMultiLvlLbl val="0"/>
      </c:catAx>
      <c:valAx>
        <c:axId val="543789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789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2C7-4114-A1FA-8C803B6FD35E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2C7-4114-A1FA-8C803B6FD35E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2C7-4114-A1FA-8C803B6FD3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32794063"/>
        <c:axId val="732792399"/>
      </c:barChart>
      <c:catAx>
        <c:axId val="732794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792399"/>
        <c:crosses val="autoZero"/>
        <c:auto val="1"/>
        <c:lblAlgn val="ctr"/>
        <c:lblOffset val="100"/>
        <c:noMultiLvlLbl val="0"/>
      </c:catAx>
      <c:valAx>
        <c:axId val="732792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7940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056038011325753"/>
          <c:y val="0.17027559055118111"/>
          <c:w val="0.69466963735642373"/>
          <c:h val="0.65853091280256637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611-459F-94BF-90FD99CCB63A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611-459F-94BF-90FD99CCB63A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611-459F-94BF-90FD99CCB63A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611-459F-94BF-90FD99CCB6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7315119"/>
        <c:axId val="747313871"/>
      </c:lineChart>
      <c:catAx>
        <c:axId val="747315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7313871"/>
        <c:crosses val="autoZero"/>
        <c:auto val="1"/>
        <c:lblAlgn val="ctr"/>
        <c:lblOffset val="100"/>
        <c:noMultiLvlLbl val="0"/>
      </c:catAx>
      <c:valAx>
        <c:axId val="747313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7315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</xdr:colOff>
      <xdr:row>2</xdr:row>
      <xdr:rowOff>3810</xdr:rowOff>
    </xdr:from>
    <xdr:to>
      <xdr:col>20</xdr:col>
      <xdr:colOff>335280</xdr:colOff>
      <xdr:row>19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5E11C9-9C57-4F05-8EDA-F99FBE296F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</xdr:colOff>
      <xdr:row>14</xdr:row>
      <xdr:rowOff>0</xdr:rowOff>
    </xdr:from>
    <xdr:to>
      <xdr:col>5</xdr:col>
      <xdr:colOff>594360</xdr:colOff>
      <xdr:row>32</xdr:row>
      <xdr:rowOff>41910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9BCCC804-94C7-4796-B122-68297E19F9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472440</xdr:colOff>
      <xdr:row>2</xdr:row>
      <xdr:rowOff>7620</xdr:rowOff>
    </xdr:from>
    <xdr:to>
      <xdr:col>15</xdr:col>
      <xdr:colOff>228600</xdr:colOff>
      <xdr:row>23</xdr:row>
      <xdr:rowOff>34290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0E23E2-6909-41A4-BB33-BF329AD641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358140</xdr:colOff>
      <xdr:row>2</xdr:row>
      <xdr:rowOff>144780</xdr:rowOff>
    </xdr:from>
    <xdr:to>
      <xdr:col>15</xdr:col>
      <xdr:colOff>502920</xdr:colOff>
      <xdr:row>17</xdr:row>
      <xdr:rowOff>144780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6CDC00-1625-49B5-8299-24713AFC34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7620</xdr:rowOff>
    </xdr:from>
    <xdr:to>
      <xdr:col>15</xdr:col>
      <xdr:colOff>7620</xdr:colOff>
      <xdr:row>17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1FE6FD-F739-4629-B099-43850CF8A8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eter Nielsen" refreshedDate="44242.448624999997" createdVersion="6" refreshedVersion="6" minRefreshableVersion="3" recordCount="4114" xr:uid="{334A3E9C-1250-4638-99C2-1A1094CCE87D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eter Nielsen" refreshedDate="44242.463775810182" createdVersion="6" refreshedVersion="6" minRefreshableVersion="3" recordCount="4114" xr:uid="{78BAE166-D025-4BAC-89B2-A141723D1BDE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eter Nielsen" refreshedDate="44247.462734259258" createdVersion="6" refreshedVersion="6" minRefreshableVersion="3" recordCount="4115" xr:uid="{504E878F-B025-4C6C-95A6-AEA606669089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 count="4115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m/>
      </sharedItems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 count="446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m/>
      </sharedItems>
    </cacheField>
    <cacheField name="pledged" numFmtId="164">
      <sharedItems containsString="0" containsBlank="1" containsNumber="1" minValue="0" maxValue="2344134.67" count="2549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  <m/>
      </sharedItems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" numFmtId="14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s v="GIRLS STATE a new musical comedy TV project"/>
    <s v="In this new TV show &quot;All Politics is Vocal&quot; as high school girls campaign, sing and cheer to be elected Governor of their summer camp."/>
    <x v="0"/>
    <x v="0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x v="1"/>
    <s v="FannibalFest Fan Convention"/>
    <s v="A Hannibal TV Show Fan Convention and Art Collective"/>
    <x v="1"/>
    <x v="1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x v="2"/>
    <s v="Charlie teaser completion"/>
    <s v="Completion fund for post-production for teaser of British crime/drama tv series about a girl who sells morals for money"/>
    <x v="2"/>
    <x v="2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x v="3"/>
    <s v="Unsure/Positive: A Dramedy Series About Life with HIV"/>
    <s v="We already produced the *very* beginning of this story. Help us to see it through?"/>
    <x v="3"/>
    <x v="3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x v="4"/>
    <s v="Party Monsters"/>
    <s v="19th centuryâ€™s most notorious literary characters, out of step with the times, find comradery as roommates in modern day Los Angeles."/>
    <x v="4"/>
    <x v="4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x v="5"/>
    <s v="Terry Matthews to be the NEXT star on the Network Television"/>
    <s v="The BBQ Daddy will be Filming the 1st episode of the Next Hit series to come to Network Television &quot;Bailout My Cookout&quot;"/>
    <x v="5"/>
    <x v="5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x v="6"/>
    <s v="POINT HOPE"/>
    <s v="The story of &quot;Point Hope&quot; will honor, respect, and share the beauty and traditions of the Alaska Natives in Point Hope, AK: the Inupiat"/>
    <x v="6"/>
    <x v="6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x v="7"/>
    <s v="Skin: Film Production By 14 Year Old Aniya Wolfe"/>
    <s v="Secrets bond three unfortunate teens who are facing issues that are common among youth today. And for one, it becomes too much to bear."/>
    <x v="7"/>
    <x v="7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x v="8"/>
    <s v="Sizzling in the Kitchen Flynn Style"/>
    <s v="Help us raise the funds to film our pilot episode!"/>
    <x v="8"/>
    <x v="8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x v="9"/>
    <s v="The Academy: Mockumentary Sitcom TV Pilot"/>
    <s v="Capturing everyday life at Falkirk Academy, a fictitious elite private high school where &quot;everyday life&quot; is anything but normal."/>
    <x v="2"/>
    <x v="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x v="10"/>
    <s v="Big in Beijing. A reality tv show about eccentric Beijing."/>
    <s v="Making a reality show casting the real elites of China. They are fun, young, wild, and ambitious. Filmed in Beijing with real risks."/>
    <x v="9"/>
    <x v="10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x v="11"/>
    <s v="2016 TAPR DCC Video on HamRadioNow"/>
    <s v="HamRadioNow will produce YouTube video of the complete 2016 ARRL &amp; TAPR Amateur Radio (Ham Radio) Digital Communications Conference"/>
    <x v="10"/>
    <x v="11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x v="12"/>
    <s v="Spinward Traveller (T.V. Pilot)"/>
    <s v="Spinward Traveller is based on the award winning role-playing game. Launch your imagination into the Traveller universe at Jump 6."/>
    <x v="11"/>
    <x v="12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x v="13"/>
    <s v="Can't Go Home"/>
    <s v="A travel series hosted by touring musicians that profiles a different American city in each episode."/>
    <x v="8"/>
    <x v="13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x v="14"/>
    <s v="3010 | Sci-fi Series"/>
    <s v="A highly charged post apocalyptic sci fi series that pulls no punches!"/>
    <x v="12"/>
    <x v="14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x v="15"/>
    <s v="Cien&amp;Cia"/>
    <s v="Cien&amp;Cia es un proyecto transmedia para televisiÃ³n; la finalidad de la venta de camisetas es financiar el reality (Factual)."/>
    <x v="13"/>
    <x v="15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x v="16"/>
    <s v="ArtMoose TV Series"/>
    <s v="We want to create a Sizzle Reel to pitch a Reality TV Series to TV Executive starring artists Art Moose will use new artists each week."/>
    <x v="14"/>
    <x v="16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x v="17"/>
    <s v="Humble Pie"/>
    <s v="Uplifting English sitcom, a love letter to youthful exuberance that proves once and for all that none of us are ready for real life."/>
    <x v="15"/>
    <x v="17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x v="18"/>
    <s v="Indian As Apple Pie TV"/>
    <s v="The Indian cooking show you crave: complete with cooking, travel to India, and loads of spicy inspiration with Anupy."/>
    <x v="11"/>
    <x v="18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x v="19"/>
    <s v="Brouhaha (an Original Sitcom)"/>
    <s v="Brouhaha chronicles the adventures of aspiring comedian and prolific hedonist Jenny Carmichael as she works at a clickbait website."/>
    <x v="16"/>
    <x v="19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x v="20"/>
    <s v="Finding Kylie Hard Read Fund"/>
    <s v="Help us reach our goal &amp; pay the drama dept that is performing the hard read, which is set for October 2015."/>
    <x v="13"/>
    <x v="20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x v="21"/>
    <s v="Life of an Ingredient: The Pilot Episode"/>
    <s v="â€œLIFE of an INGREDIENT,&quot; a series that tells the story of the greatest chef &amp; farm collaborators in todayâ€™s marketplace."/>
    <x v="17"/>
    <x v="21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x v="22"/>
    <s v="CREATURES OF HABIT!"/>
    <s v="Meet Gary, and Troy: Two unlikely friends that investigate &quot;strange phenomenon&quot;."/>
    <x v="18"/>
    <x v="22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x v="23"/>
    <s v="Bad Boy of Beauty and Bride Crashers!"/>
    <s v="Lois and Berlin are the Lucy and Ricky of reality. You will go on  journey to reinvent beauty from the inside out. Be the star !"/>
    <x v="13"/>
    <x v="23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x v="24"/>
    <s v="Bring STL Up Late to TV"/>
    <s v="STL Up Late is a weekly late night comedy talk show for St. Louis television."/>
    <x v="19"/>
    <x v="24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x v="25"/>
    <s v="RAM- An independent writer's breakthrough tv production"/>
    <s v="A dram-com television series revolved around memory and the hardships and revelations that come with its early turning point."/>
    <x v="20"/>
    <x v="25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x v="26"/>
    <s v="You, Me &amp; Sicily:  Part I Editing"/>
    <s v="Highlighting Sicily's points of light: its extraordinary people. Editing phase is now underway!!!"/>
    <x v="21"/>
    <x v="26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x v="27"/>
    <s v="B-Rabbit TV Comedy Pilot"/>
    <s v="B-Rabbit is a hilarious depiction of immigrating to New Zealand and the life you desperately tried to leave behind."/>
    <x v="22"/>
    <x v="27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x v="28"/>
    <s v="John Earle Dog Training Concept Development Reel"/>
    <s v="John and Brian are on a quest to change people's lives and rehabilitate dogs."/>
    <x v="14"/>
    <x v="28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x v="29"/>
    <s v="The JOB Prelude."/>
    <s v="Genuine, no cliche Cop dramedy. Stories based on Adam's time as a Constable. What really goes on? Think you know the Police? Find out."/>
    <x v="9"/>
    <x v="29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x v="30"/>
    <s v="Introverts Web Series"/>
    <s v="Comedy series about three introverted roommates coping with single life, secret resentments, and loudmouthed extroverts."/>
    <x v="23"/>
    <x v="30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x v="31"/>
    <s v="The Alan Katz Show"/>
    <s v="After a two-year hiatus, The Alan Katz Show is coming back! But it can't unless we can get a 16gb flash drive valued at $12.71!"/>
    <x v="24"/>
    <x v="31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x v="32"/>
    <s v="Over &amp; Out"/>
    <s v="Approaching a milestone birthday, Gail abandons her group of yuppie stay-at-home mom friends for the vibrant and rowdy gay community."/>
    <x v="25"/>
    <x v="32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x v="33"/>
    <s v="Imaginary Problems"/>
    <s v="3 best friends balance their work, personal and private lives while finding time for their imaginary friends (who are 3 puppets)."/>
    <x v="26"/>
    <x v="33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x v="34"/>
    <s v="#Josh: T.V. Show Sizzle Reel"/>
    <s v="A digitally dependent Josh, is forced to coexist with his promiscuous problematic cousin Wes, and face his fears of a human connection"/>
    <x v="27"/>
    <x v="34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x v="35"/>
    <s v="Why Adam? A TV show about the science behind everyday life!"/>
    <s v="Why Adam? is an independent TV show that explores concepts of basic science in everyday life."/>
    <x v="28"/>
    <x v="3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x v="36"/>
    <s v="THE LISTENING BOX"/>
    <s v="A modern day priest makes an unusual discovery, setting off a chain of events."/>
    <x v="12"/>
    <x v="36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x v="37"/>
    <s v="The Journey"/>
    <s v="Take an unscripted, real-time journey with Greg Aiello to the planet's wildest and most iconic places on this adventure travel TV show."/>
    <x v="29"/>
    <x v="3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x v="38"/>
    <s v="Brewz Brothers TV"/>
    <s v="A television show about three brothers from Chicago on a mission to discover and highlight the best breweries in America."/>
    <x v="30"/>
    <x v="38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x v="39"/>
    <s v="Deep Cuts - Series"/>
    <s v="Mystery-Drama Series. Following a shocking event, residents of a remote woodland community learn that some wounds never heal..."/>
    <x v="31"/>
    <x v="39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x v="40"/>
    <s v="Regal Fare Season One"/>
    <s v="There is a cooking show in production that needs your help, a show about using local ingredients to create simple and elegant meals."/>
    <x v="13"/>
    <x v="40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x v="41"/>
    <s v="Up on High Ground TV series"/>
    <s v="A TV series that takes place in a high school setting with religions,morals,&amp; ethics as a guiding message for students &amp; their families"/>
    <x v="13"/>
    <x v="41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x v="42"/>
    <s v="BROS TV Pilot (Iraq)"/>
    <s v="A show that explores the universal hospitality and shenanigans of BRO cultures in the most forbidden and unfamiliar places on earth!"/>
    <x v="32"/>
    <x v="42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x v="43"/>
    <s v="Anglicon 2015: A Doctor Who &amp; British media fan convention"/>
    <s v="Anglicon is a fan-run British media convention with a focus on Doctor Who, returning to the Seattle area bigger and better than ever!"/>
    <x v="3"/>
    <x v="43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x v="44"/>
    <s v="BIG WHISKEY TV Show"/>
    <s v="The Creator of the hit FOX show THE BOURBON LOUNGE brings you BIG WHISKEY. A new travel show exploring whiskey like you've never seen."/>
    <x v="13"/>
    <x v="41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x v="45"/>
    <s v="The Art of the Lift"/>
    <s v="The Art of the Lift is a crime drama that follows an expert crew of pick-pockets and their attempt at breaking in a new recruit."/>
    <x v="10"/>
    <x v="44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x v="46"/>
    <s v="New equipment for Joy's World!"/>
    <s v="The legendary community TV programme Joy's World is in dire need of new equipment! We are hoping you can help."/>
    <x v="33"/>
    <x v="45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x v="47"/>
    <s v="Jane Don't Date - TV pilot (sitcom)"/>
    <s v="Cursed with attracting odd men, an independent woman takes on the Chicago dating scene again with the help of her offbeat friends."/>
    <x v="10"/>
    <x v="46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x v="48"/>
    <s v="'Noir' A New Independant Tech-Noir TV Pilot"/>
    <s v="With future neo-London as a backdrop to this new independent TV pilot, we investigate the bad and the corrupt that rule London."/>
    <x v="13"/>
    <x v="47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x v="49"/>
    <s v="Driving Jersey - Season Five"/>
    <s v="Driving Jersey is real people telling real stories."/>
    <x v="14"/>
    <x v="48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x v="50"/>
    <s v="The Love Lounge"/>
    <s v="A brand new dating show which helps one lucky lady find her Mr Right with difficult decisions to make along the way."/>
    <x v="20"/>
    <x v="49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x v="51"/>
    <s v="SKY CITY HAYA"/>
    <s v="Please help us reach stretch goals of 16k, 26k, 41k for the soundtrack, extended scenes &amp; story development for our sci-fi TV series!"/>
    <x v="34"/>
    <x v="50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x v="52"/>
    <s v="Kode Orange - New TV Series"/>
    <s v="Kode Orange is an original television series that follows the lives of two police officers who join a special unit in high-crime LA"/>
    <x v="3"/>
    <x v="5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x v="53"/>
    <s v="Rolling out Vegan Mashup's Season 2"/>
    <s v="Delicious TV's Vegan Mashup launching season two on public television"/>
    <x v="9"/>
    <x v="52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x v="54"/>
    <s v="&quot;Stand-In&quot; Television Pilot"/>
    <s v="TV stand-in Elizabeth was diagnosed BRCA+ as her mother was succumbing to cancer. This pilot navigates evolving modern female identity."/>
    <x v="3"/>
    <x v="53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x v="55"/>
    <s v="Di FAMILY"/>
    <s v="A story of an Italian family who tried it the right way but realized things work better if they do it &quot;their&quot; way. Weekly Series PILOT"/>
    <x v="35"/>
    <x v="54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x v="56"/>
    <s v="Voxwomen Cycling Show"/>
    <s v="We want to see more women's cycling on TV - and we need your help to make it happen!"/>
    <x v="6"/>
    <x v="55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x v="57"/>
    <s v="Our Gay Group - Quality Online Programming For the Gay Man"/>
    <s v="An entertainment network built with a focus of uniting our community with quality, relevant live and scripted entertainment."/>
    <x v="36"/>
    <x v="56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x v="58"/>
    <s v="Gloaming"/>
    <s v="Alex thought he knew how the world worked. You live, you die and it's over. He was very, very wrong."/>
    <x v="3"/>
    <x v="57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x v="59"/>
    <s v="&quot;Momentum&quot; - The Series"/>
    <s v="An electronic music producer stuck in his blue collar life has overnight success thrown at him when his music leaks on the internet."/>
    <x v="22"/>
    <x v="58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x v="60"/>
    <s v="Ever Since - Short Film"/>
    <s v="Set in a beautiful but desolate world, we see how loneliness can lead to friendship in unconventional ways."/>
    <x v="37"/>
    <x v="59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x v="61"/>
    <s v="SPLITTING THE SYNAPSE"/>
    <s v="An exploration of the shadows that follow us from our past, the darkness that lives inside us and the ability to find our own freedom"/>
    <x v="10"/>
    <x v="60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x v="62"/>
    <s v="SPECIMEN 0625c - Sci-Fi Thriller"/>
    <s v="A man is forced to repeatedly crawl through a mysterious maze not knowing who captured him or why, but he is determined to find out."/>
    <x v="9"/>
    <x v="61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x v="63"/>
    <s v="The Attic"/>
    <s v="The Attic is my first short film.  Please help me with post production and distribution so that I can let it out into the world"/>
    <x v="13"/>
    <x v="62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x v="64"/>
    <s v="Millennial, The Movie"/>
    <s v="At the dawn of the New Millennium, a group of teenagers battle the Y2K bug to save humanity from boredom. The 2nd film by and/or."/>
    <x v="38"/>
    <x v="63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x v="65"/>
    <s v="Hello World - Post Production Funds"/>
    <s v="Help finish the short film Hello World. The story of an android in the broken home of a father &amp; son."/>
    <x v="39"/>
    <x v="64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x v="66"/>
    <s v="A Stagnant Fever: Short Film"/>
    <s v="A dark comedy set in the '60s about clinical depression and one night stands."/>
    <x v="13"/>
    <x v="65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x v="67"/>
    <s v="You are a Priest Forever"/>
    <s v="The Ordination Mass of five Dominicans friars to the priesthood at the historic Saint Dominicâ€™s Church in Washington DC."/>
    <x v="13"/>
    <x v="66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x v="68"/>
    <s v="King Eider: Short Film"/>
    <s v="Black Comedy by final year students at Leeds University. _x000a_'Bird watching, tea, seaside and murder. Just your average British holiday.'"/>
    <x v="20"/>
    <x v="67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x v="69"/>
    <s v="More Than A Drive"/>
    <s v="A breakthrough cinematic experience about more than just the carsâ€¦the people, lifestyle, enthusiasm, party, and the Leavenworth Drive."/>
    <x v="3"/>
    <x v="68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x v="70"/>
    <s v="Scraps"/>
    <s v="Maggie barely survives a deranged baptism by her mother only to be born again to a string of foster parents. Things can always be worse"/>
    <x v="2"/>
    <x v="69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x v="71"/>
    <s v="Diggin Deep to help find &quot;A Man, Buried&quot;"/>
    <s v="A comedic tale about the duality of man set in a trailer park needs your help with sound design and getting it into film festivals"/>
    <x v="40"/>
    <x v="70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x v="72"/>
    <s v="Trickle"/>
    <s v="A young man forced to live back home after an automobile accident leaves him to rediscover what it means to be a part of his family."/>
    <x v="41"/>
    <x v="71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x v="73"/>
    <s v="Project Z-6463 - a 3D short movie by Chris Eller"/>
    <s v="A scientist on the brink of a discovery that will revolutionize society sees her work destroyed in an experiment gone horribly wrong."/>
    <x v="42"/>
    <x v="72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x v="74"/>
    <s v="L'oiseau la nuit - Court-mÃ©trage"/>
    <s v="La nuit est devenue le lieu de la terreur. Alors qu'un couvre-feu est imposÃ©, une petite fille est enlevÃ©e par un rapace nocturne."/>
    <x v="2"/>
    <x v="73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x v="75"/>
    <s v="&quot;DAD&quot; - A USC Short Film"/>
    <s v="A teenager named Charlie discovers something new about himself while coping with the loss of his father."/>
    <x v="8"/>
    <x v="74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x v="76"/>
    <s v="Star Wars: Insidious"/>
    <s v="Karn A'Mor has awoken bloodied on a distant battlefield with no memory of his past! JOIN THE RESISTANCE and find out more..."/>
    <x v="43"/>
    <x v="75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x v="77"/>
    <s v="Jonah and the Crab"/>
    <s v="A short film about a boy searching for companionship in a hermit crab he finds on the beach."/>
    <x v="44"/>
    <x v="76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x v="78"/>
    <s v="Daemon's scale up - Brieuc Le Meur _ Berlin"/>
    <s v="We reached our limits. Next steps are : 3 more shooting days + postproduction + cut + sound._x000a__x000a_We want to go to Cannes !_x000a__x000a_With you !"/>
    <x v="45"/>
    <x v="77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x v="79"/>
    <s v="Japanese/International Short Film &quot;Mtn.&quot;"/>
    <s v="A short film about life, achieving your dreams, and overcoming hardship. We all have our mountain to climb."/>
    <x v="46"/>
    <x v="78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x v="80"/>
    <s v="Swingers Anonymous"/>
    <s v="What would you do if you ended up at a swingers party with two dead bodies and $20,000 in drug money?"/>
    <x v="14"/>
    <x v="79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x v="81"/>
    <s v="Carrying Place: A film of Maine hauntings"/>
    <s v="An elderly woman in rural Maine is haunted by figures seeking a sacrifice, but there are more forces at work than mere ghosts."/>
    <x v="47"/>
    <x v="80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x v="82"/>
    <s v="&quot;T IS FOR TANTRUM&quot; - HORROR/COMEDY"/>
    <s v="A short film about the tragically hilarious events that occur when a fearful and panicky 6-year old boy loses his first baby tooth."/>
    <x v="23"/>
    <x v="81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x v="83"/>
    <s v="Sleep Lovers - By Daniel Modeste"/>
    <s v="Isaac, creator of the DreamMaker3000, finds love in his dreams with Mei his boss's wife who lives on the other side of the planet."/>
    <x v="48"/>
    <x v="82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x v="84"/>
    <s v="Redemption - Short Film"/>
    <s v="&quot;A sociopath crosses paths with the person he must confront about his wife's murder, it might be himself&quot;"/>
    <x v="2"/>
    <x v="83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x v="85"/>
    <s v="In Her Voice: short film"/>
    <s v="A short film by Melissa Woodrow &amp; Mark Janiak about seeking forgiveness, embracing the past and memories with a loved one."/>
    <x v="38"/>
    <x v="84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x v="86"/>
    <s v="SECOND CHANCE - DEUXIÃˆME CHANCE"/>
    <s v="Two women, two destinies connected by a letter. _x000a_Between Paris and Skopje a poetic outstanding story of true courage, love and hope."/>
    <x v="12"/>
    <x v="85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x v="87"/>
    <s v="Village Films Summer Project Fund (TK 2)"/>
    <s v="A father without work uses his daughter to con sympathy from strangers... sound familiar?  Help us make this film!"/>
    <x v="30"/>
    <x v="86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x v="88"/>
    <s v="The Recursion Theorem (Short Film)"/>
    <s v="Imprisoned in an unfamiliar reality with strange new rules, Dan Everett struggles to find meaning and reason in this sci-fi noir short."/>
    <x v="8"/>
    <x v="87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x v="89"/>
    <s v="The Southwest Chronicles"/>
    <s v="A chronicle of four very different stories concerning racism to the power of love, all set in the beauty of the Southwest."/>
    <x v="12"/>
    <x v="88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x v="90"/>
    <s v="Help Get the Short Film Interior Design into Film Festivals!"/>
    <s v="We're looking for funding to help submit a short film to film festivals."/>
    <x v="2"/>
    <x v="89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x v="91"/>
    <s v="OVERTIME: A Cerebral Horror Short Inspired by the Classics"/>
    <s v="&quot;Overtime&quot; is a 15 minute horror film about a man haunted by the memories of his past during a graveyard shift at his factory job."/>
    <x v="9"/>
    <x v="87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x v="92"/>
    <s v="Euphoria"/>
    <s v="Euphoria is an adventure film that follows adrenaline filled athletes on their hunt for the sublime while balancing family and careers."/>
    <x v="10"/>
    <x v="9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x v="93"/>
    <s v="&quot;Someday Everyday&quot; Short Film"/>
    <s v="Someday Everyday is a short drama that navigates through the past and present of a young man's life, through his struggles and triumphs"/>
    <x v="28"/>
    <x v="91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x v="94"/>
    <s v="&quot;Paper Chase&quot; Students can make family friendly short films."/>
    <s v="Nathan has his ideal job, the opportunity to see his dream girl on a daily basis. The local bully Jake aims to change all that."/>
    <x v="49"/>
    <x v="92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x v="95"/>
    <s v="Gotham Knight Terrors: Comedic Batman Short"/>
    <s v="The Batman's Rogues Gallery assembles for a meeting. Scarecrow's fear gas accidently goes off and fears of the villains start to arise."/>
    <x v="18"/>
    <x v="75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x v="96"/>
    <s v="Ice Hockey"/>
    <s v="Danny is a defenseman for his high school hockey team. This is a day in his life: school, hockey, girls and his next-door neighbor, Ken Daneyko."/>
    <x v="15"/>
    <x v="93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x v="97"/>
    <s v="Innsmouth at 9000 ft. A Short Horror Film Project"/>
    <s v="Innsmouth at 9000 ft. is a Short Film Project in the Spirit of H.P. Lovecraft, and created by Denver based visual artist  Jesse Farley."/>
    <x v="44"/>
    <x v="94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x v="98"/>
    <s v="CUT OUT"/>
    <s v="&quot;Cut Out&quot; tells the story of a young woman who befriends a neighborhood teen and finds herself involved with gang violence."/>
    <x v="50"/>
    <x v="95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x v="99"/>
    <s v="BEAT: An Original Short Film"/>
    <s v="A feminist tale of two girls finally giving a &quot;Nice Guy&quot; what he truly deserves. Also, dancing!"/>
    <x v="15"/>
    <x v="96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x v="100"/>
    <s v="Two Sisters"/>
    <s v="Two sisters share a fragile relationship. When their mother dies and they inherit the family house, old problems rise to the surface."/>
    <x v="10"/>
    <x v="97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x v="101"/>
    <s v="In Their Turn : A MFA Thesis Film"/>
    <s v="The spatiotemporal boundaries between a manâ€™s life, and that of his father dissolve. A reflection on experience, image, and memory."/>
    <x v="8"/>
    <x v="98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x v="102"/>
    <s v="Dear God No!"/>
    <s v="A gang of outlaw bikers pull a home invasion on a disgraced Anthropologist hiding a secret locked in his cabin basement."/>
    <x v="12"/>
    <x v="99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x v="103"/>
    <s v="I'M TWENTY SOMETHING"/>
    <s v="Three friends in their twenties are trying to do the impossible - have fun on a casual Friday night."/>
    <x v="46"/>
    <x v="100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x v="104"/>
    <s v="Good 'Ol Trumpet"/>
    <s v="UCF short film about an old man, his love for music, and his misplaced trumpet.  "/>
    <x v="2"/>
    <x v="49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x v="105"/>
    <s v="Single Parent Date Night-A Comedic Short Film"/>
    <s v="Single Parent Date Night is a comedic short film about two single parents trying to reentering the dating pool."/>
    <x v="41"/>
    <x v="101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x v="106"/>
    <s v="LOST WEEKEND"/>
    <s v="A Boy. A Girl. A Car. A Serial Killer."/>
    <x v="10"/>
    <x v="102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x v="107"/>
    <s v="PRETTY LITTLE VICTIM - A Short Film by Paul Jones"/>
    <s v="PRETTY LITTLE VICTIM is a short film from the expanding community of independent Alaskan filmmakers, to be shot in Anchorage, AK"/>
    <x v="51"/>
    <x v="103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x v="108"/>
    <s v="GLASS: A Love Story"/>
    <s v="When a man can't find love, his Google GLASS does the searching for him. A short film shot with Google Glass."/>
    <x v="15"/>
    <x v="29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x v="109"/>
    <s v="Dapper Dan - &quot;Fly As I Wanna&quot; Music Video"/>
    <s v="This video may be bigger than you and it may be bigger than me but, itâ€™s not bigger than you and me! Can you dig it?"/>
    <x v="28"/>
    <x v="104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x v="110"/>
    <s v="Earlids"/>
    <s v="Lee, an awkward teenager with sound-blocking earlids, must confront his self-isolation after a girl moves in next door."/>
    <x v="46"/>
    <x v="105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x v="111"/>
    <s v="Judi Dench is Cool in Person"/>
    <s v="Two actors, one bookie and a very bad day.  Judi Dench is Cool in Person is fast, funny and only a little bit nasty."/>
    <x v="8"/>
    <x v="106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x v="112"/>
    <s v="MITOSIS | a short film"/>
    <s v="Only one choice can stop Anthony Oswald from fulfilling his destiny and saving millions of lives, and itâ€™s not his decision to make."/>
    <x v="10"/>
    <x v="107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x v="113"/>
    <s v="&quot;The First Day&quot; by Julia Othmer- Music Video"/>
    <s v="A living memorial for all those dealing with trauma, grief and loss."/>
    <x v="10"/>
    <x v="108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x v="114"/>
    <s v="l'esprit d'escalier-a senior film"/>
    <s v="This film explores the complicated nature that exists in all human relationships. A mother and a daughter seek to find happiness."/>
    <x v="9"/>
    <x v="109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x v="115"/>
    <s v="The World's Greatest Lover"/>
    <s v="Never judge a book (or a lover) by their cover."/>
    <x v="52"/>
    <x v="110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x v="116"/>
    <s v="Villanelle"/>
    <s v="Villanelle is a feature film that blends elements of classic, hardboiled Film Noir, with classic Horror and tells a great story to boot"/>
    <x v="8"/>
    <x v="111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x v="117"/>
    <s v="Funding for Production of Short Dramedy 'Six Women'"/>
    <s v="Joel is writing a novel when his fiancÃ©e Helena dies. Believing his writing suffers when he is not in love, Joel ends up dating very different women."/>
    <x v="37"/>
    <x v="11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x v="118"/>
    <s v="DENOUNCED - A Short Film"/>
    <s v="When a ruthless hit-man is 'denounced' from the mafia, his old enemies declare war."/>
    <x v="10"/>
    <x v="113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x v="119"/>
    <s v="Inspire CANCER survivors to tell their STORIES"/>
    <s v="This short film will inspire young adult cancer survivors to share with others the wisdom they have gained from their cancer journey."/>
    <x v="53"/>
    <x v="114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x v="120"/>
    <s v="Time Live: A short film (Canceled)"/>
    <s v="Now, you can chat with people from the history, by our sport cam with the time machine. However, the girl had some trouble to use it."/>
    <x v="54"/>
    <x v="115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x v="121"/>
    <s v="MICRO-MISSION"/>
    <s v="NAVY SEALS sent on a Area 51 Top-Secret rescue mission where they are shrunken and injected into an ET body, the immune system mutated."/>
    <x v="9"/>
    <x v="116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x v="122"/>
    <s v="The Time Jumper (Canceled)"/>
    <s v="My ambition for this knows no bounds.  Seeing Sephoria in a live-action is a dream of mine."/>
    <x v="55"/>
    <x v="117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x v="123"/>
    <s v="Sentient - The Web Series (Canceled)"/>
    <s v="A group of scientists stumble upon an extraterrestrial virus that is self aware. They must stop it's spread in order to save humanity."/>
    <x v="56"/>
    <x v="118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x v="124"/>
    <s v="Blank Bodies - Post Production (Canceled)"/>
    <s v="An artificial man and woman discover love under the unsuspecting eyes of the four renowned artists who created them."/>
    <x v="23"/>
    <x v="117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x v="125"/>
    <s v="Star Wars Fan Film (Canceled)"/>
    <s v="Due to my little sister finally having recovered from her surgery we can finally make our movie if we can get even a little help to pay"/>
    <x v="2"/>
    <x v="119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x v="126"/>
    <s v="SPECTRUM &quot;Adventures in Light&quot; (Canceled)"/>
    <s v="A man learns the undiscovered laws of nature hidden in acts of weather &amp; light phenomena. He soon realizes these acts can be harnessed."/>
    <x v="31"/>
    <x v="120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x v="127"/>
    <s v="Human Evolution (Canceled)"/>
    <s v="An ambitious Sci-Fi/Action film that will have a big-budget feel with stunning visuals &amp; stunts starring a casting of up and comers."/>
    <x v="6"/>
    <x v="121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x v="128"/>
    <s v="Ralphi3 (Canceled)"/>
    <s v="A Science Fiction film filled with entertainment and Excitement"/>
    <x v="57"/>
    <x v="122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x v="129"/>
    <s v="JUSTICE LEAGUE ORIGINS (Canceled)"/>
    <s v="HEY!!! I'm David House, and I am currently working on a film called Justice League Origins!!! non-profit based on DC Comics Characters."/>
    <x v="22"/>
    <x v="117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x v="130"/>
    <s v="Blue in the Green (Canceled)"/>
    <s v="A journey down the rabbit hole into the dark future. A mix of reality and dreams of a world dependant on an oppressed by technology."/>
    <x v="20"/>
    <x v="117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x v="131"/>
    <s v="I (Canceled)"/>
    <s v="I"/>
    <x v="38"/>
    <x v="117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x v="132"/>
    <s v="The Message (Canceled)"/>
    <s v="An anime inspired sci-fi action short set in Tokyo, Japan by VFX veterans, Gerald Abraham, Kim Tran and sound engineer, Jeremy Corby."/>
    <x v="58"/>
    <x v="123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x v="133"/>
    <s v="Demon Women from outer space (Canceled)"/>
    <s v="Invasion from outer space sights, to weird to imagine destruction too monstrous to escape"/>
    <x v="59"/>
    <x v="117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x v="134"/>
    <s v="MARLEY'S GHOST (AMBASSADORS OF STEAM) (Canceled)"/>
    <s v="steampunk  remake of &quot;a Christmas carol&quot;"/>
    <x v="10"/>
    <x v="117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x v="135"/>
    <s v="&quot;STUCK&quot; - Finishing Funds for a Sci-Fi Thriller Short Film"/>
    <s v="What would someone do if they suddenly discovered they could stop time? Join us on this clever sci-fi short film and find out!"/>
    <x v="9"/>
    <x v="124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x v="136"/>
    <s v="MICRO-MISSION (Canceled)"/>
    <s v="NAVY SEALS sent on a Area 51 Top-Secret rescue mission where they are shrunken and injected into an ET body, the immune system mutated."/>
    <x v="9"/>
    <x v="117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x v="137"/>
    <s v="Predator : Repentance (Canceled)"/>
    <s v="An unofficial sequel to the independent 2015 fan film Predator: Dark ages. Set in 2141 we follow the crew of the cargoship Centurion"/>
    <x v="56"/>
    <x v="117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x v="138"/>
    <s v="Thr33 Days Dead: The Sequ3l (Canceled)"/>
    <s v="This movie will be the S3qu3l to Thr33 Days Dead, which premiered on SyFy and was the focus of SyFy's &quot;Town of the Living Dead&quot;."/>
    <x v="60"/>
    <x v="125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x v="139"/>
    <s v="Roman Dead (Canceled)"/>
    <s v="When  Rome is infected with a zombie plague, Lucius Agrippa and a small group fights for survival"/>
    <x v="2"/>
    <x v="83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x v="140"/>
    <s v="Rome of the Dead (Canceled)"/>
    <s v="A Gladiator fights for his freedom to be reunited with his Family, he's one fight away, when Rome is infected with a Zombie Virus"/>
    <x v="61"/>
    <x v="117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x v="141"/>
    <s v="Catherine Kimbridge Chronicles - Live-Action SciFi TV Series"/>
    <s v="Join us creating a Science Fiction TV Series based upon the popular novels -The Catherine Kimbridge Chronicles."/>
    <x v="14"/>
    <x v="126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x v="142"/>
    <s v="SAMANTHA  SHADOW (Canceled)"/>
    <s v="A science fiction series about a women trying to stave off a mysterious appearance of monsters from getting out of a dark alley."/>
    <x v="9"/>
    <x v="115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x v="143"/>
    <s v="CATTLE - AN AWESOME SCI-FI SHORT (Canceled)"/>
    <s v="A young woman learns she is one of few women left bred like cattle in order to control a deadly disease and the world populace"/>
    <x v="62"/>
    <x v="117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x v="144"/>
    <s v="The Great Fear - Post Production Funds (Canceled)"/>
    <s v="A film about a collapsing food industry, a lonely farmer and a lonely botanist needs your help to finish post-production!"/>
    <x v="51"/>
    <x v="127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x v="145"/>
    <s v="Threshold (Canceled)"/>
    <s v="Film-Makers Ricky Comuniello &amp; Ian Weeks are at it again - for the 1st time. We need your support for a modern Sci-Fiction short film"/>
    <x v="37"/>
    <x v="12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x v="146"/>
    <s v="#CalExit...War of 2020 (Canceled)"/>
    <s v="California and the west have declared their refusal to support the election of a staunch conservative president. Will it be Civil War?"/>
    <x v="22"/>
    <x v="129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x v="147"/>
    <s v="Consumed (Static Air) (Canceled)"/>
    <s v="Film makers catch live footage beyond their wildest dreams."/>
    <x v="39"/>
    <x v="117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x v="148"/>
    <s v="Space Gangstars (Canceled)"/>
    <s v="An aspiring pilot decides to take his Dad's ship for a joyride, and learns it was the biggest mistake of his life in this Sci-Fi comedy"/>
    <x v="63"/>
    <x v="13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x v="149"/>
    <s v="Dichotomy (Canceled)"/>
    <s v="A provocatively mind-bending sci-fi thriller, this short film project examines opposites and the balance of the universe. #Dichotomy"/>
    <x v="3"/>
    <x v="131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x v="150"/>
    <s v="Star Trek First Frontier (Canceled)"/>
    <s v="The untold story of Captain Robert April and the first launching of the starship U.S.S. Enterprise,  NCC-1701"/>
    <x v="64"/>
    <x v="13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x v="151"/>
    <s v="THE ASCENDENCE SHIFT Feature Film (Canceled)"/>
    <s v="The age of a race to the finish between the higher &amp; lower dimensional realms, A fight for consciousness &amp; freedom,THE NEW HUMAN"/>
    <x v="65"/>
    <x v="133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x v="152"/>
    <s v="The Great Dark (Canceled)"/>
    <s v="The Great Dark is a journey through the unimaginable...and un foreseeable..."/>
    <x v="66"/>
    <x v="134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x v="153"/>
    <s v="Awakening (Canceled)"/>
    <s v="What would you do if you face something beyond your understanding? If someone you loved disappeared without a trace?"/>
    <x v="63"/>
    <x v="135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x v="154"/>
    <s v="Quantum Alterations: Sci-fi, Stop Motion &amp; Fantasy Fan Film"/>
    <s v="Fiction Becomes Reality in this non-profit science fiction, stop motion, and fantasy fan film."/>
    <x v="15"/>
    <x v="13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x v="155"/>
    <s v="The Last Armada (Canceled)"/>
    <s v="While a shadow of peace was on the horizon,humankind was being threatened by its past.Whispers of threat was being heard from the North"/>
    <x v="67"/>
    <x v="136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x v="156"/>
    <s v="Mosaics (Canceled)"/>
    <s v="A short science-fiction film about an underground network of human-animal hybrids &amp; their struggle with oppression &amp; marginalization."/>
    <x v="19"/>
    <x v="137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x v="157"/>
    <s v="Forever Man (short film) (Canceled)"/>
    <s v="Man's cryogenic chamber and his soulmate's time travel from the distant future allows them to meet in the middle."/>
    <x v="68"/>
    <x v="13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x v="158"/>
    <s v="In The Dark POST Production Fund Request (Canceled)"/>
    <s v="ITD a is thriller about a female college student house sitting for her boss &amp; encountering a dark evil force that dwells in the shadows"/>
    <x v="10"/>
    <x v="117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x v="159"/>
    <s v="Rosette: Sci-Fi/Action Feature Film to Cast Hollywood Talent"/>
    <s v="Love, Robots... and Time Travel._x000a_Rosette: A Sci-Fi/Action/Adventure Feature Film, set to cast three A-list Hollywood actors."/>
    <x v="69"/>
    <x v="115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x v="160"/>
    <s v="Con Todo mi Corazon: With all of my Heart."/>
    <s v="The title might seem cheesy, but my father says that to my mother every time they say I love you.     This story is dedicated to them."/>
    <x v="10"/>
    <x v="117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x v="161"/>
    <s v="Midway: The Turning Point"/>
    <s v="Step 1 (script editing) to produce a dramatic film about the air/sea battle of WWII that turned the tide of victory for the US."/>
    <x v="63"/>
    <x v="139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x v="162"/>
    <s v="See It My Way"/>
    <s v="This film follows a young man who has had only a troubled family life. He turns to all the wrong things and life falls apart."/>
    <x v="70"/>
    <x v="140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x v="163"/>
    <s v="UNDIVIDED (Working Title)"/>
    <s v="Over 2.5 million Black men registered for the draft in World War II. _x000a_This will be the most comprehensive portrayal EVER of US. THEN."/>
    <x v="71"/>
    <x v="117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x v="164"/>
    <s v="Angelix"/>
    <s v="Two cousins are caught up in the private war between warrior class angels and demons. You may be caught up too and not realize it yet."/>
    <x v="72"/>
    <x v="141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x v="165"/>
    <s v="NET"/>
    <s v="A teacher. A boy. The beach and a heatwave that drove them all insane."/>
    <x v="73"/>
    <x v="117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x v="166"/>
    <s v="Pressure"/>
    <s v="A young teen makes a bad decision after joining gang and the film expresses his choices that led him to that point."/>
    <x v="10"/>
    <x v="142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x v="167"/>
    <s v="Past"/>
    <s v="A young man experiences a tragedy and has the opportunity to go back and learn from his mistakes and find out his true self."/>
    <x v="74"/>
    <x v="143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x v="168"/>
    <s v="Moving On"/>
    <s v="A homeless Gulf War 2 vet, and Congressional Medal of Honor recipient fights for his sanity on the mean streets of Albuquerque."/>
    <x v="6"/>
    <x v="144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x v="169"/>
    <s v="Family"/>
    <s v="Family is a short film about a father and son and two brothers who were separated by the Korean war and finally reunite after 60 years."/>
    <x v="30"/>
    <x v="145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x v="170"/>
    <s v="Letters to Daniel"/>
    <s v="Amy &amp; Missy survive Amy's bipolar disorder and go on to become award winning &amp; bestselling authors, screenwriters &amp; filmmakers"/>
    <x v="3"/>
    <x v="144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x v="171"/>
    <s v="IRL: Gamers Unite"/>
    <s v="Team Mayhem, a local small town gang of gamers who are enlisted   to save the world from the new great evil known as Prowler."/>
    <x v="63"/>
    <x v="116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x v="172"/>
    <s v="The Blind Dolphin Story"/>
    <s v="A short film on the rarest mammal and the second most endangered freshwater river dolphin, in Pakistan."/>
    <x v="75"/>
    <x v="117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x v="173"/>
    <s v="7 Sins"/>
    <s v="This is a film inspired by Quentin Tarantino, I want to make a film thats entertaining yet gritty. 7 Sins is in pre-production."/>
    <x v="76"/>
    <x v="117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x v="174"/>
    <s v="I Am Forgotten"/>
    <s v="An international short film project. It is about loneliness, wich is caused by the current compulsion to check your Facebook every day."/>
    <x v="12"/>
    <x v="117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x v="175"/>
    <s v="Gooseberry Fool - Feature Film"/>
    <s v="To heal her scars Olivia must take a journey back to her roots, where an unresolved conflict stands between her and musical success."/>
    <x v="22"/>
    <x v="146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x v="176"/>
    <s v="Silent Monster"/>
    <s v="I'm seeking funding to finish my short film, Silent Monster, to bring awareness to teenage bullying as well as teenage violence."/>
    <x v="15"/>
    <x v="117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x v="177"/>
    <s v="The Good Samaritan"/>
    <s v="I'm making a modern day version of the bible story &quot; The Good Samaritan&quot;"/>
    <x v="52"/>
    <x v="147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x v="178"/>
    <s v="El viaje de LucÃ­a"/>
    <s v="El viaje de LucÃ­a es un largometraje de ficciÃ³n con temÃ¡tica sobre el cÃ¡ncer infantil."/>
    <x v="69"/>
    <x v="117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x v="179"/>
    <s v="Sustain: A Film About Survival"/>
    <s v="A feature-length film about how three people survive in a diseased world."/>
    <x v="28"/>
    <x v="148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x v="180"/>
    <s v="The Rest of Us Mini-Series"/>
    <s v="The Rest of Us follows a survivor of an outbreak that nearly destroyed the earth as he travels to find some form of humanity."/>
    <x v="38"/>
    <x v="149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x v="181"/>
    <s v="Immemorial"/>
    <s v="Christina has been suffering with flash backs and some very disturbing nightmares and realises that it is more than just nightmares."/>
    <x v="77"/>
    <x v="150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x v="182"/>
    <s v="ABU Pakistani Independent Feature Film"/>
    <s v="I'm Faraz, and I am raising money for my feature film called ABU. This one is for our parents, and our responsibilities towards them."/>
    <x v="28"/>
    <x v="117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x v="183"/>
    <s v="Three Little Words"/>
    <s v="Don't kill me until I meet my Dad"/>
    <x v="78"/>
    <x v="151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x v="184"/>
    <s v="Lana - Short film"/>
    <s v="&quot;Lana&quot; is an horror/dramatic short film, written by myself, about a young woman fighting the darkness in her, but it might be too late."/>
    <x v="15"/>
    <x v="152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x v="185"/>
    <s v="BLANK Short Movie"/>
    <s v="Love has no boundaries!"/>
    <x v="79"/>
    <x v="153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x v="186"/>
    <s v="Feature Film: The Wolfes"/>
    <s v="My film is about a boy who discovers the truth about his fathers dissapearance through the dark secrets of his mothers past."/>
    <x v="10"/>
    <x v="117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x v="187"/>
    <s v="The Imbalanced Heart of a Symmetric Mind (film)"/>
    <s v="A young man suffering from a severe case of OCD embarks on a road trip to find peace of mind."/>
    <x v="10"/>
    <x v="25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x v="188"/>
    <s v="Mariano (A Screenplay)"/>
    <s v="Mariano Messini, an aspiring musician, indebted to the mafia must put his life on the line to escape their grasp and pursue his dream."/>
    <x v="15"/>
    <x v="117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x v="189"/>
    <s v="A GOOD MAN'S DECISION"/>
    <s v="Jack Barlow's wife and daughter shot in cold blood at a gun confiscation station in Texas, he sets out to save his family &amp; neighbors."/>
    <x v="69"/>
    <x v="154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x v="190"/>
    <s v="REGIONRAT, the movie"/>
    <s v="Because hope can be a 4 letter word"/>
    <x v="14"/>
    <x v="155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x v="191"/>
    <s v="Trillion: Feature Film"/>
    <s v="A young boy passionate about Astronomy and Chemistry tracks down an astroid that scientists said would never hit earth."/>
    <x v="10"/>
    <x v="156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x v="192"/>
    <s v="&quot;SHADY BIZZNESS' The Eminem Movie Beyond 8 Mile&quot;"/>
    <s v="This Eminem Tell All details the good times, hardships, drug abuse, domestic violence, scandals, sex, near-death experiences and murder"/>
    <x v="80"/>
    <x v="15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x v="193"/>
    <s v="Help Towards a New PC for Editing Media College Productions!"/>
    <s v="I am in need of a new PC for my Media Production course so i can pursue my dream of creating CGI based sci-fi productions for everyone"/>
    <x v="28"/>
    <x v="117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x v="194"/>
    <s v="Desperation Short Film"/>
    <s v="Northern Irish Original Short Film based on the desperation of love and survival and taking a risk that may change everything."/>
    <x v="30"/>
    <x v="158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x v="195"/>
    <s v="37 U.S. Navy Sailors Murdered, an American story"/>
    <s v="A film project based on my auto-biography, a military conflict with no media attention, this story depicts war and its aftermath."/>
    <x v="71"/>
    <x v="117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x v="196"/>
    <s v="Thunder Under Control"/>
    <s v="A moving short film about a retired female boxer who develops a relationship with a young journalist who idolises her"/>
    <x v="8"/>
    <x v="159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x v="197"/>
    <s v="Cole - A Short Film."/>
    <s v="â€œAfter a terrifying ordeal, a young woman is left in a depressive state and abandoned to cope with a distressing account of revengeâ€"/>
    <x v="30"/>
    <x v="160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x v="198"/>
    <s v="Nine Lives"/>
    <s v="Nine Lives is a story of one woman's survival of EIGHT near deaths and her love for one man as an influence to fight for the NINTH."/>
    <x v="31"/>
    <x v="161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x v="199"/>
    <s v="Independent Feature Film for Film Festivals &quot;BLUE&quot;"/>
    <s v="We're filming a feature film that we can put in numerous film festivals across the country. My dream is to compete in every single one."/>
    <x v="3"/>
    <x v="117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x v="200"/>
    <s v="The Crossing Shore"/>
    <s v="A film dedicated to an AAF Pilot's struggle to survive behind enemy lines during WWII."/>
    <x v="12"/>
    <x v="162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x v="201"/>
    <s v="Life of Change"/>
    <s v="Everyone has a choice. Can two college students get past their differences to save the life of a man whom they've never met before?"/>
    <x v="81"/>
    <x v="163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x v="202"/>
    <s v="Modern Gangsters"/>
    <s v="new web series created by jonney terry"/>
    <x v="12"/>
    <x v="117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x v="203"/>
    <s v="TheM"/>
    <s v="We are aiming to make a Web Series based on Youth Culture and the misrepresentation of socially stereotyped people."/>
    <x v="30"/>
    <x v="164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x v="204"/>
    <s v="WHERE IS DANIEL? The feature film"/>
    <s v="A feature film based on the true story of Bruce and Denise Morcombe and their battle for justice for their missing son Daniel."/>
    <x v="82"/>
    <x v="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x v="205"/>
    <s v="KISS ME GOODBYE - A REFRESHING VOICE IN INDIE FILMMAKING"/>
    <s v="A martyr faces execution at the hands of the State, while enduring the horrors and alienation of a new world order."/>
    <x v="6"/>
    <x v="166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x v="206"/>
    <s v="Blood Bond Movie Development"/>
    <s v="A love story featuring adoption,struggle,dysfunction,grace, healing, and restoration."/>
    <x v="83"/>
    <x v="117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x v="207"/>
    <s v="M39 - Action film / Drama"/>
    <s v="To avoid bankruptcy, Vincent, a passionate young entrepreneur embarks  on an illicit affair in order to save his dream business."/>
    <x v="32"/>
    <x v="167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x v="208"/>
    <s v="OLIVIA"/>
    <s v="A young woman's journey from Africa to Australia where she finds heaven on earth, love and tragedy. Within her tragedy she saves lives."/>
    <x v="63"/>
    <x v="117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x v="209"/>
    <s v="&quot;A Brighter Day&quot;"/>
    <s v="&quot;A Brighter Day&quot; is the first episode of a television series about an ex-hustler that becomes a school teacher to help at risk youth."/>
    <x v="31"/>
    <x v="117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x v="210"/>
    <s v="Like Son, Like Father"/>
    <s v="A tender short film about a young man who needs advice from  someone he had no intention of ever meeting, his biological father."/>
    <x v="14"/>
    <x v="168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x v="211"/>
    <s v="Pre-production - The Heart of A Woman &amp; The Heart of A Man"/>
    <s v="The Heart of a Woman and The Heart of a Man is a feature film written by Jennie Marie Pacelli, based on real people and true events"/>
    <x v="10"/>
    <x v="169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x v="212"/>
    <s v="The Ecstasy of Vengeance - Feature Length Film"/>
    <s v="This film is a fictional crime drama following the events of a heist that ended in bloodshed."/>
    <x v="84"/>
    <x v="116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x v="213"/>
    <s v="Hart Blvd. A feature film by Andrew Greve"/>
    <s v="A family dramedy about a grandfather  and grandson who are both on their path to redemption."/>
    <x v="63"/>
    <x v="17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x v="214"/>
    <s v="The Man Who Loved Dinosaurs. Based on a true story."/>
    <s v="A screenplay based upon the true story of a man with Asperger Syndrome who falls through the cracks of the criminal justice system."/>
    <x v="78"/>
    <x v="116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x v="215"/>
    <s v="Invisible Scars"/>
    <s v="A short drama based on a true events. Story of a British Soldier who comes back home suffering from Post Traumatic Stress Disorder."/>
    <x v="85"/>
    <x v="115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x v="216"/>
    <s v="Another Brick In The Wall - Feature Film"/>
    <s v="A nostalgic film about the unorthodox teacher we all wish we had, the girl we all fell for, and the friend we didn't expect to make."/>
    <x v="63"/>
    <x v="171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x v="217"/>
    <s v="Bitch"/>
    <s v="A roadmovie by paw"/>
    <x v="57"/>
    <x v="172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x v="218"/>
    <s v="Charmaine (Daughter of Charlotte)"/>
    <s v="A sassy talking spider named Charmaine, joins forces with an abused young boy.  She stages off bullies and help fight an abusive father"/>
    <x v="10"/>
    <x v="173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x v="219"/>
    <s v="True Colors"/>
    <s v="An hour-long pilot about a group of suburban LGBT teens coming of age in the early 90's."/>
    <x v="63"/>
    <x v="174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x v="220"/>
    <s v="LA VIE"/>
    <s v="A Freelancer abandons everything to chase after his dream of being &quot;great&quot; escape to Bangkok and return to his home-world."/>
    <x v="63"/>
    <x v="175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x v="221"/>
    <s v="Archetypes"/>
    <s v="Film about Schizophrenia with Surreal Twists!"/>
    <x v="63"/>
    <x v="117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x v="222"/>
    <s v="SICKNESS 2014 Build Killian's Bike"/>
    <s v="Killian leader of an outlaw bike gang doesnâ€™t have a bike yet and here is your chance to help design and build his machine."/>
    <x v="28"/>
    <x v="176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x v="223"/>
    <s v="The Pass"/>
    <s v="An old man, a U.S Marine Corps veteran remembers his combat experience in the battle of Toktong Pass 1950, during the Korean War."/>
    <x v="86"/>
    <x v="117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x v="224"/>
    <s v="Legend of the Stolen Guitar -- (Zimbabwe film)"/>
    <s v="African Hollywood production, from the people who brought you Spiderman 1&amp;2, Star Trek 1&amp;2, Mission Impossible 3&amp;4 and Star Wars Ep7"/>
    <x v="87"/>
    <x v="117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x v="225"/>
    <s v="Backpage Shawty"/>
    <s v="I'm creating a &quot;Lifetime&quot; type drama film about a girl who uses backpage for money, but trying to turn her life around."/>
    <x v="48"/>
    <x v="117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x v="226"/>
    <s v="MAGGIE Film"/>
    <s v="A TRUE STORY OF DOMESTIC VILOLENCE THAT SEEKS TO OFFER THE VIEWER OUTLEST OF SUPPORT."/>
    <x v="88"/>
    <x v="156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x v="227"/>
    <s v="The Chance of Freedom Short Film"/>
    <s v="Imagine your life is full is nothing but pain and darkness. One day, you had the chance to be free from it all. Would you take it?"/>
    <x v="89"/>
    <x v="117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x v="228"/>
    <s v="Facets of a Geek life"/>
    <s v="I am making a film from one one of my books called facets of a Geek life."/>
    <x v="6"/>
    <x v="117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x v="229"/>
    <s v="The Perfect Plan"/>
    <s v="I teenage girl that wants to go around the system. She does all she can to cheat and finds herself in a bad position when she messesup"/>
    <x v="9"/>
    <x v="117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x v="230"/>
    <s v="In Love There's War"/>
    <s v="In Love There's War is a spicy web series that will have viewers at the edge of their seats as deception and hidden secrecies unravel."/>
    <x v="36"/>
    <x v="177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x v="231"/>
    <s v="FAREWELL TO FREEDOM a modern day western by Anita Waggoner"/>
    <s v="Farewell to Freedom the screenplay portrays  a vulnerable divorce'  who falls for a hard-luck cowboy she meets in Las Vegas."/>
    <x v="86"/>
    <x v="117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x v="232"/>
    <s v="#noblurredlines"/>
    <s v="A high-impact, high-quality resource to address, for young people and youth-related professionals, the issue of sexual consent."/>
    <x v="23"/>
    <x v="178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x v="233"/>
    <s v="Area 4 - The Film"/>
    <s v="â€œArea 4â€ revolves around Frank Hammond, a counselor at a high school, who discovers the scandals that took place."/>
    <x v="90"/>
    <x v="117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x v="234"/>
    <s v="The Interviewer (Charity Movie)"/>
    <s v="The Interviewer is a dramatic short film about second chances. If a murderer can get a second chance then uneducated children can too."/>
    <x v="28"/>
    <x v="149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x v="235"/>
    <s v="Film about help homeless child to live a better life."/>
    <s v="Taking people on a deep emotional trip with a story about sometimes those who have less, give more."/>
    <x v="3"/>
    <x v="117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x v="236"/>
    <s v="NYPD Internal Affairs bureau (IAB)(pilot) tv drama"/>
    <s v="Real cases from IAB investigations. Good cops taking down the bad cops. Police misconduct, obsessive force, drug trafficking etc."/>
    <x v="60"/>
    <x v="117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x v="237"/>
    <s v="Making The Choice"/>
    <s v="Making The Choice is a christian short film series."/>
    <x v="36"/>
    <x v="155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x v="238"/>
    <s v="Within The Threshold"/>
    <s v="A film to stop society from judging others and get along. Life is not about discrimination! Donate for this Thrilling Drama Series!!!!"/>
    <x v="91"/>
    <x v="117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x v="239"/>
    <s v="Filthy - Short Film"/>
    <s v="Lovers Clint and Eli convey their conflicting perspectives of guilt and remorse while in the desolate Australian bush."/>
    <x v="28"/>
    <x v="156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x v="240"/>
    <s v="Hackers in Uganda: A Documentary"/>
    <s v="&quot;Hackers in Uganda&quot; is the story of a group of humanitarian computer hackers providing technological education and services in Uganda."/>
    <x v="36"/>
    <x v="179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x v="241"/>
    <s v="&quot;LESLIE&quot;"/>
    <s v="&quot;LESLIE&quot; explores the unapologetic life of Leslie Cochran, the thong-clad homeless man turned cultural icon in the heart of Texas."/>
    <x v="92"/>
    <x v="18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x v="242"/>
    <s v="Hardwater"/>
    <s v="An unprecedented feature-length documentary film about Maine's tribal, oft-misunderstood ice fishing sub-culture."/>
    <x v="93"/>
    <x v="181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x v="243"/>
    <s v="Following Boruch"/>
    <s v="A Hasidic man reaches a turning point in his recovery from mental illness and addiction, and is determined to start a new life."/>
    <x v="31"/>
    <x v="182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x v="244"/>
    <d v="2008-11-04T00:00:00"/>
    <s v="A transmedia-project to amass a library of footage shot the day Obama was elected, for (1) a feature documentary, (2) an interactive web history"/>
    <x v="8"/>
    <x v="183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x v="245"/>
    <s v="We Lived Alone: The Connie Converse Documentary"/>
    <s v="&quot;Human society fascinates me &amp; awes me &amp; fills me with grief &amp; joy; I just can't find my place to plug into it.&quot; - C. Converse, 8/10/74"/>
    <x v="10"/>
    <x v="184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x v="246"/>
    <s v="LEAVING ATLANTA THE FILM"/>
    <s v="From 1979 to 1981 twenty-nine Black children in Atlanta were murdered and the others terrified. This is our story..."/>
    <x v="10"/>
    <x v="185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x v="247"/>
    <s v="Deja-Vu: Dissecting Memory on Camera"/>
    <s v="A young neuroscientist attempts to reconnect with his ailing father by obsessively studying old family footage._x000a_"/>
    <x v="10"/>
    <x v="186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x v="248"/>
    <s v="Far Out Isn't Far Enough: The Tomi Ungerer Story"/>
    <s v="FAR OUT ISN'T FAR ENOUGH depicts one man's wild, lifelong adventure of testing societal boundaries through his use of subversive art."/>
    <x v="94"/>
    <x v="187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x v="3"/>
    <x v="188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x v="250"/>
    <s v="BOONE- THE DOCUMENTARY"/>
    <s v="Three young farmers risk land and friendship to stand up to the USDA. An experiential film about living a life of self reliance."/>
    <x v="11"/>
    <x v="189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x v="251"/>
    <s v="The Way Back to Yarasquin: A Coffee Pilgrimage"/>
    <s v="Remarkably devoted, Mayra is single-handedly sourcing small farm, single-origin coffee from her rural village in Honduras."/>
    <x v="8"/>
    <x v="190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x v="252"/>
    <s v="Good Grief: Making CARTOON COLLEGE - a documentary about comics"/>
    <s v="The definitive story of indie comics and the foremost institution of higher learning for those who draw them."/>
    <x v="10"/>
    <x v="191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x v="253"/>
    <s v="Leon Claxton's HARLEM IN HAVANA"/>
    <s v="A so-called â€œJig Showâ€ innovates music and theatre and gives birth to entertainment icons that would one day write American pop culture"/>
    <x v="15"/>
    <x v="192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x v="254"/>
    <s v="&quot;I Clown You&quot; Documentary"/>
    <s v="&quot;I Clown You&quot; is a documentary about Israeli medical clowns and clowning as an art of challenging the norm."/>
    <x v="95"/>
    <x v="193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x v="255"/>
    <s v="xoxosms: a documentary about love in the 21st century"/>
    <s v="xoxosms is a documentary about first love, long distance and Skype."/>
    <x v="6"/>
    <x v="194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x v="256"/>
    <s v="POW WOW: Share the arts community of Hawaii"/>
    <s v="Help share the art and community of Pow Wow, a contemporary art movement in Hawaii, with the rest of the world. #powwowhawaii"/>
    <x v="93"/>
    <x v="195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x v="257"/>
    <s v="Mother to Earth - A Documentary about Earthbound Beginnings"/>
    <s v="A documentary about a formerly Japan-only Nintendo game, its international release, and the secret black market of unreleased games."/>
    <x v="19"/>
    <x v="196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x v="258"/>
    <s v="HOW TO START A REVOLUTION a new documentary film"/>
    <s v="This film reveals the story of the modern revolution, the power of people to change their world and the man behind it all, Gene Sharp."/>
    <x v="11"/>
    <x v="197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x v="259"/>
    <s v="The Colossus Of Destiny - A Melvins Tale"/>
    <s v="A tale about a band who have journeyed through time, dodging hype and mediocrity, and still managed to survive even stronger than ever."/>
    <x v="96"/>
    <x v="198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x v="260"/>
    <s v="Escaramuza: Riding from the Heart (a feature documentary)"/>
    <s v="In the traditional world of Mexican Rodeo, a team of first-generation California girls does it their way."/>
    <x v="3"/>
    <x v="199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x v="261"/>
    <s v="Empires: The Film"/>
    <s v="Empires explores the impact of networks on histories and philosophies of political thought."/>
    <x v="22"/>
    <x v="20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x v="262"/>
    <s v="The Last Cosmonaut"/>
    <s v="He can never die. He will live forever. He is the last cosmonaut, and this is his story."/>
    <x v="30"/>
    <x v="44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x v="263"/>
    <s v="AMERICAN WINTER: A Documentary Film"/>
    <s v="We need $75,000 to finish this film on families struggling in the worst_x000a_economy in 80 years, while facing huge cuts to social services."/>
    <x v="31"/>
    <x v="201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x v="264"/>
    <s v="A Moment in Her Story,  1970s Boston Women's Movement"/>
    <s v="The U.S. women's movement changed the social and cultural dialog_x000a_in this country and Boston was one of the centers of this movement."/>
    <x v="10"/>
    <x v="202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x v="265"/>
    <s v="The Garden Summer"/>
    <s v="A documentary: a summer garden and communities of local food exchange. The integration of old and new, beauty and function, growth and sustainability."/>
    <x v="10"/>
    <x v="203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x v="266"/>
    <s v="The Eventful Life of Al Hawkes"/>
    <s v="The Eventful Life of Al Hawkes is a documentary film about New England country music, told through the story of a Maine record label and its founder."/>
    <x v="28"/>
    <x v="204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x v="267"/>
    <s v="Uncharted Amazon"/>
    <s v="A visually stunning, feature length film chronicling life's challenges in the remote depths of the Amazon rainforest."/>
    <x v="97"/>
    <x v="205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x v="268"/>
    <s v="La Tierra de los Adioses"/>
    <s v="Help us finish a documentary about four teens coming-of-age in a small, rural Mexican town that has suffered 50% migration to the U.S."/>
    <x v="10"/>
    <x v="206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x v="269"/>
    <s v="Islam and the Future of Tolerance: The Movie"/>
    <s v="This documentary tells the story of an unlikely conversation on a topic of grave importance, and how it changed two foes into friends."/>
    <x v="57"/>
    <x v="207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x v="270"/>
    <s v="rock on: inside the archive of an unlikely rock photographer"/>
    <s v="Journey behind the lens of the legendary Jini Dellaccio, one of the first women rock â€˜nâ€™ roll photographers."/>
    <x v="98"/>
    <x v="208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x v="271"/>
    <s v="The Mathare Project"/>
    <s v="A documentary shot over 12 years about the hopes and dreams of five orphans struggling to reach adulthood in Kenya's Mathare slum."/>
    <x v="11"/>
    <x v="209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x v="9"/>
    <x v="210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x v="273"/>
    <s v="The Man Who Ate New Orleans (and rebuilt it too!)"/>
    <s v="Man vs. Food meets Extreme Home Makeover! A celebration of the food, music, and rebuilding of New Orleans, and a history-making quest."/>
    <x v="10"/>
    <x v="211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x v="274"/>
    <s v="In Search of Nabad (Documentary Film)"/>
    <s v="An intimate documentary sharing the powerful voices of Seattle's Somali refugees and their search for peace in their new home."/>
    <x v="23"/>
    <x v="212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x v="275"/>
    <s v="Finding the Funk"/>
    <s v="A journey through the origins and influence of funk music from James Brown to D'Angelo we are FINDING THE FUNK!"/>
    <x v="22"/>
    <x v="213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x v="276"/>
    <s v="Abalimi"/>
    <s v="A film about Xhosa women in townships of South Africa micro-farming to fight extreme poverty, gain health, and create food security."/>
    <x v="23"/>
    <x v="21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x v="277"/>
    <s v="Pressing On: The Letterpress Film"/>
    <s v="A documentary about the survival of letterpress and the remarkable printers who preserve the history and knowledge of the craft."/>
    <x v="99"/>
    <x v="215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x v="278"/>
    <s v="The Babushkas of Chernobyl"/>
    <s v="An unlikely story of spirit, defiance and beauty from the most contaminated place on Earth"/>
    <x v="100"/>
    <x v="216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x v="279"/>
    <s v="Instructions on Parting"/>
    <s v="This documentary film is an intimate portrait of love and loss that observes family and nature undergoing the cycle of birth to death."/>
    <x v="73"/>
    <x v="217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x v="280"/>
    <s v="Korengal Theatrical Release"/>
    <s v="My latest film Korengal, takes us back to the same valley with the same troops as in my Academy AwardÂ® nominated film Restrepo."/>
    <x v="96"/>
    <x v="21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x v="281"/>
    <s v="Do It Again: One Man's Quest to Reunite the Kinks"/>
    <s v="Last May, I created my mission: To reunite the brilliant but (in my opinion) under-appreciated band, the Kinks. I decided to make..."/>
    <x v="62"/>
    <x v="219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x v="282"/>
    <s v="Greenlight the PATROL BASE JAKER Movie"/>
    <s v="See US Marines make counter-insurgency work in Helmand Province--the Taliban's stronghold in Afghanistan."/>
    <x v="101"/>
    <x v="220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x v="283"/>
    <s v="SOLE SURVIVOR"/>
    <s v="What is the impact of survivorship on the human condition?"/>
    <x v="102"/>
    <x v="221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x v="284"/>
    <s v="Wisconsin Rising"/>
    <s v="A film documenting WI Gov.Scott Walker's attack on working families and how it is reanimating the American labor movement."/>
    <x v="79"/>
    <x v="222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x v="285"/>
    <s v="The Phantom Tollbooth: Beyond Expectations - Final Push"/>
    <s v="A documentary about the classic children's book, its creators, and the lasting impact over half a century and beyond."/>
    <x v="32"/>
    <x v="223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x v="286"/>
    <s v="George Tice: Seeing Beyond the Moment"/>
    <s v="A documentary film on the life of legendary photographer George Tice by Peter Bosco, Bruce Wodder and Douglas Underdahl."/>
    <x v="36"/>
    <x v="224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x v="287"/>
    <s v="In Country: A Documentary Film (POSTPRODUCTION)"/>
    <s v="War is hell. Why would anyone want to spend their weekends there?"/>
    <x v="36"/>
    <x v="22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x v="288"/>
    <s v="Oxyana - A Feature Documentary Directed by Sean Dunne"/>
    <s v="A portrait of Oceana, WV, an old coal mining town that has become the epicenter of the Oxycontin epidemic, earning the nickname Oxyana."/>
    <x v="63"/>
    <x v="226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x v="289"/>
    <s v="Audience Unlock: &quot;The UK Gold&quot;"/>
    <s v="A campaign to unlock an award winning film that exposes for the first time the modern British Empire ... and it's terrible cost."/>
    <x v="36"/>
    <x v="227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x v="290"/>
    <s v="INTOTHEWOODS.TV â€“ Music Media from the Pacific Northwest"/>
    <s v="Help INTOTHEWOODS.TV purchase audio and video gear, lighting and BACK UP HARD DRIVES"/>
    <x v="37"/>
    <x v="22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x v="291"/>
    <s v="Zoe Goes Running - The Film: Running The Tour De France"/>
    <s v="ZoÃ« Romano will be the first person to RUN the route of the Tour de France. I will join her to document that adventure."/>
    <x v="10"/>
    <x v="229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x v="292"/>
    <s v="The Undocumented"/>
    <s v="THE UNDOCUMENTED is a 90 cinema verite documentary that exposes a little known consequence of current U. S. immigration policy."/>
    <x v="96"/>
    <x v="230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x v="293"/>
    <s v="NELL SHIPMAN:GIRL FROM GOD'S COUNTRY FILM"/>
    <s v="The untold story of the first action-adventure heroine who left Hollywood with 70 abused animal actors to make  her films in Idaho"/>
    <x v="91"/>
    <x v="231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x v="294"/>
    <s v="Spectacular Movements documentary film"/>
    <s v="An amazing journey in Bolivia in a theater-truck._x000a_The creative soul of social movements re-imagined._x000a_The art of the youth of Teatro Trono in action."/>
    <x v="10"/>
    <x v="97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x v="295"/>
    <s v="Rocky Horror Saved My Life - A Fan Documentary"/>
    <s v="A documentary on the fans, collectors, and live performers of &quot;The Rocky Horror Picture Show&quot;, as the film nears its 40th Anniversary."/>
    <x v="63"/>
    <x v="232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x v="296"/>
    <s v="Bel Borba Is Here!"/>
    <s v="Bel Borba is Here is a feature film about the most inspiring Brazilian artist you've never heard of... until now."/>
    <x v="31"/>
    <x v="233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x v="297"/>
    <s v="Who Owns Yoga?"/>
    <s v="Who Owns Yoga? is a feature length documentary film that explores the changing nature of yoga in the modern world."/>
    <x v="22"/>
    <x v="234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x v="298"/>
    <s v="DisHonesty - A Documentary Feature Film"/>
    <s v="The truth is, we all lie - and by &quot;we,&quot; we mean everyone!"/>
    <x v="103"/>
    <x v="235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x v="299"/>
    <s v="ReMade: The Rebirth of the Maker Movement"/>
    <s v="We are currently filming a documentary called ReMade that explores the state and direction of the DIY and Hackerspace movement in America."/>
    <x v="3"/>
    <x v="236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x v="300"/>
    <s v="The Bus "/>
    <s v="THE BUS is a feature-length documentary film celebrating one of the most iconic and beloved vehicles ever produced, the Volkswagen Bus."/>
    <x v="31"/>
    <x v="237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x v="301"/>
    <s v="WORLD FAIR"/>
    <s v="A film about personal memory, amateur cinematography, and visions of the future at the 1939 New York World's Fair."/>
    <x v="93"/>
    <x v="238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x v="302"/>
    <s v="(UN)CUT"/>
    <s v="(UN)CUT explores circumcisionâ€™s medical, sexual &amp; religious complexities against the backdrop of San Franciscoâ€™s latest ban controversy"/>
    <x v="3"/>
    <x v="239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x v="303"/>
    <s v="The Forest for the Trees"/>
    <s v="The story of Jadab Payeng, an Indian man who single handedly planted nearly 1400 acres of forest to save his island, Majuli."/>
    <x v="9"/>
    <x v="240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x v="304"/>
    <s v="Beyond Iconic: Distribution for film on Dennis Stock"/>
    <s v="A portrait of a life fully realized and a look at what it takes to make great photography."/>
    <x v="104"/>
    <x v="241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x v="305"/>
    <s v="My Friend Mott-ly"/>
    <s v="A documentary that I am making about the difficult, but inspiring, life of a late friend of mine."/>
    <x v="51"/>
    <x v="242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x v="306"/>
    <s v="Escape/Artist: The Jason Escape Documentary"/>
    <s v="A feature-length documentary on the life of Boston escape artist Jason Escape."/>
    <x v="28"/>
    <x v="243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x v="307"/>
    <s v="Grammar Revolution"/>
    <s v="Why is grammar important?"/>
    <x v="29"/>
    <x v="244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x v="308"/>
    <s v="Before Us - a Feature Length Documentary about Adoption"/>
    <s v="A documentary about discovering my two older sisters who were born on a CA commune in the 60's and placed for adoption."/>
    <x v="14"/>
    <x v="245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x v="309"/>
    <s v="SOLE SURVIVOR FILM - Finishing Funds"/>
    <s v="A first glimpse into the lives of sole survivors of commercial plane crashes as they struggle to understand their perplexing fate."/>
    <x v="102"/>
    <x v="246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x v="310"/>
    <s v="Feels Like Coming Home Tour"/>
    <s v="30 day tour to release a compilation CD with 16 original songs about hometowns.  Webisodes and documentary to follow."/>
    <x v="28"/>
    <x v="247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x v="311"/>
    <s v="The Sticking Place Interactive Documentary"/>
    <s v="An imaginative interactive documentary about Leah Callahan, a freestyle wrestler and Olympic hopeful."/>
    <x v="22"/>
    <x v="248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x v="312"/>
    <s v="SparkTruck: stories from a cross-country maker journey"/>
    <s v="The Kickstarter-funded SparkTruck has completed its 15,323 mile roadtrip. Now itâ€™s time to share the story through a short documentary."/>
    <x v="6"/>
    <x v="249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x v="313"/>
    <s v="DEVIL MAY CARE"/>
    <s v="Most people have heard Bob Dorough's music over the past 50 years without knowing it. Until now. A story for every artist who refuses to give up."/>
    <x v="73"/>
    <x v="250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x v="314"/>
    <s v="Making Mail: A Documentary"/>
    <s v="A documentary about artists who embrace the antiquated postal service and use it to send beautiful pieces of mail art across the globe."/>
    <x v="28"/>
    <x v="251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x v="315"/>
    <s v="Arias With A Twist: The Docufantasy"/>
    <s v="A documentary that explores  the magical collaboration between performance artist Joey Arias and puppeteer Basil Twist."/>
    <x v="31"/>
    <x v="25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x v="316"/>
    <s v="THE SECRET TRIAL 5 - GRASSROOTS CROSS-CANADA TOUR"/>
    <s v="Award winning documentary The Secret Trial 5 needs your help for a Cross-Canada Tour!"/>
    <x v="36"/>
    <x v="253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x v="317"/>
    <s v="Good Men, Bad Men, and a Few Rowdy Ladies"/>
    <s v="The story of a cowboy town with a prison problem, and the colorful characters who call it home."/>
    <x v="11"/>
    <x v="254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x v="318"/>
    <s v="Friend Request: Accepted"/>
    <s v="Photographer, Ty Morin, pays a visit to every single one of his Facebook friends to take their portrait...all 788 of them."/>
    <x v="10"/>
    <x v="255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x v="319"/>
    <s v="EDIBLE CITY - a movie in the making"/>
    <s v="A journey through the Bay Area food movement following farmers, cooks, activists, and educators who are fighting for food justice in their communities"/>
    <x v="10"/>
    <x v="256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x v="320"/>
    <s v="FOREVER PURE: A team spiralling out of control. DOCUMENTARY"/>
    <s v="Two Muslim football players transfer to the Jewish oriented Beitar Jerusalem F.C. leading to the most racist campaign in Israeli sport"/>
    <x v="22"/>
    <x v="257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x v="321"/>
    <s v="An Impossible Project"/>
    <s v="The more digital the world, the more analog our dreams._x000a_A feature documentary shot on 35mm film."/>
    <x v="19"/>
    <x v="258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x v="322"/>
    <s v="Last of the Big Tuskers"/>
    <s v="A documentary film about the largest elephants on earth and what is being done to ensure their survival."/>
    <x v="31"/>
    <x v="259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x v="323"/>
    <s v="White Ravens: A feature-length documentary film"/>
    <s v="A documentary focusing on the Haida Nation's resurgence in the wake of colonization and Canada's Indian Residential Schools."/>
    <x v="105"/>
    <x v="260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x v="324"/>
    <s v="KEEP MOVING FORWARD - Documentary Film"/>
    <s v="A documentary about a Vietnam veteran who finds peace from his PTSD through Disney, rather than medication."/>
    <x v="0"/>
    <x v="261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x v="325"/>
    <s v="NETIZENS - a documentary about women and online harassment"/>
    <s v="NETIZENS follows targets of online harassment as they confront digital abuse and strive for equality and justice online."/>
    <x v="63"/>
    <x v="262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x v="326"/>
    <s v="Love Letters for My Children - The Maggie Doyne Documentary."/>
    <s v="An inspiring story of love and resilience after tragedy strikes humanitarian Maggie Doyne, mother to 49 Nepali children."/>
    <x v="60"/>
    <x v="263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x v="327"/>
    <s v="Finding Beauty In the Rubble"/>
    <s v="A short film documenting the inspirational life of Mrs. Fukuoka, a tsunami survivor helping to bring hope back to her community."/>
    <x v="23"/>
    <x v="264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x v="328"/>
    <s v="Edgar Allan Poe: Buried Alive"/>
    <s v="A documentary that tells the real story of the misunderstood author, and explores the iconic status he still commands today."/>
    <x v="96"/>
    <x v="265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x v="329"/>
    <s v="Struggle &amp; Hope - Documentary Film Music Soundtrack"/>
    <s v="Our documentary about Oklahoma's all-black towns needs a soundtrack that is authentic. Help us make it happen."/>
    <x v="3"/>
    <x v="266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x v="330"/>
    <s v="The Power of Place"/>
    <s v="A film project that will compel decision makers to conserve iconic NH landscapes at risk due to an electricity transmission project."/>
    <x v="19"/>
    <x v="267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x v="331"/>
    <s v="Living On Soul: The Family Daptone"/>
    <s v="A hybrid music documentary/concert film featuring Sharon Jones, Charles Bradley and the rest of the Daptone Records family."/>
    <x v="79"/>
    <x v="268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x v="332"/>
    <s v="Changing of the Gods"/>
    <s v="A groundbreaking new film by Kenny Ausubel &amp; Louie Schwartzberg, featuring John Cleese, based on the work of Richard Tarnas."/>
    <x v="57"/>
    <x v="269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x v="333"/>
    <s v="CUBAN FOOD STORIES - A Feature Documentary"/>
    <s v="Enter a unique world of flavors, passion, resourcefulness and breathtaking locations. Join us on this unprecedented journey!"/>
    <x v="79"/>
    <x v="270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x v="334"/>
    <s v="The Little Girl with the Big Voice"/>
    <s v="An unapologetic portrait of the iconic, pioneering entertainer Mary Small whose voice comforted millions through the Depression &amp; WWII"/>
    <x v="3"/>
    <x v="271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x v="335"/>
    <s v="New Mo' Cut: David Peoples' lost film of Moe's Books"/>
    <s v="Oscar-nominated screenwriter David Peoples' lost film of Moe's Books is recycled into the hands of Moe's daughter, fifty years later."/>
    <x v="0"/>
    <x v="272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x v="336"/>
    <s v="Celluloid Wizards in the Video Wasteland"/>
    <s v="An epic documentary about the dramatic rise and fall of Empire Pictures, the most ambitious B-movie studio of the 1980â€™s."/>
    <x v="31"/>
    <x v="273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x v="337"/>
    <s v="Slingers - A Documentary about Small Town Beekeepers."/>
    <s v="A documentary that tells the story of local beekeepers. Specifically one family who turns their annual harvest into a community event."/>
    <x v="9"/>
    <x v="274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x v="338"/>
    <s v="Queer Genius"/>
    <s v="&quot;Queer Genius&quot; explores the lives of four visionary queer artists: Eileen Myles, Barbara Hammer, Jibz Cameron and Shannon Funchess"/>
    <x v="36"/>
    <x v="275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x v="339"/>
    <s v="A Man, A Plan, A Palindrome (Feature)"/>
    <s v="A documentary film following the world's greatest palindromists leading up to the 2017 World Palindrome Championship."/>
    <x v="12"/>
    <x v="276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x v="340"/>
    <s v="Somaliland: The Abaarso Story"/>
    <s v="Feature-length documentary about five Somali Muslim students pursuing dreams of education in America"/>
    <x v="19"/>
    <x v="277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x v="341"/>
    <s v="Video of Connections: A Mural"/>
    <s v="Documentary: Creation of large-scale outdoor mural by young artists. Time lapse. From blank concrete wall to colorful, visual story."/>
    <x v="8"/>
    <x v="278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x v="342"/>
    <s v="BREAKING A MONSTER a film about the band Unlocking The Truth"/>
    <s v="BREAKING A MONSTER needs your help to play in THEATERS!"/>
    <x v="56"/>
    <x v="279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x v="343"/>
    <s v="Royalty Free: The Music of Kevin MacLeod"/>
    <s v="A documentary on a composer who releases his music for free and ended up in millions of videos, thousands of films, &amp; many odd places."/>
    <x v="11"/>
    <x v="280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x v="344"/>
    <s v="AMONG WOLVES â€¢ Doc film about wild horses &amp; bikers"/>
    <s v="In the mountains where they once fought, Bosnian veterans defend a herd of wild horses and find a new kind of freedom for themselves."/>
    <x v="106"/>
    <x v="281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x v="345"/>
    <s v="Red Wolf Revival: An Uncertain Tomorrow"/>
    <s v="With the fate of the red wolves at stake, we explore if they can still survive in their last wild home in North Carolina."/>
    <x v="107"/>
    <x v="282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x v="346"/>
    <s v="THE ABILITY EXCHANGE - a documentary"/>
    <s v="Engineering students and adults with cerebral palsy learn to communicate, connect and cultivate their abilities by making movies."/>
    <x v="3"/>
    <x v="283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x v="347"/>
    <s v="&quot;Getting Naked: A Burlesque Story&quot;"/>
    <s v="&quot;Getting Naked&quot; tells the story of current-day burlesque in New York City through the on and off-stage lives of several performers."/>
    <x v="79"/>
    <x v="284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x v="348"/>
    <s v="Priced Out: Gentrification beyond black and white"/>
    <s v="Documentary about the complexities and contradictions of gentrification as one woman grapples with life after &quot;the Ghetto.&quot;"/>
    <x v="3"/>
    <x v="285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x v="349"/>
    <s v="Strangers To Peace: A Documentary"/>
    <s v="After 52 years of war, FARC guerrilla soldiers rejoin Colombian society to forge new lives of peace."/>
    <x v="108"/>
    <x v="286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x v="350"/>
    <s v="Mr. Chibbs (Documentary about NBA great Kenny Anderson)"/>
    <s v="NBA All-Star Kenny Anderson's mid-life crisis prompts him to examine his past, as he searches for relevancy in his future."/>
    <x v="31"/>
    <x v="287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x v="351"/>
    <s v="YO GALGO â€œA documentary film about the Spanish sighthoundâ€"/>
    <s v="A documentary film about the glory and misfortunes of the Spanish sighthound, the Galgo. Probably the most mistreated dog of all."/>
    <x v="109"/>
    <x v="288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x v="352"/>
    <s v="Art Therapy: The Movie - The Final Push"/>
    <s v="An epic journey around the world, exploring the power of the human spirit and how art can be used to inspire a lifetime."/>
    <x v="3"/>
    <x v="289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x v="353"/>
    <s v="The S Word - a film that changes how we talk about suicide"/>
    <s v="A suicide attempt survivor is on a mission to find fellow survivors and document their stories of unguarded courage, insight and humor."/>
    <x v="110"/>
    <x v="290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x v="354"/>
    <s v="The Carousel - 2016 Tribeca Film Festival Official Selection"/>
    <s v="A carousel has spun since 1925 in a small town in NY. It once inspired Rod Serling and has since become a portal into the Twilight Zone"/>
    <x v="8"/>
    <x v="291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x v="355"/>
    <s v="REZA ABDOH -Theatre Visionary"/>
    <s v="A documentary film about the late REZA ABDOH and his performance company DAR A LUZ."/>
    <x v="19"/>
    <x v="292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x v="356"/>
    <s v="43 and 80"/>
    <s v="A documentary about halibut conservation and how it impacts communities of Southeast Alaska."/>
    <x v="51"/>
    <x v="2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x v="357"/>
    <s v="JOURNEY OM: Into the Heart of India â€¢ A Cinematic Pilgrimage"/>
    <s v="The last few hours to be part of this immersive film that touches the eternal. We have stretched our goal for editing and sound design."/>
    <x v="36"/>
    <x v="294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x v="358"/>
    <s v="Nobody Knows Anything (except William Goldman)"/>
    <s v="Screenwriter. Novelist. Playwright. The inside story of famed writer William Goldman. As only he can tell it."/>
    <x v="63"/>
    <x v="295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x v="359"/>
    <s v="Us, Naked: Trixie &amp; Monkey â€” World Premiere"/>
    <s v="Circus burlesque innovators, Trixie and Monkey seek to balance love and life while pursuing new creative heights."/>
    <x v="111"/>
    <x v="296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x v="360"/>
    <s v="Faith: A Documentary"/>
    <s v="A brave woman takes her wife and son from New York to visit her hometown in Kenya, where she was persecuted for being a lesbian."/>
    <x v="14"/>
    <x v="297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x v="361"/>
    <s v="Bleeding Audio: A Doc About The Matches &amp; The Music Industry"/>
    <s v="An indie documentary seeking production funds to capture The Matches reunion tour &amp; interviews with music industry professionals."/>
    <x v="19"/>
    <x v="298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x v="362"/>
    <s v="THE RIDGE: TEN FOR THIRTY"/>
    <s v="A SHORT FILM celebrating ONE RACE: the Bridger Ridge Run. TEN RUNNERS: the movie-stars. THIRTY YEARS: running wild in the mountains."/>
    <x v="112"/>
    <x v="48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x v="299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x v="364"/>
    <s v="Wild Familyâ€”Connecting to Your Calling in Your Family Life."/>
    <s v="This family-focused documentary explores the ways parents connect with the wild inside themselves and their kids. Ow-ow-oWoo!"/>
    <x v="39"/>
    <x v="300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x v="365"/>
    <s v="A QUEER COUNTRY"/>
    <s v="Please help us finish this documentary about how Tel Aviv in Israel became a gay friendly liberal hub in a religious state"/>
    <x v="36"/>
    <x v="301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x v="366"/>
    <s v="A BUSHMAN ODYSSEY"/>
    <s v="One Bushman familyâ€™s struggle to survive genocide, dispossession and post-apartheid freedom in South Africa."/>
    <x v="114"/>
    <x v="302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x v="367"/>
    <s v="Game Changer: Lithuania's Nonviolent Revolution"/>
    <s v="This film relates how one country's burning desire for independence unified a diverse nation into a successful nonviolent revolution."/>
    <x v="3"/>
    <x v="303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x v="368"/>
    <s v="Swimming with Byron: A Documentary Film"/>
    <s v="Were the Romantics the first backpackers? This film follows them and explores the huge part geography played in their lives and works."/>
    <x v="78"/>
    <x v="30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x v="369"/>
    <s v="Alpine Zone"/>
    <s v="A documentary of one woman's attempt at solo hiking 2,000 miles, in an effort to understand herself and societal expectations."/>
    <x v="115"/>
    <x v="305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x v="370"/>
    <s v="Hola Mohalla: Festival of Soldier Saints"/>
    <s v="An exploration of what Sikhism is, through the journey of eight pilgrims at Hola Mohalla, a religious festival in Anandpur Sahib, India"/>
    <x v="31"/>
    <x v="306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x v="371"/>
    <s v="Unbranded"/>
    <s v="3,000 Miles. 18 Wild Horses. 6 Months. 5 States. 4 men. A documentary about Conservation, Exploration, and Wild Mustangs."/>
    <x v="60"/>
    <x v="307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x v="372"/>
    <s v="Wild Equus"/>
    <s v="A short documentary exploring the uses of 'Natural Horsemanship' across Europe"/>
    <x v="43"/>
    <x v="308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x v="373"/>
    <s v="The Boing Heard 'Round the World"/>
    <s v="A feature documentary about UPA Pictures, the little studio that changed the course of animation around the world"/>
    <x v="51"/>
    <x v="309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x v="374"/>
    <s v="Bird Language with Jon Young; an instructional video"/>
    <s v="Bird Language with Jon Young is a 2 disk DVD set teaching you all you need to know to start learning bird language and start a group."/>
    <x v="12"/>
    <x v="310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x v="375"/>
    <s v="Project Reconnect: WHERE WE ARE NOW"/>
    <s v="As the videocam &quot;Enrique de Malaca&quot; circumnavigates the globe, it captures stories of friends who have set foot on other lands."/>
    <x v="2"/>
    <x v="49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x v="376"/>
    <s v="Quintessential: The Journey"/>
    <s v="A film about the cosmetics industry. Everything you need to know about the ingredients being used and what alternatives are out there."/>
    <x v="116"/>
    <x v="311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x v="377"/>
    <s v="PIN UP! THE MOVIE The documentary with vintage style"/>
    <s v="Dangerous. Sexy. All-American Girl. You know the look. Now meet the women who are making retro style modern."/>
    <x v="14"/>
    <x v="312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x v="378"/>
    <s v="Where is Home?"/>
    <s v="Ugandan Filmmaker and Activist Kamoga Hassan's new documentary follows Ugandan LGBT asylum seekers asking the question &quot;Where is home?&quot;"/>
    <x v="9"/>
    <x v="31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x v="379"/>
    <s v="The Unknowns"/>
    <s v="The U.S. Army has granted us permission to film a documentary at America's most sacred shrine: The Tomb of the Unknown Soldier."/>
    <x v="36"/>
    <x v="314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x v="380"/>
    <s v="Steamboat Springs Van Clan"/>
    <s v="The Steamboat Van Clan is a group of three young ski competitors following their dreams and documenting their adventures along the way."/>
    <x v="23"/>
    <x v="315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x v="381"/>
    <s v="Clearwater"/>
    <s v="Set in the ancient waters of the Puget Sound, Clearwater is a universal story about the need to adapt to change."/>
    <x v="31"/>
    <x v="316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x v="382"/>
    <s v="99% Declaration Mini-Doc"/>
    <s v="I went to Philadelphia to find out if The 99% Declaration could take the ideas of OccupyWallSt. and make change from within the system."/>
    <x v="20"/>
    <x v="317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x v="383"/>
    <s v="Tornado Pursuit: 2014 Storm Chasing Web Series"/>
    <s v="An independent documentary web series about storm chasing in tornado alley that features the chase team TornadoRaiders.com"/>
    <x v="117"/>
    <x v="318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x v="384"/>
    <s v="Nurse Mare Foals: Born to Die"/>
    <s v="This documentary is about Last Chance Corral in Athens, Ohio and their heroic work saving nurse mare foals from imminent death."/>
    <x v="22"/>
    <x v="319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x v="385"/>
    <s v="Luke and Jedi"/>
    <s v="A documentary following the incredible story of a brave little boy and his service dog, fighting Type 1 Diabetes one day at a time."/>
    <x v="31"/>
    <x v="320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x v="386"/>
    <s v="Submarine: Diving Away From Adulthood"/>
    <s v="Eight friends reunite to achieve their childhood dream of designing, constructing, and launching a homemade submarine."/>
    <x v="20"/>
    <x v="32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x v="387"/>
    <s v="On the Back of a Tiger"/>
    <s v="The workings of life revised: Pioneering scientists &amp; health-seekers challenge our understanding of disease, aging and consciousness."/>
    <x v="114"/>
    <x v="322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x v="388"/>
    <s v="Another Man's Treasure documentary"/>
    <s v="A documentary film featuring the World's Largest Rummage Sale and rumination on the Power and Pleasures of Possessions."/>
    <x v="10"/>
    <x v="323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x v="389"/>
    <s v="The Food Cure"/>
    <s v="What difference can food really make? A documentary film about six people who make the radical choice to face cancer with their plates."/>
    <x v="118"/>
    <x v="324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x v="390"/>
    <s v="Built by UCF: St. Vincent and the Grenadines Chapter"/>
    <s v="Join UCF as they dive into the creative and community outreach for the families in St. Vincent and the Grenadines."/>
    <x v="28"/>
    <x v="325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x v="391"/>
    <s v="Science, Sex and the Ladies"/>
    <s v="Too many women feel confused about their orgasm and shame about their desire. This movie aims to change that."/>
    <x v="22"/>
    <x v="326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x v="392"/>
    <s v="More than Gold: The Rhino Rescue Project"/>
    <s v="Rhinos are the most endangered large animal in the world today, and an epic, global battle is being waged to ensure their survival."/>
    <x v="17"/>
    <x v="32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x v="393"/>
    <s v="THE PENGUIN COUNTERS Documentary Film"/>
    <s v="This is a story thatâ€™s never been told, about tackling climate change one penguin at a timeâ€¦"/>
    <x v="63"/>
    <x v="328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x v="394"/>
    <s v="Light in Taranto (Luce di Taranto) feature-length film"/>
    <s v="A sweeping portrait of daily life in Taranto in an effort to raise awareness and preserve its cultural and architectural heritage."/>
    <x v="119"/>
    <x v="32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x v="395"/>
    <s v="The Peace Agency Documentary Kickstarter Campaign!"/>
    <s v="When the war ends, a woman's fight begins. Bringing to life the most untapped resources in peace making between faiths."/>
    <x v="3"/>
    <x v="330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x v="396"/>
    <s v="No Act of Ours Film"/>
    <s v="Loyalty and morality are questioned as we follow the struggles of Penn State students in wake of the child sexual abuse scandal."/>
    <x v="36"/>
    <x v="331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x v="332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x v="398"/>
    <s v="Picking Up the Pieces: Child Holocaust Survivors Rebuild"/>
    <s v="My film tells the stories of Jewish Child Holocaust Survivors and how they rebuilt their lives. STRETCH GOALS ADDED!"/>
    <x v="51"/>
    <x v="333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x v="399"/>
    <s v="Green School Stories: a film to inspire change in education"/>
    <s v="What do we want for our kids? An independent film bringing ideas out of the jungle about a radically different approach to learning."/>
    <x v="22"/>
    <x v="334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x v="400"/>
    <s v="From Two Sticks - the fight against hunger and malnutrition"/>
    <s v="A documentary film on a sustainable, grassroots effort to fight malnutrition in Indonesia.  And it's organic!"/>
    <x v="3"/>
    <x v="33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x v="401"/>
    <s v="Present and Unaccounted For: Black Women in Medicine"/>
    <s v="Join us as we explore their humanity, intellect and legacy, demonstrating to young women around the world that all things are possible."/>
    <x v="63"/>
    <x v="33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x v="402"/>
    <s v="DVD Jesus Alive Again: From the Last Supper to the Ascension"/>
    <s v="Help create a new holiday classic -  _x000a_a film that takes us back in time to experience what the apostles witnessed, Jesus Alive Again."/>
    <x v="13"/>
    <x v="337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x v="403"/>
    <s v="MONDO BANANA"/>
    <s v="A documentary adventure about bananas - and people. Your round-trip ticket into the heart of banana-cultures!!"/>
    <x v="10"/>
    <x v="338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x v="404"/>
    <s v="The Last One: Unfolding the AIDS MEMORIAL QUILT"/>
    <s v="A feature length documentary, exploring the many lives memorialized by the iconic AIDS Memorial Quilt."/>
    <x v="19"/>
    <x v="339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x v="405"/>
    <s v="The Healing Effect Movie"/>
    <s v="Come, join our movie movement.  A new documentary about the healing power of food."/>
    <x v="121"/>
    <x v="340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x v="406"/>
    <s v="The Desert River Bends"/>
    <s v="The Desert River Bends is a short documentary following the alternative lifestyles of three middle-age river guides in Moab UT."/>
    <x v="70"/>
    <x v="341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x v="407"/>
    <s v="Haymarket Documentary"/>
    <s v="The story of the 1886 Haymarket Riot explored through the history of the Haymarket Police Memorial Statue."/>
    <x v="13"/>
    <x v="342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x v="408"/>
    <s v="Reverence: A Documentary Short on Branded Yarmulkes"/>
    <s v="A documentary exploring the phenomenon of custom and branded yarmulkes in Jewish-American communities."/>
    <x v="12"/>
    <x v="343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x v="409"/>
    <s v="The Lost Generation"/>
    <s v="I am working on a project that explores the relationship between education to work for youth within the European Union."/>
    <x v="2"/>
    <x v="34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x v="410"/>
    <s v="January's Story - A One Of A Kind Transgender Woman"/>
    <s v="January was a mentor, advocate, and friend.  Her life tragically came to an end in September 2012.  This film is her story."/>
    <x v="28"/>
    <x v="345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x v="411"/>
    <s v="GO FAR: The Christopher Rush Story (4)"/>
    <s v="An inspirational feature-length documentary that will help those with disabilities achieve their goals despite the obstacles."/>
    <x v="11"/>
    <x v="346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x v="412"/>
    <s v="Southern Oregon VS. LNG"/>
    <s v="A short film about property rights, salmon, and ratepayers in the controversy over exporting natural gas through southern Oregon"/>
    <x v="30"/>
    <x v="347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x v="413"/>
    <s v="Through the Fire: Rebuilding Somalia"/>
    <s v="A journey to discover how Somalis are rebuilding their shattered nation, with a focus on the role that women are playing."/>
    <x v="122"/>
    <x v="348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x v="414"/>
    <s v="thisisstuttering: A Documentary"/>
    <s v="thisisstuttering is a found-footage doc that has already changed lives. It is completely done; we need your help to get it out there."/>
    <x v="17"/>
    <x v="349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x v="415"/>
    <s v="Ben &amp; Bill Down Under: 2 Canadians Tour America"/>
    <s v="Two Canadians document their comic misadventures South of the border seeking the American Dream, trivial pursuits and giant breakfasts!"/>
    <x v="123"/>
    <x v="350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x v="416"/>
    <s v="Fire in the Heart of the City"/>
    <s v="35,000 pounds of food to a city. Highlighting the &quot;Convoy New Britain&quot; event from birth to beyond."/>
    <x v="28"/>
    <x v="351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x v="417"/>
    <s v="Cycle of Life"/>
    <s v="An unexpected kidney donor acts on faith in order to rescue a fellow cyclist from his failing body. The true story of Pete and Kelly."/>
    <x v="124"/>
    <x v="352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x v="418"/>
    <s v="Swim for the Reef"/>
    <s v="A Texas grandfather's extraordinary quest to protect the coral reefs and his challenge to humanity to take care of the things we love."/>
    <x v="125"/>
    <x v="353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x v="419"/>
    <s v="BEYOND LOCAL"/>
    <s v="Beyond Local is a personal journey through an art-centric and musically talented community that fosters creativity."/>
    <x v="6"/>
    <x v="354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x v="420"/>
    <s v="PROJECT OLIVE OYL:  10 VOICE-OVER &quot;POPEYE&quot; Demo Series"/>
    <s v="I wish to professionally voice 10 old-school &quot;POPEYE&quot; tv clips, have my voice edited in as Olive Oyl, then post the demo series online."/>
    <x v="126"/>
    <x v="35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x v="421"/>
    <s v="The monster Inside"/>
    <s v="An artistic project that will act as my final animation project and first feature film written, directed, animated, and produced by me"/>
    <x v="36"/>
    <x v="356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x v="422"/>
    <s v="Catsville High the Movie (Anti-Bullying) Teaser Trailer"/>
    <s v="Screen writers look to create animated trailer about Anti-Bullying and seek to produce an on-going series that addresses teen issues."/>
    <x v="79"/>
    <x v="357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x v="423"/>
    <s v="The Dark Brotherhood  (from the makers of COPS: Skyrim)"/>
    <s v="from the makers of COPS: Skyrim comes the Dark Brotherhood. a dramatic series created with Skyrim machinima."/>
    <x v="22"/>
    <x v="358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x v="424"/>
    <s v="Drowning -Short animated Film"/>
    <s v="A short film about a gay teenage boy who is bullied to the point where he is willing to commit suicide. Only he can save himself."/>
    <x v="9"/>
    <x v="35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x v="425"/>
    <s v="Patch Bo - Organic toons"/>
    <s v="Support new organic, gluten free cartoon! You'll enjoy this funny story about fruits &amp; vegies and will be able to see new episodes!"/>
    <x v="63"/>
    <x v="360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x v="426"/>
    <s v="Dewey Does 110 Animation"/>
    <s v="The first ever, Dewey Does 110 animation, teaches kids good values, how to succeed in life and maintaining a 110% state-of-mind."/>
    <x v="3"/>
    <x v="361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x v="427"/>
    <s v="Hard Times Charles Video Book"/>
    <s v="Iâ€™m raising funds to produce a professional Hard Times Charles animated video book, including hiring animators and voice-over talent."/>
    <x v="115"/>
    <x v="117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x v="428"/>
    <s v="Little Clay Bible - Zacchaeus"/>
    <s v="Fresh, fun, entertaining Bible stories on YouTube, stop-motion style."/>
    <x v="14"/>
    <x v="362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x v="429"/>
    <s v="THE FUTURE"/>
    <s v="THE FUTURE is a short animated film created entirely by autistic and developmentally disabled artists from the L.A.N.D. program in Brooklyn, New York."/>
    <x v="10"/>
    <x v="117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x v="430"/>
    <s v="&quot;I'll Take You Back&quot; Animated Music Video"/>
    <s v="Freddy Flint is creating an animated music video to the new &quot;Buttonpusher&quot; single, &quot;I'll Take You Back&quot;"/>
    <x v="28"/>
    <x v="363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x v="431"/>
    <s v="Bump in the road short stop motion animation"/>
    <s v="A short stop motion animated film of a man on his way home when strange goings on start to happen on his journey."/>
    <x v="9"/>
    <x v="364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x v="432"/>
    <s v="The Zombie Next Door"/>
    <s v="A teenage zombie named Jeff and his mad scientist mother adapt to life in the town of Serendipity, where the supernatural occurs daily."/>
    <x v="12"/>
    <x v="365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x v="433"/>
    <s v="Le Legend of le Dragon Slayers"/>
    <s v="A 3D Animation._x000a_3 Main characters: Josh, Jessie, and Rosa._x000a_Genre: Action/eerie/adventure/suspense_x000a_Setting: Desert ruins/Deep Dungeon"/>
    <x v="9"/>
    <x v="117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x v="434"/>
    <s v="Trumpy and Viola take to the Big Apple"/>
    <s v="A campaign to share their love on the silver screen and make possible a street musicianâ€™s dream to play them at the same time."/>
    <x v="30"/>
    <x v="366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x v="435"/>
    <s v="Planet Earth Superheroes"/>
    <s v="Be a part of the Planet Earth Superheroes legacy by supporting the project. Mike and friends gain powers to save endangered animals."/>
    <x v="74"/>
    <x v="158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x v="436"/>
    <s v="Blinky"/>
    <s v="Blinky is the story of a naÃ¯ve simpleton who suddenly finds himself struggling to adapt to changes within his environment."/>
    <x v="28"/>
    <x v="117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x v="437"/>
    <s v="&quot;Johny and Jasper&quot; educational series"/>
    <s v="This is an educational adventure series for kids about a baby owl and an alien. Physics, science, adventures, drama and joy!"/>
    <x v="39"/>
    <x v="117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x v="438"/>
    <s v="In Game: The Animated Series"/>
    <s v="As Smyton pushes himself to become respected, he unlocks secrets about himself and the world around him."/>
    <x v="22"/>
    <x v="367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x v="439"/>
    <s v="Starting a cartoon series"/>
    <s v="Hi everyone, I'm trying to begin a cartoon series. It's a show about space bounty hunters and their adventures as they travel around."/>
    <x v="52"/>
    <x v="117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x v="440"/>
    <s v="Consumed"/>
    <s v="A stop-motion animation made by a one girl team, with a camera, creativity, and a lot of determination."/>
    <x v="10"/>
    <x v="139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x v="441"/>
    <s v="Wolf Squad Lego Stop Motion"/>
    <s v="A group of specialist clones called Wolf Squad are the only clones left after order 66 and are searching the galaxy for survivors!"/>
    <x v="44"/>
    <x v="117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x v="442"/>
    <s v="The Paranormal Idiot"/>
    <s v="Doomsday is here"/>
    <x v="73"/>
    <x v="368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x v="443"/>
    <s v="Bad Teddy Studios"/>
    <s v="We love cartoons!! We want to make more but it costs money to so. Be apart of your daily dose of WTF!?! Pledge now!!"/>
    <x v="3"/>
    <x v="115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x v="444"/>
    <s v="Discovering the Other Woman"/>
    <s v="An upcoming animated web sitcom series centered around dealing with life, love, and relationships."/>
    <x v="28"/>
    <x v="155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x v="445"/>
    <s v="Shutupsystems.com Innapropriate Cartoon and Comics Dvd set"/>
    <s v="We're ready to officially launch our website with a collectable dvd and comic package. Three shows and a double comic."/>
    <x v="127"/>
    <x v="369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x v="446"/>
    <s v="DisChord"/>
    <s v="A faith based animated short. (The same guy who said a picture is worth a thousand words also said a cartoon is worth two thousand.)"/>
    <x v="124"/>
    <x v="370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x v="447"/>
    <s v="Fat Rich Bastards Animated videos"/>
    <s v="10 tracks have been professionally recorded by CGI supergroup, The Fat Rich Bastards. Funding required for 10 animated music videos."/>
    <x v="11"/>
    <x v="139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x v="448"/>
    <s v="The Last Mice"/>
    <s v="Max is a pessimistic mouse, always fantasizing about the end of the world. In The Last Mice, Max's fantasy becomes a real nightmare."/>
    <x v="30"/>
    <x v="37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x v="449"/>
    <s v="Shell &amp; Paddy"/>
    <s v="Shell &amp; Paddy is a 2D animation cartoon with 4 minutes of slapstick surreal humour staring two animal characters in weird, wacky world."/>
    <x v="13"/>
    <x v="372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x v="450"/>
    <s v="DreamAfrica"/>
    <s v="Why do the moon and stars receive their light from the sun? Africa has a story to tell. Ananse and Kweku appear in this great folktale."/>
    <x v="63"/>
    <x v="373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x v="451"/>
    <s v="The Gangbangers"/>
    <s v="This comedy follows two devils who discover a magical boombox to become musicians after an 80s rapture enchants earth with fairy-tales."/>
    <x v="22"/>
    <x v="117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x v="452"/>
    <s v="Lost in the Shadows"/>
    <s v="A man must find his way out of the depths of the shadows by using the aid of a little girl."/>
    <x v="47"/>
    <x v="374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x v="453"/>
    <s v="Jamboni Brothers Pizza Pilot"/>
    <s v="A 7 minute broadcast-quality web pilot (in 3D animation) of Jamboni Brothers Pizza {the ultimate goal being a cartoon TV series}."/>
    <x v="128"/>
    <x v="375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x v="454"/>
    <s v="Super Hi-Speed Road Strikers"/>
    <s v="Itâ€™s an Action/Adventure Anime for The Yuusha Brave series, G1 Transformer, and the Fast and the Furious Fans!"/>
    <x v="3"/>
    <x v="376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x v="455"/>
    <s v="The FunBunch Cartoon!!!"/>
    <s v="Goal The FunBunch characters animated on TV: Fun entertainment for kids just like other authors before us (ex.Arthur,Clifford,Dr Seuss)"/>
    <x v="99"/>
    <x v="372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x v="456"/>
    <s v="Sideways Mohawk vs This Guy ( Comic eBook &amp; Cartoon Movie )"/>
    <s v="Sideways Mohawk vs This Guy a special project combining th two stories into a Comic eBook &amp; full length Cartoon Movie homemade goodness"/>
    <x v="129"/>
    <x v="377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x v="457"/>
    <s v="phenix heart 3D animation"/>
    <s v="from my photo work, pyro techniques, aqua technitque and more , i will take the pricipale personnage to the lost land of phenix where ."/>
    <x v="22"/>
    <x v="117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x v="458"/>
    <s v="DE_dust2: Hacker's Wrath"/>
    <s v="An animated parody of the game, Counter-Strike. The sequel to the very popular Counter-Strike: DE_dust2. Hacker is back!"/>
    <x v="3"/>
    <x v="378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x v="459"/>
    <s v="Little Lamb Kidz - multi-faith characters in their 1st DVD"/>
    <s v="Little Lamb Kidz is a first of its kind set of multi-faith children's characters that will come to life in this 21 minute animated DVD."/>
    <x v="130"/>
    <x v="379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x v="460"/>
    <s v="Darwin's Kiss"/>
    <s v="An animated web series about biological evolution gone haywire."/>
    <x v="0"/>
    <x v="379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x v="461"/>
    <s v="Machinima film project : Open 24/7"/>
    <s v="A machinima based film, displaying the effects of todays financial crisis the world faces, and the explossive consequences it carries."/>
    <x v="131"/>
    <x v="117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x v="462"/>
    <s v="THE FORGOTTEN LAND"/>
    <s v="A prince who becomes a slave, suffers of amnesia far away from his land. Slowly he recovers memory and returns where all started."/>
    <x v="57"/>
    <x v="117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x v="463"/>
    <s v="Tuskegee Redtails"/>
    <s v="Depicts the contribution the Tuskegee airmen made in certain historical events that helped turn the tide in World War II."/>
    <x v="56"/>
    <x v="38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x v="464"/>
    <s v="PokÃ©Movie - A PokÃ©monâ„¢ school project"/>
    <s v="We are three students that want to make a short PokÃ©mon movie as a school project!"/>
    <x v="132"/>
    <x v="116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x v="465"/>
    <s v="&quot;Amp&quot; A Story About a Robot"/>
    <s v="&quot;Amp&quot; is a short film about a robot with needs."/>
    <x v="133"/>
    <x v="381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x v="466"/>
    <s v="The Legend Of The Crimson Knight"/>
    <s v="(Working storyboard for animated project) A multi-generational Knight that wages war on criminals and corrupt governments"/>
    <x v="3"/>
    <x v="382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x v="467"/>
    <s v="&quot;The Kris and Berman Show&quot; Adult Animated Series Pilot"/>
    <s v="Unfiltered + uncensored radio hosts Kris and Berman, create an adult animated series based on the mock lives of prank call characters."/>
    <x v="22"/>
    <x v="383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x v="468"/>
    <s v="Storyville: Return of the Vodou Queen"/>
    <s v="After the devastation of a massive Hurricane, main character that has strong's ties to the city returns to find everything in ruins. As"/>
    <x v="51"/>
    <x v="117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x v="469"/>
    <s v="Dreamland PERSONALISED Animated Shorts Film"/>
    <s v="Create a personalised animation film using your child's name and photo."/>
    <x v="12"/>
    <x v="117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x v="470"/>
    <s v="Glippets: The Aliens next door -  Animation from Comic Strip"/>
    <s v="Glippets is a fun comic strip and animation that features cute aliens taking up residence next door!   See the strip at glippets.com"/>
    <x v="10"/>
    <x v="152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x v="471"/>
    <s v="Red Origins"/>
    <s v="Three kids try to stop Mazi Mbe's plan to restore Africa to its original state where Tricksters &amp; Spirits ruled_x000a_and Juju was law."/>
    <x v="56"/>
    <x v="384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x v="472"/>
    <s v="3D Animation Story of an Ancient Hero: Fly Forward"/>
    <s v="The animated film &quot;Fly Forward&quot; is an original story which humorously describes the life experiences of the Hero A-Fei in his Childhood"/>
    <x v="134"/>
    <x v="385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x v="473"/>
    <s v="QUANTUM KIDZ - 3D animated pilot - THE ULTIMATE GOAL"/>
    <s v="Quantum Kidz follows a young girlâ€™s journey becoming a superhero and dealing with alien threats against the Earth!"/>
    <x v="11"/>
    <x v="386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x v="474"/>
    <s v="TAO Mr. Fantastic!!"/>
    <s v="Time travel the light Mr. Fantastic!  Spin the dimensions toward other continuums and worlds.  Hold onto your panties."/>
    <x v="126"/>
    <x v="116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x v="475"/>
    <s v="Tropiki-Meet the Tikis animated/cartoon series-Monkey Tiki"/>
    <s v="Tropiki-Meet the Tikis-childrens animated/cartoon series.Fun  cartoon shorts with quirky humor and a positive uplifting message"/>
    <x v="13"/>
    <x v="117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x v="476"/>
    <s v="Sight Word Music Videos"/>
    <s v="Animated Music Videos that teach kids how to read."/>
    <x v="135"/>
    <x v="387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x v="477"/>
    <s v="Hymn of Unity"/>
    <s v="A Comedy-drama animation revolving around a man who finds a problematic pair of headphones that literally take over his whole life."/>
    <x v="15"/>
    <x v="117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x v="478"/>
    <s v="BABY HUEY IN A FEATURE FILM /  &quot;LUCKY DUCK&quot;"/>
    <s v="this is an animated full length film of an old classic with new life to it. That gigantic and naive duckling we all love  ."/>
    <x v="3"/>
    <x v="117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x v="479"/>
    <s v="Harvard Math 55A and Stanford Math 51H Animated!"/>
    <s v="ANIMATING the most INFAMOUS Math Courses in America and TRANSLATING them for the mathematical underdog!"/>
    <x v="36"/>
    <x v="388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x v="480"/>
    <s v="The CafÃ©"/>
    <s v="To court his muse, an artist must first outsmart her dog.  A short animated film collaboration by Dana and Terrence Masson."/>
    <x v="79"/>
    <x v="389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x v="481"/>
    <s v="ERA"/>
    <s v="The year is 2043. Test subject David Beck has been augmented with psychokinetic abilities. He uses his newfound gifts to thwart evil."/>
    <x v="11"/>
    <x v="39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x v="482"/>
    <s v="Animated Stand-up Routines Shenanigans"/>
    <s v="Help me quit my day job and also create animated Stand-up routines from local up and coming comedians."/>
    <x v="3"/>
    <x v="115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x v="483"/>
    <s v="Misri Bunch: Names of Allah series 2"/>
    <s v="Help to fund a children's animation Series. Teaching good morals and conduct. Also includes simplified teachings about Islam and Allah."/>
    <x v="36"/>
    <x v="391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x v="484"/>
    <s v="The Diddlys &quot;Steam powered Superheroes&quot;"/>
    <s v="The Diddlys are steam powered superheroes,transforming into spaceships,submarines or whatever it takes to complete their secret mission"/>
    <x v="58"/>
    <x v="392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x v="485"/>
    <s v="The Lighthouse and the Lock cartoon - funny stuff for kids."/>
    <s v="Last few days to make this toon a reality! 5 funny toons for YOU! See the pilot episode here!"/>
    <x v="136"/>
    <x v="393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x v="486"/>
    <s v="'WORLD FRIENDS' - Changing the way children learn and play !"/>
    <s v="&quot;Today's Toys Build Tomorrow&quot;  A feature film backed major toy project. Children learn about life while they play and have fun."/>
    <x v="137"/>
    <x v="155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x v="487"/>
    <s v="The Adventures of Daryl and Straight Man"/>
    <s v="Hey everyone we are producing a new show called The Adventures of Daryl and Straight Man. It is an animated comedy web series."/>
    <x v="63"/>
    <x v="117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x v="488"/>
    <s v="City Animals independent cartoon series"/>
    <s v="When humans left the earth, the animals took over the city. What could go wrong? Well...everything!"/>
    <x v="14"/>
    <x v="117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x v="489"/>
    <s v="THE GUINEAS SHOW"/>
    <s v="Help America's favorite dysfunctional immigrant family THE GUINEAS launch the first season of their animated web series."/>
    <x v="138"/>
    <x v="394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x v="490"/>
    <s v="PROJECT IS CANCELLED"/>
    <s v="Cancelled"/>
    <x v="28"/>
    <x v="117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x v="491"/>
    <s v="Guess What? Gus"/>
    <s v="&quot;Guess What? Gus&quot; is a magical animated comedy that follow a new kid who playful antics for attention make the news."/>
    <x v="3"/>
    <x v="117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x v="492"/>
    <s v="Project: eXelcius - Next Generation Movie"/>
    <s v="This project aims to create a 3D animated movie that is created by it's fans, it's content and plot will be driven by it's followers."/>
    <x v="139"/>
    <x v="117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x v="493"/>
    <s v="Joc Barrera The Chupacabra Hunter"/>
    <s v="The Chupacabra is not a myth and one man is on a mission to prove its existence no matter what, his name is Joc Barrera."/>
    <x v="11"/>
    <x v="117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x v="494"/>
    <s v="The Grigori"/>
    <s v="Angels come to Earth in human disguise to deceive mankind, rule the Earth as gods, create a hybrid army &amp; destroy all who oppose them."/>
    <x v="22"/>
    <x v="395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x v="495"/>
    <s v="Average Heroes pilot"/>
    <s v="two friends set out to conquer and reach the level cap of the quest watch, how will they do it when they're 2 teenage idiots"/>
    <x v="39"/>
    <x v="117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x v="496"/>
    <s v="Airships and Anatasia: The Movie"/>
    <s v="The movie is about the adventures of Ethan, Danna, The mysterious inventor and more."/>
    <x v="127"/>
    <x v="116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x v="497"/>
    <s v="Galaxy Probe Kids"/>
    <s v="live-action/animated series pilot."/>
    <x v="140"/>
    <x v="134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x v="498"/>
    <s v="ANGAL TENTARA and The Root of All Evil"/>
    <s v="AT is an Interactive Animation made for the iPad where the user becomes part of the story. It's a fantastic journey of discovery!"/>
    <x v="141"/>
    <x v="396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x v="22"/>
    <x v="397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x v="500"/>
    <s v="Stephen Colbert animated video"/>
    <s v="This animated dark comedy video highlights Stephen Colbert as a super hero-like figure within a corrupt and sinister world manipulated by the media."/>
    <x v="115"/>
    <x v="394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x v="501"/>
    <s v="World War 4"/>
    <s v="Based on the invention portfolio of a patented inventor World War Four is a look into the future of warfare and humanity as a whole"/>
    <x v="3"/>
    <x v="117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x v="502"/>
    <s v="Strawberry Bowl"/>
    <s v="This Strawberry Bowl concept is the 1st of many episodes.  These episodes will be released in accordance with the harvest of the month."/>
    <x v="22"/>
    <x v="398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x v="503"/>
    <s v="Jimmy There and Back - Documentary Animation"/>
    <s v="Jimmy wants to live life and see his grandchildren grow up, but alcoholism threatens to curtail everything he dreams of."/>
    <x v="115"/>
    <x v="399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x v="504"/>
    <s v="Woodsy Owl Animation: Cartoons That Give A Hoot!"/>
    <s v="An animated DVD starring Woodsy Owl that entertains children while  showing them how they can help create a cleaner, greener planet."/>
    <x v="142"/>
    <x v="400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x v="505"/>
    <s v="MY4FACES THE ANIMATED MOVIE"/>
    <s v="This wonderful movie will tells the story of two adorable aliens who crash land into a familyâ€™s backyard, and travel the Earth."/>
    <x v="14"/>
    <x v="401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x v="506"/>
    <s v="Age of Spirit: The Battle in Heaven"/>
    <s v="A feature-length 3D animation that depicts what happened when the Son of the Morning rebelled against God."/>
    <x v="61"/>
    <x v="156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x v="507"/>
    <s v="Code Monkeys"/>
    <s v="&quot;Code Monkey(s)&quot; is a short animated-series about life from the perspective of an engineer who feels like an actual &quot;Code Monkey&quot;."/>
    <x v="22"/>
    <x v="141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x v="508"/>
    <s v="Heroes Faith II (Superior Soldier)"/>
    <s v="A stop-motion animated action packed adventure. Telling a great story with an even greater message. Join me and lets change the world."/>
    <x v="63"/>
    <x v="402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x v="509"/>
    <s v="Indian in Chelsea - Web Animated series"/>
    <s v="A hilarious comedy podcast being turned into an animated series  about an indian servant and his boss."/>
    <x v="10"/>
    <x v="115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x v="510"/>
    <s v="TPI Episode 2: Doomsday Dean"/>
    <s v="A mile below the Franco-Swiss border Dean manages to break the Large Hadron Collider and triggers the end of the world."/>
    <x v="32"/>
    <x v="117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x v="511"/>
    <s v="Stuck On An Eyeland"/>
    <s v="A project that incorporates animation and comic art into a relevant story. 4 boys, 1 eyeland, and a whole lot of drama!!!"/>
    <x v="10"/>
    <x v="403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x v="512"/>
    <s v="Otherkin The Animated Series"/>
    <s v="We have a fully developed 2D animated series that requires more professional animation. Our first 2 home-animated eps are up online."/>
    <x v="6"/>
    <x v="143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x v="513"/>
    <s v="Paradigm Spiral - The Animated Series"/>
    <s v="A sci-fi fantasy 2.5D anime styled series about some guys trying to save the world, probably..."/>
    <x v="63"/>
    <x v="404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x v="514"/>
    <s v="I'm Sticking With You."/>
    <s v="A film created entirely out of paper, visual effects and found objects depicts how one man created a new life for himself."/>
    <x v="15"/>
    <x v="155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x v="515"/>
    <s v="A Tale of Faith - An Animated Short Film"/>
    <s v="A Tale of Faith is an animated short film based on the heartwarming tale by Rebbe Nachman of Breslov."/>
    <x v="143"/>
    <x v="405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x v="516"/>
    <s v="Shipmates"/>
    <s v="A big brother style comedy animation series starring famous seafarers"/>
    <x v="10"/>
    <x v="117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x v="517"/>
    <s v="Honeybee: The Animated Series Trailer"/>
    <s v="Honeybee is a cartoon about a girl who can talk to bugs, and her quest to save the bees! Adventure, humor, and lots of fun characters."/>
    <x v="36"/>
    <x v="82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x v="518"/>
    <s v="Somorrah"/>
    <s v="The community of Somorrah is peaceful and unblemished until &quot;The Boss&quot; power and money starts to diminish &amp; plans to gain it all back!"/>
    <x v="144"/>
    <x v="117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x v="519"/>
    <s v="M dot Strange's &quot;I am Nightmare&quot;"/>
    <s v="&quot;When the dream of childhood is stolen... a nightmare is born&quot; A dark animated fantasy film by indie filmmaker M dot Strange."/>
    <x v="145"/>
    <x v="40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x v="520"/>
    <s v="Darktales The Play"/>
    <s v="Tim Arthur's 21st anniversary sell-out production of his 'chilling' and 'sinister' ghostly thriller returns to the Edinburgh Fringe!"/>
    <x v="10"/>
    <x v="407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x v="521"/>
    <s v="U.S. Premiere of &quot;dirty butterfly&quot; by debbie tucker green"/>
    <s v="The Blind Owl in co-production with Halcyon Theatre will stage &quot;dirty butterfly&quot; a voyeuristic drama by Britain's debbie tucker green."/>
    <x v="10"/>
    <x v="408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x v="522"/>
    <s v="COMPASS PLAYERS"/>
    <s v="*** TO MAKE DONATIONS IN THE FUTURE                                   GO TO OUR WEBSITE: www.compassplayers.com ***"/>
    <x v="9"/>
    <x v="409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x v="523"/>
    <s v="&quot;The Star on My Heart&quot; Original Play Project on Holocaust"/>
    <s v="The Star on My Heart, an original play based on a survivor of the Terezin concentration camp, with community outreach for all ages."/>
    <x v="10"/>
    <x v="41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x v="524"/>
    <s v="Zero Down"/>
    <s v="Angel on the Corner need YOUR help to raise Â£3,500 to take Zero Down by Sarah Hehir to the Edinburgh Fringe Festival this August!"/>
    <x v="8"/>
    <x v="411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x v="525"/>
    <s v="EUPHORIA! A New Play by John Corigliano"/>
    <s v="EUPHORIA! is a new play about the decriminalization of drugs, and its profound effect on both the criminals in prison and &quot;The Man.&quot;"/>
    <x v="14"/>
    <x v="48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x v="526"/>
    <s v="Victory by Madicken Malm"/>
    <s v="We have a brand new play. We urgently need your help to fund our production, which opens at Theatre503 on August 18th."/>
    <x v="15"/>
    <x v="412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x v="527"/>
    <s v="Omega Kids - a new play"/>
    <s v="OMEGA KIDS, a new play by Noah Mease, directed by Jay Stull &amp; produced by New Light Theater Project in association with Access Theater."/>
    <x v="3"/>
    <x v="413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x v="528"/>
    <s v="Devastated No Matter What"/>
    <s v="A Festival Backed Production of a Full-Length Play."/>
    <x v="146"/>
    <x v="414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x v="529"/>
    <s v="Snowglobe Theatre presents: &quot;Much Ado about Nothing&quot;"/>
    <s v="Snowglobe Theatre, a new Montreal company, will be presenting Shakespeare's &quot;Much Ado about Nothing&quot; at Mainline Theatre in January"/>
    <x v="38"/>
    <x v="41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x v="530"/>
    <s v="Corners Grove"/>
    <s v="Corners Grove is a coming-of-age play about leaving home, gender identity and the death of Whitney Houston; will benefit Win NYC."/>
    <x v="147"/>
    <x v="416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x v="531"/>
    <s v="COMPASS PLAYERS presents SYLVIA by A. R. Gurney"/>
    <s v="SYLVIA is a modern romantic comedy about a marriage and a talking dog. Directed by Jeanna Michaels. January 12 through January 29, 2017"/>
    <x v="23"/>
    <x v="417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x v="532"/>
    <s v="Walken On Sunshine"/>
    <s v="A fast paced, comedic play about an anxiety-ridden filmmaker who lies to investors about having Christopher Walken in his film."/>
    <x v="3"/>
    <x v="418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x v="533"/>
    <s v="Foresight"/>
    <s v="New writing â€¢ Twisty-turny magical realist retro sci-fi â€¢ Human lives â€¢ Storytelling â€¢ The slope our society slips down..."/>
    <x v="13"/>
    <x v="20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x v="534"/>
    <s v="Theatre for restorative justice - help us get to Belgium!"/>
    <s v="We're a zero-budget, non-profit theatre group based in Oslo and have been invited to perform at a conference in Belgium. Help!"/>
    <x v="36"/>
    <x v="419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x v="535"/>
    <s v="Astronauts of Hartlepool: a Brexit sci-fi for VAULT 2017"/>
    <s v="Weâ€™re producing a Northern Brexit sci-fi play for VAULT festival 2017 and we need your help!"/>
    <x v="13"/>
    <x v="42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x v="536"/>
    <s v="Much Further Out Than You Thought @ Edinburgh Fringe 2015"/>
    <s v="A new one-man play by Giles Roberts, shining a different light on the very human cost of war *IDEASTAP UNDERBELLY AWARD WINNER 2015*"/>
    <x v="126"/>
    <x v="421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x v="537"/>
    <s v="Be A Buddy Not A Bully (Anti-Bullying Stage Play TOUR)"/>
    <s v="Transforming bystanders into anti-bullies since 2012 thru inclusive learning environments.  Together we can take back our classrooms."/>
    <x v="13"/>
    <x v="422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x v="538"/>
    <s v="Shakespeare Orange County's HAMLET: Match This!"/>
    <s v="SOC produces affordable and accessible theatre in the heart of Orange County, CA, and we need your help to match a $5,000 grant!"/>
    <x v="10"/>
    <x v="423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x v="539"/>
    <s v="&quot;The Tale of The Cockatrice&quot; by Peafrog Puppetry"/>
    <s v="A brand new show that unites puppetry, live music and storytelling to bring a forgotten English legend back to life!"/>
    <x v="2"/>
    <x v="424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x v="540"/>
    <s v="hap's- Whats the program?"/>
    <s v="There are so many dilemmas in life- what to do, where to go? _x000a_Let us solve it - search our preference based entertainment calendar"/>
    <x v="36"/>
    <x v="116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x v="541"/>
    <s v="Deviations"/>
    <s v="A website dedicated to local Kink Communities; to find others with matching interests and bring them together."/>
    <x v="37"/>
    <x v="379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x v="542"/>
    <s v="Chronicles - History by us, as we tell it, as we share it"/>
    <s v="The platform to record visual, audio and text memory of the common man - as we experienced history when it brushed us by"/>
    <x v="65"/>
    <x v="116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x v="543"/>
    <s v="Allergy Friendly Restaurant Finder and Review Site"/>
    <s v="I want to make it easy for those with food allergies to know where they can safely, and happily eat out with friends and family."/>
    <x v="29"/>
    <x v="119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x v="544"/>
    <s v="Favowear - Shopping for your favorite clothes made simple"/>
    <s v="Do you have a favorite shirt? So does everyone else. Favowear is creating a platform to share the best clothes and shopping sources."/>
    <x v="2"/>
    <x v="360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x v="545"/>
    <s v="Speedwapp - The best webdesign tool for Wordpress, Bootstrap"/>
    <s v="1st collaborative webdesign tool to create professional websites with WordPress, Bootstrap and other open source technologies."/>
    <x v="63"/>
    <x v="425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x v="546"/>
    <s v="Lift Up Missions a Global Christian Online Platform"/>
    <s v="Build a Christian Network Platform to connect and collaborate projects, events, missions and support online to fulfill the call."/>
    <x v="127"/>
    <x v="401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x v="547"/>
    <s v="Secure Email and Document sharing"/>
    <s v="We are looking to build a secure email / document sharing system for companies needing to send sensitive information to clients."/>
    <x v="51"/>
    <x v="117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x v="548"/>
    <s v="Langwiser - video lessons with native speaking teachers"/>
    <s v="Teach your native language online or study a foreign language with native speaking teachers. Social Web service and apps."/>
    <x v="3"/>
    <x v="426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x v="549"/>
    <s v="Keyup.in - The gaming community that gives back."/>
    <s v="The project idea came from game keys, gamers give out game keys on insecure forums and websites, we want to change that and make it fun"/>
    <x v="30"/>
    <x v="427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x v="550"/>
    <s v="Business &amp; Event Directory in Kingston, Ontario"/>
    <s v="Help us shine the spotlight on our local businesses and contractors by providing a cost-effective ecommerce &amp; marketing platform"/>
    <x v="10"/>
    <x v="428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x v="551"/>
    <s v="ALIBI X Nation - The Digital Black Wall Street"/>
    <s v="AX Nation's goal is to develop, highlight, and connect black business leaders across the diaspora with skilled software developers."/>
    <x v="96"/>
    <x v="429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x v="552"/>
    <s v="Spinnable Social Media"/>
    <s v="Axoral is a 3d interactive social media interface, with the potential to be so much more, but we need your help!"/>
    <x v="101"/>
    <x v="117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x v="553"/>
    <s v="sellorshopusa.com"/>
    <s v="Groundbreaking New Classifieds Website Grows Into Largest Nationwide Coverage By Turning Users Into Entrepreneurs"/>
    <x v="31"/>
    <x v="430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x v="554"/>
    <s v="grplife, private social network for non-profit organizations"/>
    <s v="grplife helps non-profit and community groups engage their members while upholding an attitude of responsibility for their information"/>
    <x v="148"/>
    <x v="431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x v="555"/>
    <s v="Marketing campaign for Show-Skill.net website"/>
    <s v="Show-Skill.net helps to promote young football talents for free. It's the best place to show what you've got! Just post your videos :)"/>
    <x v="51"/>
    <x v="117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x v="556"/>
    <s v="Braille Academy"/>
    <s v="An educational platform for learning Unified English Braille Code"/>
    <x v="6"/>
    <x v="148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x v="557"/>
    <s v="Interactive Global Domestic Violence Platform"/>
    <s v="The world's first interactive global domestic violence platform which connects victims, NGO's, policy-makers and researchers."/>
    <x v="60"/>
    <x v="432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x v="558"/>
    <s v="Southwest Louisville Online A Local Social Network"/>
    <s v="A community website with news, classifieds, photo albums, business reviews and a calendar for the local community to share."/>
    <x v="47"/>
    <x v="117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x v="559"/>
    <s v="MADE online media platform for artists and creatives"/>
    <s v="The words most comprehensive platform for creatives &amp; artists. Develop &amp; showcase user talent &amp; link them to business &amp; brands globally"/>
    <x v="149"/>
    <x v="155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x v="560"/>
    <s v="DOWNLOAD THE INTERNET,...."/>
    <s v="In the future the possibility exists that the internet it's self could be felled, we have world seed banks, it's time for a net bank,.."/>
    <x v="57"/>
    <x v="433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x v="561"/>
    <s v="CheckMate Careers"/>
    <s v="A marketplace for talent and employers to match. Using intuitive technology we match &amp; place talent with the best career position."/>
    <x v="36"/>
    <x v="434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x v="562"/>
    <s v="International/Domestic Student room platform"/>
    <s v="i would like to develop an international free platform for domestic and international students to find accomodation in all countries"/>
    <x v="63"/>
    <x v="117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x v="563"/>
    <s v="time-care.com - Helping People Remember The Simple Things"/>
    <s v="I want to help people who have trouble remembering the simple things in life, like what day it is and what they need to do today."/>
    <x v="96"/>
    <x v="427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x v="564"/>
    <s v="TOC TOC TROC"/>
    <s v="Plateforme de troc gratuit et d'Ã©changes en tous genres par nature. Mieux s'entraider, Ã©changer, de donner, louer ou vendre Ã  distance."/>
    <x v="102"/>
    <x v="116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x v="565"/>
    <s v="EasyLearnings"/>
    <s v="Our objective is to provide a platform which helps teachers to provide courses to leaners in wide range of locations including Africa."/>
    <x v="31"/>
    <x v="117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x v="566"/>
    <s v="RummageCity.com - Rummage sailing made easy!"/>
    <s v="I am creating a website that will make it easier for people to promote or find rummage sales utilizing the power of Google Maps"/>
    <x v="10"/>
    <x v="116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x v="567"/>
    <s v="UnimeTV - Revolutionizing Anime"/>
    <s v="UnimeTV's goal to revolutionize the way anime lovers interact with one another. Connect with others around the globe like never before!"/>
    <x v="3"/>
    <x v="117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x v="568"/>
    <s v="Planet Snow Kids - an online global family of snow lovers."/>
    <s v="A million snow lovers from all over the planet, connected to each other with a common goal. &quot;To have the best snow experiences _x000a_ever.&quot;"/>
    <x v="142"/>
    <x v="43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x v="569"/>
    <s v="Mioti"/>
    <s v="Mioti is an indie game marketplace that doubles as a community for developers to join networks and discuss projects."/>
    <x v="30"/>
    <x v="17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x v="570"/>
    <s v="Relaunching in May"/>
    <s v="Humans have AM/FM/Satellite radio, kids have radio Disney, pets have DogCatRadio."/>
    <x v="94"/>
    <x v="436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x v="571"/>
    <s v="Snag-A-Slip"/>
    <s v="Snag-A-Slip is an online platform that connects boaters with awesome marinas and available boat slips so that they can book with ease."/>
    <x v="31"/>
    <x v="437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x v="572"/>
    <s v="FairwayJockey.com Custom Golf Equipment"/>
    <s v="FairwayJockey.com is a web platform to make high quality custom tour golf equipment available at a lower cost to the consumer."/>
    <x v="30"/>
    <x v="117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x v="573"/>
    <s v="Welcome to the Future! &quot;UMEOS&quot; the Internet's You, Me, O.S."/>
    <s v="Dive into 3D fractal star fields of web browsing, social networking, and project/contact management. Your YOUniverse of data #UMEOS"/>
    <x v="150"/>
    <x v="438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x v="574"/>
    <s v="Unity, A Content Creators Toolkit"/>
    <s v="Grow your YouTube channel and increase your audience by allowing multi uploads, shares and interaction from a single simple interface."/>
    <x v="151"/>
    <x v="439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x v="575"/>
    <s v="Uscore - Am PC spielerisch forschen und dafÃ¼r belohnt werden"/>
    <s v="Wird der PC nicht genutzt, belohnt Gridcoin Rechenleistung fÃ¼r wissenschaftlichen Fortschritt - Uscore macht diese Forschung zum Spiel!"/>
    <x v="127"/>
    <x v="440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x v="576"/>
    <s v="Uthtopia"/>
    <s v="UthTopia Is a social media organization that believes in positive online usage, youth mentorship, and youth empowerment."/>
    <x v="58"/>
    <x v="116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x v="577"/>
    <s v="everydayrelay"/>
    <s v="Emails are one of pervasively used mode of communication today. However, emails can be personal and sometimes discretion is needed."/>
    <x v="10"/>
    <x v="115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x v="578"/>
    <s v="weBuy Crowdsourced Shopping"/>
    <s v="weBuy trade built on technology and Crowd Sourced Power"/>
    <x v="152"/>
    <x v="441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x v="579"/>
    <s v="Course: Learn Cryptography"/>
    <s v="Learn classic and public key cryptography with a full proof-of-concept system in JavaScript."/>
    <x v="14"/>
    <x v="442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x v="580"/>
    <s v="Talented Minds â­ï¸"/>
    <s v="I Want To Create A Website That Helps Young Inventors Of Today Broadcast Their Talents &amp; Help Get The Reconigition They Deserve"/>
    <x v="9"/>
    <x v="116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x v="581"/>
    <s v="A Poets Domain"/>
    <s v="Help me raise funds so that I can be able to give passionate young poets a chance to earn money weekly for their writing &amp; spoken word."/>
    <x v="44"/>
    <x v="117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x v="582"/>
    <s v="&quot;We the People...&quot;"/>
    <s v="A community-driven online system which promotes self-governance.  Level up by adding content; civic agendas and private associations."/>
    <x v="57"/>
    <x v="117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x v="583"/>
    <s v="HackersArchive.com"/>
    <s v="HackersArchive.com will help rid the web of viruses and scams found everywhere else you look!"/>
    <x v="7"/>
    <x v="116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x v="584"/>
    <s v="scriptCall - The Personal Presentation Platform"/>
    <s v="Script Call takes your presentation from the wall to your audience; from your device to theirs."/>
    <x v="28"/>
    <x v="115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x v="585"/>
    <s v="Link Card"/>
    <s v="SAVE UP TO 40% WHEN YOU SPEND!_x000a__x000a_PRE-ORDER YOUR LINK CARD TODAY"/>
    <x v="7"/>
    <x v="117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x v="586"/>
    <s v="Employ College 2K"/>
    <s v="Employ College is a movement for companies to hire college graduates from their respected institutions."/>
    <x v="3"/>
    <x v="443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x v="587"/>
    <s v="Waitresses.com"/>
    <s v="Waitresses.com is an online community devoted to servers around the world. Learn. Connect. Work. Travel. Share._x000a__x000a_Make a pledge today!"/>
    <x v="11"/>
    <x v="444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x v="588"/>
    <s v="TiTraGO! your personal driver"/>
    <s v="Offrire un &quot;TRAGO&quot;, ossia un passaggio con autista che ti segue e ti aspetta mentre concludi i tuoi affari, quando non puoi guidare"/>
    <x v="7"/>
    <x v="356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x v="589"/>
    <s v="Get Neighborly"/>
    <s v="Services closer than you think..."/>
    <x v="51"/>
    <x v="116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x v="590"/>
    <s v="Build a Search Engine and more - Web Engineering Course"/>
    <s v="Learn the skills needed to be a successful web engineer. Create your own complex web applications, deploy servers, use data and more."/>
    <x v="10"/>
    <x v="445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x v="591"/>
    <s v="Kid's Connect (Connecting kids with sickness' together)"/>
    <s v="Kid's Connect is a brand new social media website that is built specifically for kids to connect with other kids sick just like them."/>
    <x v="57"/>
    <x v="377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x v="592"/>
    <s v="Go Start A Biz"/>
    <s v="Together, we can build a FREE, business start-up system that will help aspiring entrepreneurs change their economic circumstances."/>
    <x v="51"/>
    <x v="156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x v="593"/>
    <s v="Step-By-Step Guide On How To Stay Secure &amp; Anonymous Online"/>
    <s v="One Day Your Life May Just Depend on Staying Anonymous Online.  Or You Just May Not Want Google, Amazon Or The NSA Knowing Your Details"/>
    <x v="2"/>
    <x v="129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x v="594"/>
    <s v="Unleashed Fitness"/>
    <s v="Creating a fitness site that will change the fitness game forever!"/>
    <x v="31"/>
    <x v="375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x v="595"/>
    <s v="MyBestInterest.org"/>
    <s v="MyBestInterest.org elminates election research by quickly identifying the candidates that will best represent your interests."/>
    <x v="57"/>
    <x v="44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x v="596"/>
    <s v="DigitaliBook free library"/>
    <s v="We present digitaibook,com site which can become a free electronic library with your help,"/>
    <x v="22"/>
    <x v="360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x v="597"/>
    <s v="Rolodex: One Contact List to Rule Them All"/>
    <s v="Rolodex is a web application that strives to nurture business to business relationships by connecting users via email."/>
    <x v="51"/>
    <x v="17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x v="598"/>
    <s v="Goals not creeds"/>
    <s v="This is a project to create a crowd-funding site for Urantia Book readers worldwide."/>
    <x v="30"/>
    <x v="447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x v="599"/>
    <s v="Mail 4 Jail"/>
    <s v="We send care packages to incarcerated individuals throughout the country that include specific items hand picked by the sender."/>
    <x v="63"/>
    <x v="395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x v="600"/>
    <s v="Anaheim California here we come but we need your help."/>
    <s v="Science Technology Engineering and Math + youth = a brighter tomorrow."/>
    <x v="10"/>
    <x v="173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x v="601"/>
    <s v="Privster.net - Privacy anywhere, whenever for free."/>
    <s v="In today's day and age every website tracks your IP Address and information, it's time to keep your information private and secure."/>
    <x v="3"/>
    <x v="133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x v="602"/>
    <s v="EZDoctor Reports a &quot;CarFax&quot; type report on Doctors."/>
    <s v="A &quot;CarFax&quot; type of report for Doctors. We have the right to make informed decisions about who we choose to be our doctor!"/>
    <x v="54"/>
    <x v="117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x v="603"/>
    <s v="Randompics.net - Make It Fan Owned And Updated! (Canceled)"/>
    <s v="The admin for Randompics has announced they will be shutting down. I want to run, and improve, this great site!"/>
    <x v="36"/>
    <x v="448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x v="604"/>
    <s v="Don't Shoot the Messenger Chick (Canceled)"/>
    <s v="Bad news is our business. We deliver the news you don't want to and soften the blow with custom designed gifts and personalized verse."/>
    <x v="15"/>
    <x v="117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x v="605"/>
    <s v="Teach Your Parents iPad (Canceled)"/>
    <s v="An iPad support care package for your parents / seniors."/>
    <x v="10"/>
    <x v="449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x v="606"/>
    <s v="All in One Cloud Business Management - Extendix Panel"/>
    <s v="No more expensive, difficult and seperated packages for your business management. It's time for an All-in-One solution for your company"/>
    <x v="10"/>
    <x v="115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x v="607"/>
    <s v="An Online Music Venue Awaits (Canceled)"/>
    <s v="Gritty, upfront reality going the distance hard with a proven track record of insatiable artist. Broadcasted live on the Web."/>
    <x v="49"/>
    <x v="117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x v="608"/>
    <s v="Mise En Abyme Cloud Computers - PC inside a Website"/>
    <s v="A website that hosts virtual desktops. Simply log in and the cloud will enhance the power of your local computer or smart device"/>
    <x v="60"/>
    <x v="450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x v="609"/>
    <s v="Swap Anything (Canceled)"/>
    <s v="Can we swap, please? - everybody's said it. I want to create a website that enables anybody to trade their items, without money hassle."/>
    <x v="153"/>
    <x v="139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x v="610"/>
    <s v="UniteChrist (Canceled)"/>
    <s v="We are creating a Christian social network to empower, educate, and connect Christians all over the world."/>
    <x v="154"/>
    <x v="117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x v="611"/>
    <s v="Securivente (Canceled)"/>
    <s v="Finie la peur de vendre ou acheter d'occasion Ã  un inconnu ! Colis ouverts, photographiÃ©s et testÃ©s. Paiements en ligne sÃ©curisÃ©s."/>
    <x v="58"/>
    <x v="117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x v="612"/>
    <s v="Web Streaming 2.0 (Canceled)"/>
    <s v="A Fast and Reliable new Web platform to stream videos from Internet"/>
    <x v="3"/>
    <x v="117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x v="613"/>
    <s v="storieChild: technology + art = your child's storybook"/>
    <s v="A storybook for your child in 15 minutes, exclusively through Kickstarter (pre-sales, not a donation) starting at $15 for a softcover."/>
    <x v="127"/>
    <x v="451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x v="614"/>
    <s v="Lets Reinvent Our Election Process (Canceled)"/>
    <s v="Something is wrong when your choices are between a &quot;giant douche and a turd sandwich.&quot;  So, lets make it better."/>
    <x v="3"/>
    <x v="117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x v="615"/>
    <s v="PixlDir.com - Simple and fast image hosting. (Canceled)"/>
    <s v="The aim of PixlDir is to deliver the most simple, and fast experience when it comes to uploading images to the web."/>
    <x v="155"/>
    <x v="117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x v="616"/>
    <s v="S'time Soirees (Canceled)"/>
    <s v="Hormis la similitude envers d'autres rÃ©seaux socials, celui-ci vous permettra d'organiser / participer Ã  des soirÃ©es trÃ¨s facilement !"/>
    <x v="10"/>
    <x v="117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x v="617"/>
    <s v="Get Affordable Website with Premium Hosting and Domain"/>
    <s v="At beSpider you can create and publish you websites within minutes. 100s of pre-build templates, free domain, free cloud base hosting."/>
    <x v="13"/>
    <x v="177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x v="618"/>
    <s v="Y2Y Tutors (Canceled)"/>
    <s v="With the cost of education seemingly always on the rise, Y2Y aims to ensure that no student will be left behind through peer tutoring."/>
    <x v="44"/>
    <x v="117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x v="619"/>
    <s v="Big Data (Canceled)"/>
    <s v="Big Data Sets for researchers interested in improving the quality of life."/>
    <x v="156"/>
    <x v="116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x v="620"/>
    <s v="iShopGreen.ca - the green product marketplace (Canceled)"/>
    <s v="iShopGreen.ca is an online marketplace that connects consumers and suppliers with green products &amp; services"/>
    <x v="11"/>
    <x v="452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x v="621"/>
    <s v="We CAN End Police Violence Against Our Dog's (Canceled)"/>
    <s v="Creating a web portal to train law enforcement departments on how to handle dogs and a directory and profile system for our dog's."/>
    <x v="31"/>
    <x v="453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x v="622"/>
    <s v="The Animal Shelter Network website (Canceled)"/>
    <s v="The Animal Shelter Network is a free website for collaboration and communication between animal shelters, rescues and humane societies."/>
    <x v="12"/>
    <x v="454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x v="623"/>
    <s v="WheelWolf - Swap and borrow cars with fellow car lovers."/>
    <s v="WheelWolf is a subscription based service connecting car lovers to provide a safe and secure platform for swapping and borrowing cars."/>
    <x v="96"/>
    <x v="117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x v="624"/>
    <s v="NeedSomeLoven.com (Canceled)"/>
    <s v="I am designing a fun, high tech dating website, with over 25 cool features. It is innovate as well as user friendly."/>
    <x v="10"/>
    <x v="117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x v="625"/>
    <s v="SkyRooms.io Virtual Offices (Canceled)"/>
    <s v="SkyRooms.IO is a social network for business people that actually equips them to do work together. Resume, video conferencing and PM."/>
    <x v="31"/>
    <x v="117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x v="626"/>
    <s v="The Story of Life - Writing tomorrow's history today"/>
    <s v="TSOLife is a revolutionary digital platform that allows users to record a personalized legacy to leave behind for future generations."/>
    <x v="31"/>
    <x v="45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x v="627"/>
    <s v="Privileged Zone - Premium Social Network (Canceled)"/>
    <s v="Social Network - your new digital social life without ads, monitoring and analyses. Freed from the feeling that every step is followed"/>
    <x v="157"/>
    <x v="456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x v="628"/>
    <s v="Website for Firearms Education &amp; Sale of Accessories"/>
    <s v="Funding of website design &amp; materials for education about firearms, firearm safety &amp; firearm related apparel"/>
    <x v="10"/>
    <x v="117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x v="629"/>
    <s v="Smidlink Fun Ids.....search an Id, then message for free!"/>
    <s v="Global Ids you create for yourself, then the world can connect to you via free online msgs (for Reuniting Lost Property, Dating &amp; more)"/>
    <x v="61"/>
    <x v="457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x v="630"/>
    <s v="Ecosteader (Canceled)"/>
    <s v="Land development network for an eco-conscious collective. Community portal features ideas on lean design, green building, urban ecology"/>
    <x v="158"/>
    <x v="115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x v="631"/>
    <s v="Brevity: A Powerful Online Publishing Software! (Canceled)"/>
    <s v="A Powerful Multimedia-Rich Software that aims at making online publishing very simple."/>
    <x v="63"/>
    <x v="458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x v="632"/>
    <s v="UniWherse.com - Bring students future (Canceled)"/>
    <s v="Our goal is to create a system, students can find universities that best match their interests."/>
    <x v="22"/>
    <x v="117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x v="633"/>
    <s v="Uivo-fast,secure emergency contact system for your property"/>
    <s v="Uivo lets police and fire department personnel quickly contact you in the event of an emergency involving your property."/>
    <x v="3"/>
    <x v="459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x v="634"/>
    <s v="pitchtograndma (Canceled)"/>
    <s v="We help companies to explain what they do in simple, grandma-would-understand terms."/>
    <x v="10"/>
    <x v="116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x v="635"/>
    <s v="Pleero, A Technology Team Building Website (Canceled)"/>
    <s v="Network used for building technology development teams."/>
    <x v="31"/>
    <x v="369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x v="636"/>
    <s v="Keto Advice (Canceled)"/>
    <s v="With no central location for keto knowledge, keto advice will be a community run knowledge base."/>
    <x v="13"/>
    <x v="460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x v="637"/>
    <s v="Unique online start up, Art and Technology together (Canceled)"/>
    <s v="It will enable deprived children to make artistic work for selling online/illustrating their work in our exhibitions around the world."/>
    <x v="57"/>
    <x v="117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x v="638"/>
    <s v="W (Canceled)"/>
    <s v="O0"/>
    <x v="61"/>
    <x v="461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x v="639"/>
    <s v="Kids Educational Social Media Site (Canceled)"/>
    <s v="Development of a Safe and Educational Social Media site for kids."/>
    <x v="80"/>
    <x v="116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x v="640"/>
    <s v="Carbon mini bikes / race / MTB / FAT ~ Carbon tow placement"/>
    <s v="Mountain, fat and race bikes made from high grade aero carbon fibers by tow placement and tow folding technology (no fibres cutting)."/>
    <x v="159"/>
    <x v="462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x v="641"/>
    <s v="Help fund research of dual action compression breast pump"/>
    <s v="Innovative new compression-based breast pump gives mothers unprecedented freedom, enabling efficient and discreet pumping"/>
    <x v="79"/>
    <x v="463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x v="642"/>
    <s v="Gauss - Redefining Eye Protection for the Digital Age"/>
    <s v="Gauss glasses protect your eyes in front of screens and outside with self-tinting lenses and a new, proprietary coating technology."/>
    <x v="22"/>
    <x v="464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x v="643"/>
    <s v="Phone Silks - The best way to carry your smart phone!"/>
    <s v="Stylish new phone carrier allows instant access to your smart phone while freeing up your hands."/>
    <x v="31"/>
    <x v="465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x v="644"/>
    <s v="Sofft: Blocks Stains &amp; Softens Clothes!"/>
    <s v="Sofft...it's Soft with an Off! A stain-blocking fabric softener that simplifies your laundry and helps the environment at the same time"/>
    <x v="31"/>
    <x v="466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x v="645"/>
    <s v="Carbon Fiber Collar Stays"/>
    <s v="Ever wanted to own something made out of carbon fiber? Now you can!"/>
    <x v="13"/>
    <x v="467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x v="646"/>
    <s v="Body Armor - The Super Female Police Officer of the Future!!"/>
    <s v="Small town police forces don't always have the resources to provide for the unique needs of female officers and their body armor."/>
    <x v="134"/>
    <x v="468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x v="647"/>
    <s v="Silver anti-radiation underwear. Keep body cool in summer"/>
    <s v="Wengash Silver underwear: 100% pure silver. Block cell phone, wifi and microwave radiation, protect your reproductive organs and sperm"/>
    <x v="13"/>
    <x v="469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x v="648"/>
    <s v="Audio Jacket"/>
    <s v="Get ready for the next product that you canâ€™t live without"/>
    <x v="19"/>
    <x v="470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x v="649"/>
    <s v="VIVO Solar Bag"/>
    <s v="A backpack with a built in solar panel to charge any USB device. Includes removable battery pack, USB cable, and 7 different adapters!"/>
    <x v="30"/>
    <x v="471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x v="650"/>
    <s v="Jake Lazarow's Eagle Project"/>
    <s v="This project is designed to obtain flash drive bracelets with a child's information on it for parents to wear in case of emergencies"/>
    <x v="15"/>
    <x v="472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x v="651"/>
    <s v="Pacha's Pajamas: Award-Winning Healthy Kids Entertainment!"/>
    <s v="Pacha's Pajamas is an epic story told through books, music, videos and now augmented PJs that's uplifting kids everywhere!"/>
    <x v="31"/>
    <x v="473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x v="652"/>
    <s v="The Zossom Phone Case"/>
    <s v="Zossom is a smart phone case with a strap. Forget the days of shattered screens and scratches. The Zossom case keeps your phone safe."/>
    <x v="9"/>
    <x v="47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x v="653"/>
    <s v="Wearsafe: Wearable technology on a mission to save lives"/>
    <s v="Wearsafe: connect with the press of a wearable button, keeping you safer wherever you are and more secure in whatever youâ€™re doing."/>
    <x v="96"/>
    <x v="47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x v="654"/>
    <s v="TRASENSE MOVEMENT: The Smartest Daily Tracker for Under $30"/>
    <s v="The MOVEMENT delivers the same tracking functions as the industry leaders at a fraction of the cost. SUPPORT our Project Today."/>
    <x v="14"/>
    <x v="476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x v="655"/>
    <s v="Spark: The Watch That Keeps You Awake"/>
    <s v="Meet Spark: The friendly companion that helps you stay awake during the day. Re-released with new features!"/>
    <x v="6"/>
    <x v="477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x v="656"/>
    <s v="Motion Control Camera Camcorder HD Bluetooth Smart Glasses"/>
    <s v="Innovative smart glasses allow you recording videos, taking pictures and connecting to your phone with smart defined gestures."/>
    <x v="10"/>
    <x v="4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x v="657"/>
    <s v="Shine: first App control Laser Light Bluetooth Headphones"/>
    <s v="Be more than stylish, be visible. Reflect what youâ€™re hearing/feeling in 24 customizable glowing colors with these laser based earbuds."/>
    <x v="36"/>
    <x v="479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x v="658"/>
    <s v="Neorings secures, mounts, stands, your smartphone and tablet"/>
    <s v="Secure your smartphone in your hand without worry of drops, perfect to mount in your car or anywhere else; makes the most useful stand."/>
    <x v="160"/>
    <x v="480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x v="659"/>
    <s v="Lulu Watch Designs - Apple Watch"/>
    <s v="Sync up your lifestyle"/>
    <x v="9"/>
    <x v="481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x v="660"/>
    <s v="ProfileMyRun:  Run the Right Way, Run the Natural Way"/>
    <s v="A revolutionary way to bring running science to everyday people and help runners of all levels achieve a more natural and enjoyable run"/>
    <x v="63"/>
    <x v="482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x v="661"/>
    <s v="AirString"/>
    <s v="AirString keeps your AirPods from getting lost by keeping the pair together with a  durable and premium quality string."/>
    <x v="3"/>
    <x v="483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x v="662"/>
    <s v="LW - the cool luminescent band with a watch"/>
    <s v="A stylish, durable safety light band on your wrist or ankle holds a watch or another modular accessory."/>
    <x v="130"/>
    <x v="484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x v="663"/>
    <s v="MouseFighter invisible AIR mouse"/>
    <s v="Imagine a mouse that automatically moves your pointer to where your head is facing. Its an air mouse hidden inside a standard headset."/>
    <x v="61"/>
    <x v="485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x v="664"/>
    <s v="Oregon Babyâ„¢ Diapers"/>
    <s v="Save Oregon Babyâ„¢ Diapers, a handmade business, run by awesome moms in Southern Oregon, from permanently closing!"/>
    <x v="14"/>
    <x v="486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x v="665"/>
    <s v="CulBox , Open Source Wearable Smart Watch for Arduino"/>
    <s v="Culbox is an Open Source Wrist Watch for Arduino with built in Bluetooth and bunch of Hi-Tech sensors and tons of features for Makers"/>
    <x v="3"/>
    <x v="487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x v="666"/>
    <s v="Ducky Diapers"/>
    <s v="Have you ever dreamed of having a pet duckling, but concerned about all the pooping, here is a a solution to help solve that issue."/>
    <x v="61"/>
    <x v="13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x v="667"/>
    <s v="Ubivade - Vibrating navigation belt"/>
    <s v="The first navigation system, usable by each means of transport, that will take you wherever you want without thinking about the route."/>
    <x v="63"/>
    <x v="488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x v="668"/>
    <s v="Iplace itâ„¢ : The Phone Holding RFID Blocking Card Holder"/>
    <s v="A card holding companion to your phone that acts as a placing device for all your devices.  Grips to any material too."/>
    <x v="36"/>
    <x v="34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x v="669"/>
    <s v="Christian DiLusso Watches"/>
    <s v="Beautiful automatic watches, made for every moment._x000a_Sports, business, casual.....it fits every moment of your life."/>
    <x v="61"/>
    <x v="489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x v="670"/>
    <s v="FINCLIP, the easiest way to don/doff your scuba diving fins"/>
    <s v="FINCLIP, the revolutionary scuba diving accessory that when attached to your fins makes getting them on the simplest thing in the world"/>
    <x v="161"/>
    <x v="490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x v="671"/>
    <s v="SmoothEye - Accurately Test Your Alertness and Focus Level"/>
    <s v="SmoothEye tracks eye movements to accurately measure alertness and focus level, allowing you to easily and reliably test your brain."/>
    <x v="11"/>
    <x v="491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x v="672"/>
    <s v="youWare  |  A digital ID for the real world"/>
    <s v="Fashion accessories used to instantly link with people you meet and exchange contact info, money, documents, media and so much more."/>
    <x v="63"/>
    <x v="492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x v="673"/>
    <s v="HORIZON: LIFE ENHANCED GLASSWARE"/>
    <s v="Will assist the deaf to have better communication and safety through the use of LCD glassware with audio &amp; sensory components."/>
    <x v="57"/>
    <x v="82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x v="674"/>
    <s v="Something To Wear For Hearing Sounds By Feeling Vibrations"/>
    <s v="Listen to sounds by feeling an array of vibrational patterns against your body."/>
    <x v="63"/>
    <x v="493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x v="675"/>
    <s v="How to Make Innovative Apple Watch Apps with WatchKit"/>
    <s v="24+ hour online class in WatchKit development from an expert iOS developer and instructor via unconventional, innovative projects."/>
    <x v="12"/>
    <x v="494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x v="676"/>
    <s v="NapTime: the first baby monitor that takes care of parents"/>
    <s v="Having a baby or looking for the perfect gift for a baby shower?_x000a_Discover NapTime, a silent baby monitor that improves your sleep."/>
    <x v="57"/>
    <x v="495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x v="677"/>
    <s v="World's first Heated Jacket managed by Smartphone"/>
    <s v="Sinapsi is the first heated jacket designed in Italy._x000a_Now you can manage your jacket by smartphone. Power bank 5/x Charger included."/>
    <x v="63"/>
    <x v="496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x v="678"/>
    <s v="World's Smallest Mp3 Player Earpiece Bible - Ohura Project"/>
    <s v="For the isolated rice farmer. For the 14-hour taxi driver. This tiny MP3 player has the entire New Testament Bible... in their language"/>
    <x v="88"/>
    <x v="497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x v="679"/>
    <s v="Monolith Posture Coach"/>
    <s v="World's first bio-feedback posture device for your entire back. Trains back, neck, thoracic &amp; ab segments by using only 30 min/day."/>
    <x v="162"/>
    <x v="498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x v="680"/>
    <s v="PosturePulse: The posture sensor worn on your waist or chair"/>
    <s v="A simple, vibrating belt that trains your muscles to maintain the correct posture, providing more confidence and higher energy levels."/>
    <x v="96"/>
    <x v="499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x v="681"/>
    <s v="D-Pro Athletic Headband with Carbon Fiber"/>
    <s v="The D-Pro is a lightweight, moisture-wicking headband with a padded carbon fiber insert that reduces the risk of head injury in sports."/>
    <x v="30"/>
    <x v="116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x v="682"/>
    <s v="Deception Belt"/>
    <s v="The Deception Belt is an innovative belt with app capability, designed to assist any user gain control over their appetite."/>
    <x v="63"/>
    <x v="500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x v="683"/>
    <s v="Mist Buddy Hydration/Misting Backpack"/>
    <s v="Mist Buddy is a remote controlled misting system, powered by a rechargeable battery with misting/sipping tip for complete coolness."/>
    <x v="19"/>
    <x v="501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x v="684"/>
    <s v="Arcus Motion Analyzer | The Versatile Smart Ring"/>
    <s v="Arcus gives your fingers super powers."/>
    <x v="163"/>
    <x v="502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x v="685"/>
    <s v="Nomadica All purpose backpack with battery"/>
    <s v="PowerPack is an efficient and affordable backpack with a lithium-ion charger for all electronic devices offering charges on the go!"/>
    <x v="13"/>
    <x v="50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x v="686"/>
    <s v="Vivi di Cuore - Heart Rate Watch"/>
    <s v="La tua giornata sportiva monitorata nel tuo polso??!!!_x000a_Rendiamolo possibile... VIVI DI CUORE --- All MADE in ITALY"/>
    <x v="69"/>
    <x v="117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x v="687"/>
    <s v="Power Go: Cargador Solar para Dispositivos MÃ³viles"/>
    <s v="Power Go es una linea de cargadores solares para dispositivos mÃ³viles, amigables con el medio ambiente y de bajo costo."/>
    <x v="57"/>
    <x v="504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x v="688"/>
    <s v="The Most Advanced Dress Shirt- EVER!!"/>
    <s v="Removable collars and cuffs along with hidden underarm designs that prevent embarrassing and stubborn stains. What does YOUR shirt do?"/>
    <x v="22"/>
    <x v="505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x v="689"/>
    <s v="Lifeclock One: The Escape from New York Inspired Smartwatch"/>
    <s v="The Lifeclock One is an officially licensed, supercharged version of Snake Plisskenâ€™s countdown watch from Escape from New York."/>
    <x v="61"/>
    <x v="506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x v="690"/>
    <s v="BLOXSHIELD"/>
    <s v="A radiation shield for your fitness tracker, smartwatch or other wearable smart device"/>
    <x v="22"/>
    <x v="507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x v="691"/>
    <s v="ShapeCase - Colorful Apple Watch Bumpers"/>
    <s v="Personalizing your Apple Watch has never been easier. Ten different colors to match any lifestyle. Time is precious, protect it."/>
    <x v="63"/>
    <x v="92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x v="692"/>
    <s v="Signum Indicators by Brighter Indication"/>
    <s v="A revolutionary, cycling safety device is born! Signum indicators close the communication gap between cyclists and other road users."/>
    <x v="22"/>
    <x v="508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x v="693"/>
    <s v="Prana: Wearable for Breathing and Posture"/>
    <s v="Prana is the first wearable combining breath and posture tracking to make your sitting time count."/>
    <x v="57"/>
    <x v="509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x v="694"/>
    <s v="Airlock bike helmet"/>
    <s v="You can control how much air enters the helmet by opening or closing the vents. This is very useful in bad weather, or for competition."/>
    <x v="60"/>
    <x v="51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x v="695"/>
    <s v="mini air- personal air conditioner"/>
    <s v="Unique small wearable personal air conditioning device that provides the user a 10-15 degree environmental difference on his person."/>
    <x v="127"/>
    <x v="69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x v="696"/>
    <s v="trustee"/>
    <s v="Show your fidelity by wearing the Trustee rings! Show where you are (at)!"/>
    <x v="164"/>
    <x v="116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x v="697"/>
    <s v="VR Lens Lab - Prescription Lenses for Virtual Reality HMDs"/>
    <s v="Glasses, not for you but your virtual reality headset. Prescription lens adapters, lenses and more to make your VR experiences better."/>
    <x v="10"/>
    <x v="511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x v="698"/>
    <s v="3D Xray Vision. State of the Art. Free for Everyone*."/>
    <s v="The first 3D Xray Vision Instrument FREE* for researchers, scientists, entrepreneurs, developers, educators, artists, and explorers."/>
    <x v="57"/>
    <x v="512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x v="699"/>
    <s v="TapTap, a touch communication wristband"/>
    <s v="TapTap is a technology to transfer touch between two people. It can also be an activity tracker, a game controller or smart alarm."/>
    <x v="64"/>
    <x v="513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x v="700"/>
    <s v="A-iEasyâ„¢ Smartphone Stand Holder | The End of Busy Hands."/>
    <s v="A-iEasyâ„¢: The first customized unfoldable stand for smartphones that barkly needs room. Wholy integrated (will be relaunched soon!!)."/>
    <x v="36"/>
    <x v="124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x v="701"/>
    <s v="HotBlack: The premium smartwatch that shows your custom data"/>
    <s v="In case you missed out on this campaign but are interested in owning a Hotblack London watch, please visit www.hotblacklondon.com."/>
    <x v="165"/>
    <x v="514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x v="702"/>
    <s v="Pace...Me | Visual Pace &amp; Interval Trainer | Sports Wearable"/>
    <s v="Realtime feedback for swim &amp; triathlon training! Visually monitor pace &amp; intervals to improve fitness. For swimmers &amp; triathletes."/>
    <x v="36"/>
    <x v="515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x v="703"/>
    <s v="EL TORO SPEEDWRAPS - THE EVOLUTION OF SPORTS TRAINING"/>
    <s v="SPEEDWRAPS improve the speed, agility &amp; strength of an athlete by utilizing evenly distributed weight on the lower leg."/>
    <x v="36"/>
    <x v="516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x v="704"/>
    <s v="ZNITCH- The Evolution in Helmet Safety"/>
    <s v="Turn you helmet into the safest helmet and don't worry about a thing,you will always have the right fit!!"/>
    <x v="56"/>
    <x v="517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x v="705"/>
    <s v="SomnoScope"/>
    <s v="The closest thing ever to the Holy Grail of wearables technology"/>
    <x v="57"/>
    <x v="518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x v="706"/>
    <s v="Driver Alert System"/>
    <s v="Driver Alert System es un sistema de seguridad para el conductor, que le avisa en caso de perder la posicion vertical mientras conduce."/>
    <x v="57"/>
    <x v="117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x v="707"/>
    <s v="Hy - hidden wireless earbuds you never have to take off"/>
    <s v="Forget your headphones. Wear Hy all day for voice-controlled music, calls, biometrics and more, with a huge battery and hidden fit."/>
    <x v="118"/>
    <x v="519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x v="708"/>
    <s v="Glowbelt, The World's First Retractable LED Safety Belt"/>
    <s v="Glowbelt is the world's first rectractable LED safety belt for fans of the great outdoors, fitness enthusiasts, children and more."/>
    <x v="79"/>
    <x v="520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x v="709"/>
    <s v="lumiglove"/>
    <s v="A &quot;handheld&quot; light, which eases the way you illuminate objects and/or paths."/>
    <x v="36"/>
    <x v="377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x v="710"/>
    <s v="Hate York Shirt 2.0"/>
    <s v="Shirts, so technologically advanced, they connect mentally to their audience upon sight."/>
    <x v="38"/>
    <x v="117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x v="711"/>
    <s v="Anti Snore Wearable"/>
    <s v="Our wearable and app automates the poke you normally get from your bedpartner to make you stop snoring and making you turn to the side."/>
    <x v="57"/>
    <x v="52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x v="712"/>
    <s v="Riders Registry &quot;Medical data of active people on a Dog Tag&quot;"/>
    <s v="Making important medical data of active people available to first responders of an emergency by wearing a dog tag bearing a QR Code"/>
    <x v="166"/>
    <x v="522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x v="713"/>
    <s v="Secure Pet GPS Tracker - Every Moment Matters"/>
    <s v="The first GPS tracker created entirely in Italy that allows you to know where your pet is located at any time throughout any device."/>
    <x v="31"/>
    <x v="523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x v="714"/>
    <s v="Prep Packs Survival Belt"/>
    <s v="The Prep Packs Survival Belt allows you to carry all of the essentials for outdoor survival inside your belt buckle"/>
    <x v="36"/>
    <x v="524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x v="715"/>
    <s v="Mouse^3"/>
    <s v="Mouse^3 is the next generation of input devices. With cursor control and customized gesture recognition, its applications are endless!"/>
    <x v="167"/>
    <x v="525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x v="716"/>
    <s v="Pathfinder - Wearable Navigation for the Blind"/>
    <s v="Translate sight into touch with a wrist-mounted wearable. A revolution for visually impaired people everywhere."/>
    <x v="39"/>
    <x v="526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x v="717"/>
    <s v="cool air belt"/>
    <s v="Cool air flowing under clothing keeps you cool."/>
    <x v="57"/>
    <x v="527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x v="718"/>
    <s v="BioToo - Emergency Temporary Tattoos"/>
    <s v="When every second matters, BioToo temporary tattoos get critical information to emergency personnel to help them help you."/>
    <x v="14"/>
    <x v="456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x v="719"/>
    <s v="Hand Armor Liquid Chalk-Ultimate Sports Chalk Help Patent"/>
    <s v="We've created the perfect sports chalk- antibacterial, lasts longer, better grip, and no mess! Now we need a non-provisional patent!"/>
    <x v="36"/>
    <x v="528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x v="720"/>
    <s v="Without Utterance: Tales from the Other Side of Language"/>
    <s v="Without Utterance, a crushingly intimate literary memoir told from the inside of losing language, self, and world."/>
    <x v="168"/>
    <x v="529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x v="721"/>
    <s v="Celebrating Brit Shalom â€” Now at CelebratingBritShalom.Com"/>
    <s v="Everything families need to host a Jewish welcoming ritual when opting out of circumcision. Includes original ceremonies and music."/>
    <x v="169"/>
    <x v="530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x v="722"/>
    <s v="The BANGGAI Rescue Project"/>
    <s v="BANGGAI RESCUE is a beautiful, must-read book and a project setting out to answer some critical questions about the species' future."/>
    <x v="31"/>
    <x v="531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x v="723"/>
    <s v="The 2015 Pro Football Beast Book"/>
    <s v="The Definitive (and Slightly Ridiculous) Guide to Enjoying the 2015 Pro Football Season"/>
    <x v="10"/>
    <x v="532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x v="724"/>
    <s v="The Adventure Access Guide: How to Walk Across America"/>
    <s v="We are creating the Adventure Access Trail, a new walking trail from Boston to San Francisco.  _x000a_http://adventureaccess.org"/>
    <x v="39"/>
    <x v="533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x v="725"/>
    <s v="The Year It All Made Sense"/>
    <s v="A true story about inspiration and survival - David Alfred George turns his powerful experience into a compelling vBook."/>
    <x v="22"/>
    <x v="534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x v="726"/>
    <s v="60 Days to a Radiating Faith"/>
    <s v="&quot;60 Days to a Radiating Faith&quot; is a collection of carefully selected Bible verses to encourage those undergoing cancer treatments."/>
    <x v="30"/>
    <x v="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x v="727"/>
    <s v="CHRISTIAN MERCY: Compassion, Proclamation, and Power"/>
    <s v="A surgeon's call for today's Christians to practice biblical compassion. Pre-order now and turn the tide towards the model Christ gave!"/>
    <x v="8"/>
    <x v="536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x v="728"/>
    <s v="The Age of the Platform: My Fourth Book"/>
    <s v="A big idea non-fiction book by an impatient three-time author and insomniac willing to bet on himself."/>
    <x v="51"/>
    <x v="537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x v="729"/>
    <s v="The Malformation of Health Care"/>
    <s v="A true David vs.Goliath story about a young adult battling the U.S. health care system to survive and become an advocate for change."/>
    <x v="23"/>
    <x v="538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x v="730"/>
    <s v="Encyclopedia of Surfing"/>
    <s v="A Massive but Cheerful Online Digital Archive of Surfing"/>
    <x v="22"/>
    <x v="539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x v="731"/>
    <s v="Portland Boat Tours:  From Dream to Business"/>
    <s v="Be part of the excitement by supporting our first season offering unique perspectives of Portland from the water."/>
    <x v="10"/>
    <x v="54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x v="732"/>
    <s v="Chess puzzles in your pocket: a new eBook"/>
    <s v="A great collection of puzzles to take and enjoy anywhere in the world - have fun, challenge yourself, and become a better chess player!"/>
    <x v="170"/>
    <x v="541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x v="733"/>
    <s v="Sinatra Cookbook - Recipes for the Ruby framework"/>
    <s v="Sinatra Cookbook is an ebook featuring 12 fantastic example applications built on the Sinatra framework and many well known Ruby gems."/>
    <x v="30"/>
    <x v="54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x v="734"/>
    <s v="Sideswiped"/>
    <s v="Sideswiped is my story of growing in and trusting God through the mess and mysteries of life."/>
    <x v="0"/>
    <x v="543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x v="735"/>
    <s v="TOP FUEL FOR LIFE - Life Lessons from a Crew Chief"/>
    <s v="TOP FUEL FOR LIFE â€¦ a true story of victory, unimaginable loss_x000a_and the epiphany that changed everything."/>
    <x v="171"/>
    <x v="544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x v="736"/>
    <s v="What Happens in Vegas Stays on YouTube"/>
    <s v="I'm writing a new book! Topic: Privacy is Dead. What does a world without privacy mean for humanity? Our reputations? Our kids?"/>
    <x v="172"/>
    <x v="5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x v="737"/>
    <s v="Eat Mendocino: Writing the Book"/>
    <s v="For one year, two women exclusively ate food produced within Mendocino County, CA. Now, they will write a book about their adventures."/>
    <x v="10"/>
    <x v="546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x v="738"/>
    <s v="Under the Sour Sun: Hunger through the Eyes of a Child"/>
    <s v="The true story of a child's struggle with hunger, poverty, and war in El Salvador."/>
    <x v="15"/>
    <x v="547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x v="739"/>
    <s v="Brother's Keeper: Lessons Learned in Gaining Access"/>
    <s v="Strategies forged and lessons learned from accessing highly selective places where Black men have historically been underrepresented."/>
    <x v="12"/>
    <x v="548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x v="740"/>
    <s v="Gloriously Doomed - Search for Armada Shipwreck in Ireland"/>
    <s v="Book on the search for the San Marcos, shipwrecked off the coast of Ireland in 1588 and the mysteries that have drawn men to find her."/>
    <x v="9"/>
    <x v="549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x v="741"/>
    <s v="reVILNA: the vilna ghetto project"/>
    <s v="A revolutionary digital mapping project of the Vilna Ghetto"/>
    <x v="93"/>
    <x v="550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x v="742"/>
    <s v="&quot;My Life As Julia Roberts, Snapshots Of A LIfe"/>
    <s v="Thats right &quot;My Life As Julia Robertsâ€¦Snapshots Of A Life&quot; is going on the road! The first book tour! With Author Liane Langford!"/>
    <x v="123"/>
    <x v="551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x v="743"/>
    <s v="A Tale as Rich as Soil: Preserving Valmont's History"/>
    <s v="Valmont is a town with a fertile history and a vibrant community. We aim to capture the magic in our People's History of Valmont!"/>
    <x v="131"/>
    <x v="552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x v="744"/>
    <s v="A Revolutionary Leadership Resource Book"/>
    <s v="Join others to help create a world that is possible -- in your workplace, community and society!"/>
    <x v="10"/>
    <x v="553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x v="745"/>
    <s v="Help Launch the Most Amazing Online Organizing Guide Ever."/>
    <s v="Help launch a FREE guide that can help activists &amp; community organizers leverage social media tools for change like never before."/>
    <x v="173"/>
    <x v="554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x v="746"/>
    <s v="Attention: People With Body Parts"/>
    <s v="This is a book of letters. Letters to our body parts."/>
    <x v="174"/>
    <x v="555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x v="747"/>
    <s v="Trash is Treasure"/>
    <s v="My creations are born in different cultural environment around the globe with Â« what is already there Â» and act as a social impulse"/>
    <x v="39"/>
    <x v="556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x v="748"/>
    <s v="Meditations for the Childbearing Year - a Book"/>
    <s v="Peace on Earth begins with birth. Educating pregnant women to create a more peaceful world is what this book is all about."/>
    <x v="13"/>
    <x v="557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x v="749"/>
    <s v="chartwellwest.com"/>
    <s v="A place for rational, fact and data based non-partisan political and societal commentary on things that matter to Americans."/>
    <x v="3"/>
    <x v="558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x v="750"/>
    <s v="A book no one should have to write-but everyone should read."/>
    <s v="The epic adventure of a 33 year journey surviving 4 open heart surgeries- emotionally powerful. Graphic. Honest. Funny"/>
    <x v="175"/>
    <x v="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x v="751"/>
    <s v="Surviving the Journey: Letters from the Railroad"/>
    <s v="A young cancer survivor embarks on a cross country railroad adventure while writing her memoir through letters."/>
    <x v="9"/>
    <x v="560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x v="752"/>
    <s v="ELECTRO GIRL raises awareness to remove the fear of Epilepsy"/>
    <s v="A raw, honest encounter of my colourful journey trying to escape accepting I had Epilepsy &amp; how I found my super powers along the way"/>
    <x v="10"/>
    <x v="561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x v="753"/>
    <s v="Dirshuni: Israeli Women Writing Midrash, volume 2"/>
    <s v="Finally, Jewish sacred texts by Israeli women, volume 2 of an  acclaimed, revolutionary series of powerful, witty, diverse Midrashim."/>
    <x v="3"/>
    <x v="562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x v="754"/>
    <s v="In Sickness and in Health- a couples journey through cancer"/>
    <s v="A book about a couples first year of marriage. Read the inspirational story of how God helped them overcome cancer, amputation and more"/>
    <x v="13"/>
    <x v="563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x v="755"/>
    <s v="Rumble Yell: Discovering America's Biggest Bike Ride"/>
    <s v="The hilarious new book about RAGBRAI, America's greatest event that you've never heard of. Crotch lube is entirely optional."/>
    <x v="30"/>
    <x v="564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x v="756"/>
    <s v="Shemdegi Sadguri: photopoetic commentary on Eastern Europe"/>
    <s v="A mixed media (poetry, photo, prose and sound) text focusing on/inspired by rural life in former Communist republics. "/>
    <x v="176"/>
    <x v="565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x v="757"/>
    <s v="Celebrating Orlando's Historic Haunts Release"/>
    <s v="This is for the book release event/photo gallery show. Funds will go to buy gallery prints &amp; copies of Orlando's Historic Haunts."/>
    <x v="49"/>
    <x v="566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x v="758"/>
    <s v="Publish Waiting On Humanity"/>
    <s v="I am publishing my book, Waiting on Humanity and need some finishing funds to do so."/>
    <x v="30"/>
    <x v="567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x v="759"/>
    <s v="Wild Ruins"/>
    <s v="Help me search for the lost ruins of the UK. A unique guide to  lesser known and somewhat known ruins of Britain."/>
    <x v="10"/>
    <x v="568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x v="760"/>
    <s v="Random Thoughts from a Random Mind"/>
    <s v="I am publishing my 5th book, I am looking to publish a book of short stories, all based on random thoughts that flash through my mind."/>
    <x v="41"/>
    <x v="117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x v="761"/>
    <s v="DONE WITH DEATH"/>
    <s v="The day Chuck died was the day everything changed. Now he has to save the afterlife from extinction or die again trying."/>
    <x v="10"/>
    <x v="569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x v="762"/>
    <s v="Where we used to live - eBook (PROJECT 80%)"/>
    <s v="An original-well-done eBook. Mainly about fiction, action, adventure, and mystery. A story that you've never read!"/>
    <x v="8"/>
    <x v="117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x v="763"/>
    <s v="Highland Sabre - A Black Beast Books Project"/>
    <s v="Highland Sabre explores a possible yet terrifying explanation for the mystery big cats said to prowl the British countryside."/>
    <x v="177"/>
    <x v="139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x v="764"/>
    <s v="[JOE]KES"/>
    <s v="[JOE]KES is a book full of over 200 original, sometimes funny, pun-ish Joekes. If you hate the book, use it as a coster!"/>
    <x v="10"/>
    <x v="117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x v="765"/>
    <s v="Dirty Quiet Money"/>
    <s v="To survive, an American socialite must fight with a Mafia boss in the French Resistance, but will his underworld ruin her in the end?"/>
    <x v="39"/>
    <x v="570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x v="766"/>
    <s v="Memories of Italy &amp; Olive Oil"/>
    <s v="I am writing about my nonna's life in Southern Italy and what it was like to grow up in a Fascist regime before immigrating to Canada."/>
    <x v="23"/>
    <x v="117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x v="767"/>
    <s v="Jury of Peers: A Novel of Online Justice"/>
    <s v="Jury of Peers is a complete novel, and it's good._x000a_All it needs now?  _x000a_More readers.  About ten million more._x000a_Let's get 'em."/>
    <x v="10"/>
    <x v="571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x v="768"/>
    <s v="A dream of becoming an upcoming Author"/>
    <s v="Haunted by a wrong decision and hunted by a Tall Dark Stranger, a misguided teen struggles to find her way home ..or will she make it?"/>
    <x v="30"/>
    <x v="117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x v="769"/>
    <s v="Sorry I Tripped in Your Yard"/>
    <s v="Over a year of dedication has produced amazing photos and stirring words. The last step is to help those words appear in a printed book"/>
    <x v="23"/>
    <x v="572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x v="770"/>
    <s v="Open Door: The Call -- Young Reader's Fiction Book"/>
    <s v="Daniel was an ordinary boy, until unordinary events began to occur. Danny had never been exposed to supernatural activity until now..."/>
    <x v="178"/>
    <x v="117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x v="771"/>
    <s v="Donald Trump Presidential Stress Cube"/>
    <s v="A satire gift, the stress cube has original artwork, comes on a custom mahogany stand and has a funny exercise booklet."/>
    <x v="114"/>
    <x v="115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x v="772"/>
    <s v="This is NOT the Bible I was taught in Sunday School"/>
    <s v="What if the stories in the Bible, especially those about strong women, were retuld by their own characters? I've completed 5 and am ready to publish."/>
    <x v="15"/>
    <x v="155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x v="773"/>
    <s v="Expansion of The Mortis Chronicles"/>
    <s v="The Mortis Chronicles is a hard hitting, thought provoking and action packed indie published series. You know you want to read!"/>
    <x v="179"/>
    <x v="573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x v="774"/>
    <s v="Arabella makes her novel Pants On FIre! an audio book!"/>
    <s v="Arabella seeks studio time to professionally read her novel, making it available to listeners as an audio book on audible.com"/>
    <x v="2"/>
    <x v="574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x v="775"/>
    <s v="Scorned: A LeKrista Scott, Vampire Hunted Novel"/>
    <s v="Scorned is the first in a series that I have been working on for two years and it's time to get it published."/>
    <x v="3"/>
    <x v="575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x v="776"/>
    <s v="Run Ragged"/>
    <s v="Would anything change if women were in charge? Book Clubs, readers, and critics herald the latest by award-winning author, Aguila."/>
    <x v="39"/>
    <x v="576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x v="777"/>
    <s v="One Minute Gone: Manhattan Noir: a novel and backstory book"/>
    <s v="One Minute Gone is a murder mystery drawn from real people and events. Read Chapter One at http://davidhansardblog.wordpress.com."/>
    <x v="9"/>
    <x v="577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x v="778"/>
    <s v="Summers' Love, A Cute and Funny Cinderella Love Story"/>
    <s v="Laughter, tears and good times in the warm glow of Summer s Love. The perfect recipe for the winter blahs."/>
    <x v="2"/>
    <x v="369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x v="779"/>
    <s v="Silenus March: A Novel"/>
    <s v="A novel. Beautiful. Sparse. The truth behind the American Dream seen from the eyes of a young wanderer in the midst of the economic collapse. "/>
    <x v="36"/>
    <x v="402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x v="780"/>
    <s v="Wess Meets West - Press Our New Album on CD!"/>
    <s v="We are finishing up recording our new record and we would like help with its physical CD release."/>
    <x v="28"/>
    <x v="578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x v="781"/>
    <s v="Touring the United States This July"/>
    <s v="&quot;WE ARE ON A MISSION TO TOUR THE UNITED STATES NON-STOP. TO DO SO WE NEED TO PURCHASE A NEW VAN.&quot;"/>
    <x v="134"/>
    <x v="579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x v="782"/>
    <s v="Richie Ray finally records a new record!"/>
    <s v="After almost three years of being out of music, I've decided to finally make the solo record I've wanted to do for years."/>
    <x v="176"/>
    <x v="485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x v="783"/>
    <s v="Fund The Red Masque's New Album, &quot;Mythalogue&quot;"/>
    <s v="The Red Masque will be heading into the studio in late April to begin recording their new album, tentatively titled &quot;Mythalogue&quot;."/>
    <x v="15"/>
    <x v="580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x v="784"/>
    <s v="STEELcyclopedia - The Titans of Hard Rock"/>
    <s v="The book I am working on now is the third is a series of rock encyclopedias. However, I am in need of funding to cover the photo costs."/>
    <x v="28"/>
    <x v="581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x v="785"/>
    <s v="Treedom's NEW album fund!"/>
    <s v="Treedom wants to record a second album! We have a lot of new material, and we wanted to capture our new sound in a record for our fans."/>
    <x v="2"/>
    <x v="582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x v="786"/>
    <s v="New Album: BRICK AND MORTAR. New Book: HITLESS WONDER."/>
    <s v="In June, Columbus rock veterans, Watershed, will release and tour behind a new album, BRICK AND MORTAR."/>
    <x v="10"/>
    <x v="583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x v="787"/>
    <s v="Mahayla CD Pressing"/>
    <s v="We've made our goal with your help. Thanks so much! This is a great time to pre-purchase the album and get some extra perks."/>
    <x v="38"/>
    <x v="584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x v="788"/>
    <s v="HELP UNRB GO ON TOUR!"/>
    <s v="With all of our money going towards our new full-length album and merch, we need your help so we don't end up stranded on tour."/>
    <x v="28"/>
    <x v="58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x v="789"/>
    <s v="Reluctant Hero's &quot;All As One&quot; EP"/>
    <s v="Reluctant Hero is getting ready to record their next EP titled All As One! Studio dates are set for January 18th-22nd! Let's work!"/>
    <x v="180"/>
    <x v="586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x v="790"/>
    <s v="3 Years Hollow is Going On Their First Ever Tour!"/>
    <s v="A regional band reaching to their fans. Reaching to become a national band with no label support. This is the chance of a lifetime."/>
    <x v="3"/>
    <x v="587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x v="791"/>
    <s v="Brad Hoshaw &amp; the Seven Deadlies - New Studio Album"/>
    <s v="Second album from award-winning Brad Hoshaw &amp; the Seven Deadlies, featuring crowd favorites &quot;New Tattoo&quot; and &quot;Delta King.&quot;"/>
    <x v="51"/>
    <x v="588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x v="792"/>
    <s v="&quot;Believable Lies&quot; - The Album"/>
    <s v="Rock n' Roll about the intersection of lies and belief: the Believable Lie."/>
    <x v="30"/>
    <x v="589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x v="793"/>
    <s v="Dead Tree Duo's first full length album! Let's make it!"/>
    <s v="Dead Tree Duo has been fortunate enough to record a full length album at Threshold Studios in NYC!  Now it's time to manufacture them!"/>
    <x v="181"/>
    <x v="590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x v="794"/>
    <s v="Begins Again"/>
    <s v="The Brian Davis Band is a group of friends that want to share their lives and experiences through music that connects with people."/>
    <x v="6"/>
    <x v="591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x v="795"/>
    <s v="Jimbo Mathus &amp; The Tri-State Coalition | WHITE BUFFALO"/>
    <s v="After the success of the critically-acclaimed &quot;Confederate Buddha,&quot; Jimbo &amp; Tri-State need your help to raise the WHITE BUFFALO."/>
    <x v="32"/>
    <x v="592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x v="796"/>
    <s v="Madrone: New Album for 2013"/>
    <s v="Madrone is an independent band creating melodic, emotional, _x000a_alternative-rock needing your help to finish their new album."/>
    <x v="3"/>
    <x v="593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x v="797"/>
    <s v="Lust Control NEW CD!!!"/>
    <s v="Help Lust Control Kickstart their first cd in 20 years!!  To be mixed by Rocky Gray (Living Sacrifice, Soul Embraced, Evanescence)!!"/>
    <x v="9"/>
    <x v="594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x v="798"/>
    <s v="Eric Stuart Band 4 Song EP &quot;Character&quot;"/>
    <s v="We have some great new songs and want to record a special edition 4 song EP as our next Eric Stuart Band release"/>
    <x v="8"/>
    <x v="595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x v="799"/>
    <s v="Ryan Caskey's BREAKOUT ALBUM, ready to CHARGE"/>
    <s v="Los Angeles-based recording artist Ryan Caskey joined forces with producer Eddie Hedges to record alternative rock masterworks."/>
    <x v="10"/>
    <x v="596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x v="800"/>
    <s v="LF4 WildFire"/>
    <s v="Scotland's premier classic rock and metal festival, 3 days, 3-4 stages, family friendly,  for people of all ages"/>
    <x v="15"/>
    <x v="597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x v="801"/>
    <s v="SLUTEVER DO AMERICA TOUR"/>
    <s v="ALL WE WANT TO DO IS DRIVE AROUND AMERICA AND PLAY A BUNCH OF SHOWS, BUT WE DON'T HAVE ANY MONEY..."/>
    <x v="13"/>
    <x v="5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x v="802"/>
    <s v="Vaz Tour/Musical Documentation of Australia and SE Asia"/>
    <s v="Vaz invades 2 new continents in the Eastern Hemisphere and brings home a Split Single, a Video Documentary and a Live Record from Asia."/>
    <x v="12"/>
    <x v="599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x v="803"/>
    <s v="The Beautiful Refrain's &quot;Page One&quot; Project"/>
    <s v="We're recording our first single in Nashville this summer and sending it to radio with Shamrock Media Group.  We need your help!!"/>
    <x v="98"/>
    <x v="600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x v="804"/>
    <s v="City of Sound - A city full of stories untold"/>
    <s v="Hope and Inspiration.  That is what this project is all about. In the midst of a dark and broken world our stories can speak life."/>
    <x v="62"/>
    <x v="601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x v="805"/>
    <s v="Virtual CH - The One-Man-Mixed-Media-Rock-Band Debut"/>
    <s v="Be a part of Virtual CH's debut Video and Record release.  Help fund their debut music video and record mixing expenses."/>
    <x v="9"/>
    <x v="602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x v="806"/>
    <s v="Golden Animals NEW Album!"/>
    <s v="Help Golden Animals finish their NEW Album!"/>
    <x v="6"/>
    <x v="603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x v="807"/>
    <s v="Sic Vita - New EP Release - 2017"/>
    <s v="Join the Sic Vita family and lend a hand as we create a new album!"/>
    <x v="23"/>
    <x v="604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x v="808"/>
    <s v="The Micronite Filters | Wizard Blood Vinyl"/>
    <s v="The Micronite Filters have a blood curdling sonic adventure ready for psychedelic swirled vinyl for the best possible auditory journey."/>
    <x v="37"/>
    <x v="605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x v="809"/>
    <s v="Peter's New Album!!"/>
    <s v="Acknowledged songwriter looking to record album of new songs to secure a Publishing Contract"/>
    <x v="23"/>
    <x v="606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x v="810"/>
    <s v="Help us get our music into the hands of our fans!"/>
    <s v="Please help us reach both a short term and lifetime goal! We can't do this without your help. thank you a ton from all of us at P.T.R.."/>
    <x v="15"/>
    <x v="607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x v="811"/>
    <s v="Love Water Tour"/>
    <s v="We need your financial support to cover the tour costs!  (Sound, lights, travel, stage design)"/>
    <x v="28"/>
    <x v="578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x v="812"/>
    <s v="Don Walrus wants to press a record!!"/>
    <s v="Gainesville's pop punk 3 piece Assassinate The Scientist started a new band and they want to release a 7&quot;, but they need your help!!"/>
    <x v="20"/>
    <x v="608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x v="813"/>
    <s v="Rules of Civility and Decent Behavior"/>
    <s v="A pre order campaign to fund the pressing of our second full length vinyl LP"/>
    <x v="15"/>
    <x v="609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x v="814"/>
    <s v="Help Pat The Human Get A Tour Van!"/>
    <s v="We have been a band since 2007, but we've never hit the road. That's messed up... So this summer, we're trying to and need your help!"/>
    <x v="28"/>
    <x v="610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x v="815"/>
    <s v="Some Late Help for The Early Reset"/>
    <s v="Be a part of helping The Early Reset finish their new 7 song EP."/>
    <x v="23"/>
    <x v="611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x v="816"/>
    <s v="Help Friends and Family Release Their Debut Album"/>
    <s v="Friends and Family have an album for you. They need your help to release it to the world."/>
    <x v="39"/>
    <x v="612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x v="817"/>
    <s v="Dead Fish Handshake - follow up record to Across State Lines"/>
    <s v="Dead Fish Handshake is a rock band based out of New Jersey. We are in the process of raising funds for our second record."/>
    <x v="15"/>
    <x v="613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x v="818"/>
    <s v="Repair Orwell's tour van for a West Coast Tour!"/>
    <s v="Orwell is hitting the road this August for a West Coast tour and we need substantial van repairs in order to get there.  Dates booked."/>
    <x v="18"/>
    <x v="614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x v="819"/>
    <s v="Winter Tour"/>
    <s v="We are touring the Southeast in support of our new EP"/>
    <x v="44"/>
    <x v="140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x v="820"/>
    <s v="Wyatt Lowe &amp; the Ottomatics Summer 2014 Tour!"/>
    <s v="Wyatt Lowe &amp; the Ottomatics will be hitting the road this June on a North and Southwest Summer 2014 tour!"/>
    <x v="13"/>
    <x v="615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x v="821"/>
    <s v="&quot;Grey Sky Blues&quot; - Help make Bizness Suit's new album!"/>
    <s v="Bizness Suit - NEW ALBUM - We're going to LA to record the best rock album ever - bluesy funky Rock n Roll with soul"/>
    <x v="182"/>
    <x v="616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x v="822"/>
    <s v="Soul Easy - Making music for our friends."/>
    <s v="Soul Easy recording our first full length CD.  Inspired by lots of friends and lots of good times."/>
    <x v="9"/>
    <x v="617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x v="823"/>
    <s v="Debut Album"/>
    <s v="Eyes For Fire is finally ready to release their Debut Album but we need YOU to help us put the final touches on it."/>
    <x v="134"/>
    <x v="618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x v="824"/>
    <s v="Hi Ho Silver Oh - The West Coast Tour"/>
    <s v="Hi Ho Silver Oh is going on a West Coast tour! We'll be starting in Santa Barbara, and spreading our tunes all the way to Seattle and back."/>
    <x v="183"/>
    <x v="619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x v="825"/>
    <s v="KILL FREEMAN"/>
    <s v="Kickstarting Kill Freeman independently. Help fund the New Record, Video and Live Shows."/>
    <x v="78"/>
    <x v="620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x v="826"/>
    <s v="Protect The Dream Debut Album"/>
    <s v="Protect The Dream is preparing to record their debut album 8 years in the making. Lets make it happen Kickstarter!"/>
    <x v="62"/>
    <x v="621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x v="827"/>
    <s v="Losing Wings EP Release &amp; Our First Tour"/>
    <s v="We want to release our Losing Wings EP on a week-long tour of California's music scene!  We've got the EP made, we just need gas money!"/>
    <x v="43"/>
    <x v="622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x v="828"/>
    <s v="It's Now or Never for the Icarus Witch Project!"/>
    <s v="Our new CD comes out July 3. We have self-financed the project with money from our shows but now need additional funding for video."/>
    <x v="46"/>
    <x v="623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x v="829"/>
    <s v="Monk"/>
    <s v="We are a band from South East London- each member is19 years OA. We have been together for two years. Taking pride in making good music"/>
    <x v="2"/>
    <x v="624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x v="830"/>
    <s v="Dark Disco Club's new album"/>
    <s v="We're making a high energy, fist pumpin', pelvis-thrusting new Rock n Roll album and we'd love for you to be a part of it."/>
    <x v="40"/>
    <x v="625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x v="831"/>
    <s v="Let The 7Horse Run!"/>
    <s v="7Horse is a new band with a self-funded album and a show they want to rock in your town!"/>
    <x v="15"/>
    <x v="98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x v="832"/>
    <s v="OMG! You Can Help Hello Kelly Make Their New Record!"/>
    <s v="Being in a band can make you feel like clowns, but we've got the best fans so we're not too worried. You are the new record labels!!"/>
    <x v="36"/>
    <x v="62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x v="833"/>
    <s v="Ragman Rolls"/>
    <s v="This is an American rock album."/>
    <x v="12"/>
    <x v="627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x v="834"/>
    <s v="VANS Warped Tour or BUST!"/>
    <s v="We were selected out of 4,000 bands to play on VANS Warped Tour! Amazing opportunity, but touring costs $$$!  We REALLY need your help!"/>
    <x v="62"/>
    <x v="628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x v="835"/>
    <s v="Samuel B. Lupowitz &amp; The Ego Band - first album release"/>
    <s v="Help composer and musician Samuel B. Lupowitz release his first solo piano rock effort featuring the hard-grooving Ego Band."/>
    <x v="13"/>
    <x v="629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x v="836"/>
    <s v="DESMADRE Full Album + Press Kit"/>
    <s v="An album you can bring home to mom."/>
    <x v="10"/>
    <x v="630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x v="837"/>
    <s v="Take 147 - Nothin' to Lose CD Project"/>
    <s v="Take 147 is currently in the process of recording the debut album called, &quot;Nothin' to Lose&quot;."/>
    <x v="30"/>
    <x v="631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x v="838"/>
    <s v="Be a part of The Paper Melody's next chapter: EP and Videos"/>
    <s v="The Paper Melody wants YOU to be a part of the next chapter! Be a part of the process of our brand new EP and Music Videos!"/>
    <x v="13"/>
    <x v="632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x v="839"/>
    <s v="The Waffle Stompers - We'll Never Die"/>
    <s v="The Waffle Stompers need your support to keep doing what we love--go on tour, make music and music videos."/>
    <x v="10"/>
    <x v="63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x v="840"/>
    <s v="Carl King's New Album: Grand Architects Of The Universe"/>
    <s v="Carl King / Sir Millard Mulch / Dr. Zoltan Ã˜belisk is making a new 45-minute instrumental sci-fi album!"/>
    <x v="3"/>
    <x v="634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x v="841"/>
    <s v="Peering Through The Lens Of Time - Dan Mumm - Studio Album"/>
    <s v="Dan Mumm's 2nd studio album. An ambitious project - Dan will attempt his best musical work yet, drawing influence from across the ages."/>
    <x v="10"/>
    <x v="635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x v="842"/>
    <s v="&quot;Frontiers&quot; A new full-length LP by Ontario's Unsacred Seed"/>
    <s v="Help fund our new concept album, inspired heavily by Sci-Fi and cosmology. Together, we can make &quot;Frontiers&quot; a great release!"/>
    <x v="30"/>
    <x v="636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x v="843"/>
    <s v="The New Album: Dig Deeper"/>
    <s v="Five metal heads dedicated to our passion for music. We believe music is Freedom, Unity &amp; Escape. Join us on our mission to Dig Deeper."/>
    <x v="9"/>
    <x v="637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x v="844"/>
    <s v="FROSTBURN - Lords of the Trident's new album!"/>
    <s v="The NEW ALBUM from the MOST METAL BAND ON EARTH is here! (WARNING: May cause melted faces and headbanging-related spinal trauma!)"/>
    <x v="9"/>
    <x v="638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x v="845"/>
    <s v="Shadow and Steel: The new album from Master Sword"/>
    <s v="Help Legend of Zelda tribute band Master Sword complete their latest heavy metal album: Shadow and Steel!"/>
    <x v="10"/>
    <x v="639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x v="846"/>
    <s v="CURVE: The debut album from Miroist needs awesome merch"/>
    <s v="Pre-order and help me fund new merchandise so we can make the album release something amazing."/>
    <x v="184"/>
    <x v="640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x v="847"/>
    <s v="CENTROPYMUSIC"/>
    <s v="MUSIC WITH MEANING!  MUSIC THAT MATTERS!!!"/>
    <x v="185"/>
    <x v="115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x v="848"/>
    <s v="God Am"/>
    <s v="God Am, a Grunge/Doom metal band, who have been trying to fund the production of our EP to bring you a unique aural assault."/>
    <x v="43"/>
    <x v="452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x v="849"/>
    <s v="The Nightingale: A Gothic Fairytale"/>
    <s v="&quot;Guard your passion as if your life depended on it, for well it might!&quot;_x000a_Join Nightingale in her journey through the Poison Garden."/>
    <x v="23"/>
    <x v="641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x v="850"/>
    <s v="Yet Further: Sioum's Second Full-Length Album"/>
    <s v="Help Chicago-based instrumental group Sioum complete the production of their 2nd full-length album."/>
    <x v="23"/>
    <x v="642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x v="851"/>
    <s v="M.F.Crew, 1er Album &quot;First Ride&quot;"/>
    <s v="Salut, nous c'est M.F.Crew, on a besoin de vous pour produire notre premier album &quot;First Ride&quot; ! :)"/>
    <x v="13"/>
    <x v="643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x v="852"/>
    <s v="Covers Album - Limited Vinyl Pressing"/>
    <s v="Limited edition 2x12&quot; vinyl pressing of our latest album &quot;Who Do You Think We Are?&quot;"/>
    <x v="8"/>
    <x v="64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x v="853"/>
    <s v="sloggoth"/>
    <s v="Help release a CD of sloggoth's first album &quot;sloggoth&quot;.  All contributors of $5 or more get a CD when the goal is met!"/>
    <x v="43"/>
    <x v="452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x v="854"/>
    <s v="Westfield Massacre - Sophomore Album &amp; Tour"/>
    <s v="Writing and Recording Sophomore record, and funding Tour to support Spring 2017 album release."/>
    <x v="186"/>
    <x v="645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x v="855"/>
    <s v="AtteroTerra's Sophomore Album - Pray for Apocalypse"/>
    <s v="AtteroTerra's &quot;Pray for Apocalypse&quot; is fully completed, and only being held up by funding."/>
    <x v="187"/>
    <x v="646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x v="856"/>
    <s v="POWERHEAD - Wir wollen ins Studio!!!"/>
    <s v="Wir, die Heavy/Thrash Band &quot;Powerhead&quot; wollen ins Studio und eine Promo CD aufnehmen. Songs haben wir, Geld nicht ;-) ... und los!! :-)"/>
    <x v="49"/>
    <x v="614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x v="857"/>
    <s v="A Reason To Breathe - DEBUT ALBUM"/>
    <s v="Modern Post-Hardcore/Electro music (Hardstyle, EDM, Trap, Dubstep, Dembow, House)."/>
    <x v="38"/>
    <x v="647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x v="858"/>
    <s v="Gehtika - New Album - A Monster in Mourning"/>
    <s v="The album is written &amp; sounding epic, dark &amp; heavy! We now need your help to fund the release &amp; some spiffing limited edition merch!"/>
    <x v="38"/>
    <x v="648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x v="859"/>
    <s v="Rise With Us Campaign"/>
    <s v="We are heading to the studio to create our second album and we want you to be right there with us!"/>
    <x v="23"/>
    <x v="649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x v="860"/>
    <s v="Jazz arrangements of Mozart Horn Concertos #3 &amp; #4"/>
    <s v="â€œThe Odd Couple Quintetâ€ is aptly named, since the Horn and Bassoon are truly an â€˜odd coupleâ€™ to front a jazz group."/>
    <x v="32"/>
    <x v="65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x v="861"/>
    <s v="&quot;In My Own EYE &quot; a cabaret not to be missed"/>
    <s v="&quot;In My Own Eye&quot; a cabaret not to be missed  Building a Business Preserving the Art of Cabaret Theatre 4 the Next Generation"/>
    <x v="37"/>
    <x v="462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x v="862"/>
    <s v="The London Jazz Machine  - Jazz greats musical project"/>
    <s v="I want to work with the great John Goodsall and Percy Jones from Brand X to create the ultimate new jazz album."/>
    <x v="63"/>
    <x v="575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x v="863"/>
    <s v="Help Fund Jason's Debut Jazz CD &quot;Exodus&quot;"/>
    <s v="I'm making the move from a side man in local groups to the leader with this debut jazz CD project."/>
    <x v="13"/>
    <x v="456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x v="864"/>
    <s v="Help fund an album of LDS songs arranged for jazz piano trio"/>
    <s v="Help to make an album that will stand out in the pantheon of LDS music, an album of the highest musical and artistic standards."/>
    <x v="115"/>
    <x v="651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x v="41"/>
    <x v="372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x v="866"/>
    <s v="California Dreamin' Tour 2015"/>
    <s v="Drivetime heads to Cali for summer tour supported by @Smoothjazz.com &amp; @JJZPhilly  #Spaghettini #The Roxy"/>
    <x v="8"/>
    <x v="141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x v="867"/>
    <s v="Miche Fambro - &quot;Forever Friday&quot; Jazz CD"/>
    <s v="MichÃ© Fambro records the long-awaited Jazz Crooner album.  Favorite standards, and soon-to-be classic originals in one memorable album."/>
    <x v="10"/>
    <x v="652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x v="868"/>
    <s v="TERESA ANN LAMIRAND'S DEBUT ALBUM &quot;MY LIFE UNFOLDING&quot;&quot;"/>
    <s v="I AM A SINGER/SONGWRITER RECORDING MY DEBUT ALBUM OF ORIGINAL MATERIAL TITLED &quot;MY LIFE UNFOLDING&quot;.....MUSIC IS SO MUCH A PART OF ME!"/>
    <x v="101"/>
    <x v="155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x v="869"/>
    <s v="Live DVD Concert by Twice As Good"/>
    <s v="The band Twice As Good wants to create and distribute a DVD of their live concert performance. This amazing band needs to be seen!"/>
    <x v="188"/>
    <x v="578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x v="870"/>
    <s v="The NELSON RIDDLE SONGBOOK - Nelson Riddle Tribute Orchestra"/>
    <s v="The Orchestra and it's boy/girl singers perform a plethora of hit songs arranged by Nelson Riddle, for the world's greatest singers."/>
    <x v="22"/>
    <x v="653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x v="871"/>
    <s v="fo/mo/deep heads back into the studio to record their 3rd CD"/>
    <s v="fo/mo/deep heads back into the studio in January 2014 to record their 3rd CD. Seeking to continue experimenting with all things groove:"/>
    <x v="12"/>
    <x v="144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x v="872"/>
    <s v="Songs of Africa Ensemble Goodwill Africa Tour"/>
    <s v="The Songs of Africa Ensemble embarks on their first Goodwill Africa Tour, to taste African music &amp; culture firsthand."/>
    <x v="6"/>
    <x v="654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x v="873"/>
    <s v="The Dreamer-An Original Jazz CD"/>
    <s v="Fall in love with &quot;The Dreamer&quot;, new original music from trumpeter Freddie Dunn!"/>
    <x v="8"/>
    <x v="372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x v="874"/>
    <s v="New Jerry Tachoir Group Recording"/>
    <s v="Tachoir music has been described as &quot;Highly original compositions with dazzling improvisations by virtuoso musicians&quot; - The Times"/>
    <x v="9"/>
    <x v="655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x v="875"/>
    <s v="Italian Jazz Days 2015, an annual NYS jazzseries since 2009."/>
    <s v="IJD coincides with the Columbus Day. The musicians are Italian-American and they'll showcase music from the Italian American songbook."/>
    <x v="10"/>
    <x v="117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x v="876"/>
    <s v="Sound Of Dobells"/>
    <s v="What was the greatest record shop ever?  DOBELLS!"/>
    <x v="189"/>
    <x v="65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x v="877"/>
    <s v="A Saxidentals Music Video!!!"/>
    <s v="The Saxidentals are a Laie, HI based saxophone quartet. We have been playing gigs all around Laie and would love to make a music video!"/>
    <x v="13"/>
    <x v="77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x v="878"/>
    <s v="Justin Cron's Sax Debut Album"/>
    <s v="Join in and help me make my first jazz album. I would really like to make a Christmas album and a smooth jazz CD. Want a FREE CD?"/>
    <x v="10"/>
    <x v="654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x v="879"/>
    <s v="Bring jazz legend Peter BrÃ¶tzmann to Minneapolis"/>
    <s v="It'll be THE event of the year for the musically adventurous types. Don't miss this chance to bring Peter BrÃ¶tzmann to our fair city!"/>
    <x v="190"/>
    <x v="657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x v="880"/>
    <s v="Lifelike Figures Vinyl Pressing!"/>
    <s v="A record representing an era in East Bay local music that sustained art &amp; community that deserves to be preserved on 180 gram vinyl."/>
    <x v="191"/>
    <x v="658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x v="881"/>
    <s v="Funding the new album by Chris Reed and the Anime Raiders"/>
    <s v="To raise funds to finish the latest album by Chris Reed and the Anime Raiders, called &quot;Deep City Diving&quot;"/>
    <x v="192"/>
    <x v="134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x v="882"/>
    <s v="The Scotty Karate Vinyl Round-Up (Scotch Bonnet)"/>
    <s v="This Full length Album Needs the real living record life. It took us 4 hard years, countless deaths and several studios but we won."/>
    <x v="15"/>
    <x v="659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x v="883"/>
    <s v="Dana Lawrence Music NEW EP"/>
    <s v="Seeking supporters to help me break the 15 year streak since my last record.  Dana Lawrence Music is ready to go back into the studio!"/>
    <x v="10"/>
    <x v="660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x v="884"/>
    <s v="Angwish &quot;I Wanna Be Your Monkey&quot; Music Video"/>
    <s v="We need to hire an animal trainer to have a chimpanzee actor perform in our music video with us!"/>
    <x v="13"/>
    <x v="17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x v="885"/>
    <s v="Origin - Cobrette Bardole's Sophomore Album!"/>
    <s v="Cobrette Bardole's widely anticipated sophomore release is ready for tracking and he needs your help to make it a reality!"/>
    <x v="28"/>
    <x v="661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x v="886"/>
    <s v="Sap Laughter : Merch Fundraiser!"/>
    <s v="The time has finally come... Sap Laughter is in the process of updating our merchandise setup, and we need your help making it happen!"/>
    <x v="2"/>
    <x v="82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x v="887"/>
    <s v="Mortimer Nova new album title Terrible The Fish Has Drowned!"/>
    <s v="Mortimer Nova is attempting to raise enough money to record their new album, Terrible the Fish has Drowned, to release it to the public"/>
    <x v="28"/>
    <x v="117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x v="888"/>
    <s v="Ginger Binge's first album"/>
    <s v="Support Ginger Binge sounds. We're an independent 'cosmic Americana' band. We love to play music for you. We are grateful for your help"/>
    <x v="28"/>
    <x v="66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x v="889"/>
    <s v="Ryan Harner's Full Length Album - The Wonder of the Sea"/>
    <s v="I have finally decided to follow my dream. I want to be a professional musician. This is the project that with get me there."/>
    <x v="31"/>
    <x v="663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x v="890"/>
    <s v="Help fund Richard Sosa's &quot;FolkameriqueÃ±o&quot; CD"/>
    <s v="I'm producing an original gospel-folk, &quot;AmeriqueÃ±o&quot; collection of hymns and songs, so organic you could grow tomatoes with them."/>
    <x v="9"/>
    <x v="366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x v="891"/>
    <s v="Den-Mate: New EP and Tour"/>
    <s v="Along with a new EP production and release, it's time to bring Den-Mate, LIVE, to a location near you - East Coast and Beyond!"/>
    <x v="6"/>
    <x v="92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x v="892"/>
    <s v="ADCA's debut CD will bring the joys of great chamber music to you!  "/>
    <s v="ADCA would like to complete the production of its debut CD, in order to bring the joys of chamber music to its fans, new and old."/>
    <x v="12"/>
    <x v="664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x v="893"/>
    <s v="The Big Band Theory Music Festival"/>
    <s v="The Philly music scene is full of amazing talent. This annual music festival is to celebrate those gems within that scene!"/>
    <x v="13"/>
    <x v="148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x v="894"/>
    <s v="Saint Sebastian's Debut Album &amp; Short Film"/>
    <s v="Help Saint Sebastian finish their debut album, Melancholy Breakdown, accompanied by a short documentary film about fibromyalgia."/>
    <x v="22"/>
    <x v="665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x v="895"/>
    <s v="ruKus - the Net-a-thon: Fueling independence in music and art!"/>
    <s v="ruKus radio is an independent internet radio station focused solely on the independent artist and has been Mainstream-free since 2007! "/>
    <x v="6"/>
    <x v="666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x v="896"/>
    <s v="Hardsoul Poets New Album!"/>
    <s v="The people have spoken...the stars have aligned...Hardsoul Poets are making a new record and we want our fans on the front lines."/>
    <x v="6"/>
    <x v="667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x v="897"/>
    <s v="Park XXVII Album Release"/>
    <s v="Park XXVII is putting together an album of up and coming Georgia bands. We need money to fund the recording/production costs of this cd"/>
    <x v="9"/>
    <x v="117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x v="898"/>
    <s v="Foundations: 12 Songs in 2012"/>
    <s v="For each month in 2012, Sonnet will be releasing a Jesus-celebrating, grave-shattering, ear-tickling, mind-provoking song!"/>
    <x v="30"/>
    <x v="119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x v="899"/>
    <s v="Lets get 48/14 pressed!!!"/>
    <s v="Lets get 48/14 pressed and in your cd players,ipods,blogs, and facebook status'. Lets get it everywhere!"/>
    <x v="47"/>
    <x v="668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x v="900"/>
    <s v="Project Revive: Protecting the Creative Impulse"/>
    <s v="With Project Revive, I aim to protect and nurture the creative impulse through music."/>
    <x v="10"/>
    <x v="577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x v="117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x v="902"/>
    <s v="MISTER BROWN"/>
    <s v="I'VE STARTED A BRAND NEW ALBUM THAT WILL FEATURE ACID JAZZ, FUNK, ROCK, AND DANCE WITH THE PROMISE OF TOURING NEXT YEAR IN THE USA"/>
    <x v="11"/>
    <x v="456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x v="903"/>
    <s v="U City Jazz Festival, St. Louis, MO"/>
    <s v="The U City Jazz Festival is offered for free to the community and features the best jazz talent from the midwest."/>
    <x v="10"/>
    <x v="669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x v="904"/>
    <s v="The Woodlands Jazz Fest"/>
    <s v="Support the preservation of Jazz and help us become a national Jazz Festival with the best music, food, and fun for all ages!"/>
    <x v="63"/>
    <x v="118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x v="905"/>
    <s v="Jazz For Everyone!"/>
    <s v="Working hard to get into the studio to record, produce, and edit my break out CD. I hope to realize my vision!"/>
    <x v="115"/>
    <x v="670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x v="906"/>
    <s v="24th Music Presents Channeling Motown (Live)"/>
    <s v="The DMV's most respected saxophonist pay tribute to Motown."/>
    <x v="36"/>
    <x v="117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x v="907"/>
    <s v="Greg Chambers Saxophone CD"/>
    <s v="Greg Chambers' self-titled CD needs support for post production, replication, and promotion."/>
    <x v="193"/>
    <x v="117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x v="908"/>
    <s v="Help Tony Copeland and get free cd's and mp3's"/>
    <s v="This project is designed to help protect the environment by using Eco-friendly product packaging."/>
    <x v="30"/>
    <x v="117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x v="909"/>
    <s v="Philly Jazz Fest - &quot;Remembering Grover&quot;"/>
    <s v="Woody Woodland and Carol Stone, are back on the scene presenting Philly Jazz Fest â€œRemembering Groverâ€ September 22, 2012."/>
    <x v="194"/>
    <x v="624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x v="910"/>
    <s v="Hattie Bee's Second Album"/>
    <s v="After the success of my first album &quot;A Very Hattie Christmas&quot; I'm coming back with my second album &quot;The Way We Used To Bee&quot;."/>
    <x v="131"/>
    <x v="430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x v="911"/>
    <s v="Hot Jazz and Latin Luxury in Lima"/>
    <s v="Promoting an &quot;over the top&quot; all inclusive jazz experience featuring top notch performers in a luxurious Latin setting in Lima, Peru."/>
    <x v="57"/>
    <x v="117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x v="912"/>
    <s v="Triad a new album by James Murrell"/>
    <s v="My new album will be called Triad, an album of original music performed by me &amp; guest musical artists."/>
    <x v="8"/>
    <x v="134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x v="913"/>
    <s v="100% Faith Jazz Gospel CD Recording Project 2012"/>
    <s v="Faith Monah is an unique Gospel-Jazz singer who scats and swings the Word of God. She is ready to record her FIRST jazzy Gospel album."/>
    <x v="11"/>
    <x v="671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x v="914"/>
    <s v="Soul Of Man Video Project"/>
    <s v="This project is for the making of a music video. All funds will go towards production costs for this event only."/>
    <x v="15"/>
    <x v="117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x v="915"/>
    <s v="Russ Spiegel's Uncommon Knowledge: The Deep Brooklyn Suite"/>
    <s v="â€œThe Deep Brooklyn Suiteâ€ is a series of musical impressions about living and surviving in Brooklyn."/>
    <x v="115"/>
    <x v="672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x v="916"/>
    <s v="JMood Records &quot;New&quot; Roberto Magris Sextet New Recording Project 2010 "/>
    <s v="Our next audio recording projects are scheduled for November 1 to 3, 2010 here in Kansas City, Missouri! "/>
    <x v="126"/>
    <x v="117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x v="917"/>
    <s v="Heads Up! / Vai com Tudo! - Music &amp; Sports Education for All"/>
    <s v="2014 World Cup / Copa do Mundo is creating much controversy. The song and video support and promote music &amp; sports education for all."/>
    <x v="10"/>
    <x v="134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x v="918"/>
    <s v="A fine blend of jazz, electronica, rock and spoken word"/>
    <s v="Come watch my new mind twisting yet soothing music video â€œNothing Basicâ€. If you like it you can become part of what's coming up next!"/>
    <x v="195"/>
    <x v="670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x v="919"/>
    <s v="Jazz CD:  Out of The Blue"/>
    <s v="Cool jazz with a New Orleans flavor."/>
    <x v="22"/>
    <x v="173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x v="920"/>
    <s v="MIAMI JAZZ PROJECT: TEST OF TIME RECORDING"/>
    <s v="Miami club band records powerhouse fusion album. You don't have to be a musician to understand the sound of jazz."/>
    <x v="62"/>
    <x v="117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x v="921"/>
    <s v="&quot;Reflections Of Brownie&quot; a new tribute to Clifford Brown"/>
    <s v="I'm recording the music of my uncle, Legendary trumpeter Clifford Brown. Had uncle Cliff lived, how might he revisit his music today?"/>
    <x v="36"/>
    <x v="673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x v="922"/>
    <s v="THE JOEY MORANT PROJECT:   JAZZIFIED R'nB"/>
    <s v="Our goal is to help educate the world about jazz and its components; how it relates to love, romance, and success."/>
    <x v="100"/>
    <x v="674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x v="923"/>
    <s v="First Solo Album - Siempre Filiberto"/>
    <s v="My first solo Album, &quot;Siempre Filiberto&quot;.  Inspired by and dedicated to a great man in my life who I recently lost to a tragic accident"/>
    <x v="36"/>
    <x v="675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x v="924"/>
    <s v="Africa Brass Master Class for youth"/>
    <s v="Cultural and jazz instructional classes for youth at Preservation Hall. Preserving traditional New Orleans jazz and it's African roots."/>
    <x v="9"/>
    <x v="676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x v="925"/>
    <s v="&quot;Never Let Me Go&quot; CD Recording Project"/>
    <s v="This project is a mix of original &amp; standard song selections.  This phase covers recording and package design expenses."/>
    <x v="12"/>
    <x v="669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x v="117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x v="927"/>
    <s v="JETRO DA SILVA FUNK PROJECT"/>
    <s v="Studio CD/DVD Solo project of Pianist &amp; Keyboardist Jetro da Silva"/>
    <x v="22"/>
    <x v="117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x v="928"/>
    <s v="In a Jazzy Motown"/>
    <s v="A real Motown Backup singer on 22 gold and platinum albums headlines her own Jazz CD of Motown songs."/>
    <x v="107"/>
    <x v="607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x v="929"/>
    <s v="EXPERIMENTAL JAZZ STUDIO RECORDING"/>
    <s v="I am searching for monetary funding to go into a good recording studio and record experimental intuitive improv jazz."/>
    <x v="2"/>
    <x v="117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x v="930"/>
    <s v="The Nico Blues Recorded A Full-Length Album! Now Let's Master It!"/>
    <s v="We recorded a full-length album to be released this summer for FREE!  All we need is the last $900 to master it. Donate today for some rad gifts!"/>
    <x v="42"/>
    <x v="154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x v="931"/>
    <s v="First jazz album for Multidirectional, Now printing time!"/>
    <s v="A contemporary jazz project crossing music lines, from jazz to rock walking through some free elements and full of melody!"/>
    <x v="13"/>
    <x v="449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x v="932"/>
    <s v="Mandy Harvey Christmas Album"/>
    <s v="Help me to create my 3rd album, a Christmas CD with 16 Holiday/Original favorites!"/>
    <x v="196"/>
    <x v="677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x v="933"/>
    <s v="An album of 10 &quot;jazz art songs&quot; by Matthew John Mortimer"/>
    <s v="I've only been able to release 7/10 songs for this album. I'd like to get into a professional studio and record them all properly."/>
    <x v="13"/>
    <x v="678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x v="934"/>
    <s v="Kyle Krysa debut EP Ground Effect"/>
    <s v="Ground Effect is my first solo EP project intended to help promote Fusion and creative music music in Saskatchewan and Canada."/>
    <x v="10"/>
    <x v="679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x v="935"/>
    <s v="The Art of You Too"/>
    <s v="This vocal music and spoken word project uses the  gift of life,love,hope &amp; peace to enable people to see themselves as a masterpiece!"/>
    <x v="8"/>
    <x v="155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x v="936"/>
    <s v="Jazz Singer, Marti Mendenhall Live Concert Recording"/>
    <s v="A CD of a live Jazz concert featuring Marti Mendenhall, George Mitchell, Scott Steed and Todd Strait."/>
    <x v="123"/>
    <x v="117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x v="937"/>
    <s v="&quot;Antoine Roney Trio&quot; at Cuba's Havana Jazz Festival 2013"/>
    <s v="We've been invited to perform at Jazz Festival 2013. We must request funding to successfully manage this special invitation"/>
    <x v="8"/>
    <x v="13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x v="938"/>
    <s v="Celebrating American Jazz &amp; Soul Music"/>
    <s v="Creating new avenues of exposure for young Jazz &amp; Soul artists_x000a_to express their Art of Music."/>
    <x v="39"/>
    <x v="379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x v="939"/>
    <s v="Takeshi Asai French Trio - a lingua franca to break barriers"/>
    <s v="Jazz to jazz, New York to France, a piano trio of cutting-edge French jazzmen and a NY-based Japanese jazz pianist. Superbly different!"/>
    <x v="181"/>
    <x v="13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x v="940"/>
    <s v="The LUMIC Band by Cope4Golf creates a scientific golf swing."/>
    <s v="The 1st club in your bag should be between your ears!  Light up Your Brain Power. Play Smarter. Swing the LUMIC Band.."/>
    <x v="7"/>
    <x v="680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x v="941"/>
    <s v="Snoremedy - The answer to a more restful night's sleep"/>
    <s v="Snoring shouldn't ruin your or your partner's sleep and you don't need expensive, uncomfortable or ugly devices to help the problem"/>
    <x v="63"/>
    <x v="68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x v="942"/>
    <s v="Head Mounted Display Adapter for the dscvr VR Viewer"/>
    <s v="A Hands Free head mounted display adapter that supports the I AM Cardboard dscvr VR viewer for comfortable extended 3-D/VR viewing."/>
    <x v="51"/>
    <x v="682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x v="943"/>
    <s v="SleepMode"/>
    <s v="A mask for home or travel that will give you the best, undisturbed sleep of your life."/>
    <x v="9"/>
    <x v="683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x v="944"/>
    <s v="RoamingTails, The Connected Pet Tag"/>
    <s v="Find your pet when it's missing, digitally store pet-related information, and locate pet friend establishments and services."/>
    <x v="63"/>
    <x v="684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x v="945"/>
    <s v="CT BAND"/>
    <s v="Make your watch Smart ! CT Band is an ultra-thin, high-tech smart watch-strap awarded twice at CES 2017 las vegas"/>
    <x v="57"/>
    <x v="685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x v="946"/>
    <s v="OmniTrade Apron"/>
    <s v="Soft edged-Hard working. The perfect wearable organization for the home and professional shop."/>
    <x v="36"/>
    <x v="6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x v="947"/>
    <s v="PAKPOWER, The CCP Pack"/>
    <s v="The CCP Pack is a bag that charges your smartphones and tablets on the go! Also holds small important items. &quot;Never Without Power&quot;."/>
    <x v="16"/>
    <x v="117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x v="948"/>
    <s v="Led Shirt - WiFi Controlled"/>
    <s v="T-Shirt with Led panel controlled by Android app over WiFi. _x000a_Multiple shirts, games, text, video effects support,"/>
    <x v="23"/>
    <x v="374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x v="949"/>
    <s v="INBED"/>
    <s v="Der INBED ist ein innovatives Multisensor-Wearable fÃ¼r die SturzprÃ¤vention motorisch eingeschrÃ¤nkter Personen."/>
    <x v="22"/>
    <x v="687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x v="950"/>
    <s v="EZC Smartlight"/>
    <s v="Rider worn tail light brake light. Adheres to virtually any coat, jacket or vest. Stays on even when you get off."/>
    <x v="10"/>
    <x v="688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x v="951"/>
    <s v="Smart Harness"/>
    <s v="Revolutionizing the way we walk our dogs!"/>
    <x v="63"/>
    <x v="689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x v="952"/>
    <s v="Audionoggin - Join the Earvolution"/>
    <s v="Audionoggin: Wireless personal surround sound for the athlete in everyone."/>
    <x v="197"/>
    <x v="690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x v="953"/>
    <s v="IRring - The Remote Control That fits on Your Finger"/>
    <s v="IRring is the worlds first universal remote control that fits on your finger and controls your TV, your lighting, and your life."/>
    <x v="36"/>
    <x v="691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x v="954"/>
    <s v="A Wearable Twisting iPhone Case w/ Built in Selfie Extender"/>
    <s v="Turn your iPhone into wearable tech &amp; GoPro. Features: Selfie Stick, Tripod, &amp; Protective Top. Great for everyday carry."/>
    <x v="36"/>
    <x v="692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x v="955"/>
    <s v="PAXIEâ„¢: The most advanced GPS enabled child safety wearable"/>
    <s v="PAXIEâ„¢ is a GPS enabled safety wearable for kids that promotes discovery and play while offering parents peace of mind."/>
    <x v="82"/>
    <x v="693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x v="956"/>
    <s v="SemiYours"/>
    <s v="You can rent out your Car with Uber. _x000a_You can rent out your Home with Airbnb. _x000a_Now you can rent out your CLOSET with SemiYOURS!"/>
    <x v="63"/>
    <x v="386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x v="957"/>
    <s v="DUALBAND, the Leather NFC Smart Watch Band"/>
    <s v="A Leather Smart watch Band, that NEVER needs to be charged for only $37!"/>
    <x v="14"/>
    <x v="694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x v="958"/>
    <s v="BigBands XL for Apple Watch: Big Long Bands for Large Wrists"/>
    <s v="Brown Leather and Black Nylon extra-long Apple Watch bands for large wrists connects to 42mm. Go measure! Design fits 190-250mm wrists."/>
    <x v="198"/>
    <x v="695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x v="959"/>
    <s v="The Pi Watch - A Programmable, Open Source Smartwatch!"/>
    <s v="The Pi (Arduino-Compatible) is a new kind of wearable. It's a diy smartwatch with a round display, touch ring, and a powerful CPU!"/>
    <x v="63"/>
    <x v="696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x v="960"/>
    <s v="Kai - Turn any pair of Glasses into Smart Glasses!"/>
    <s v="Kai sits right behind your ear and lets you access a smart voice interface 24/7. Call, text, search, and even call an Uber."/>
    <x v="199"/>
    <x v="697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x v="961"/>
    <s v="The first personal trainer and diet coach for your dog!"/>
    <s v="Active, happy &amp; healthy together! _x000a_Thatâ€™s our mission for all dogs and their parents."/>
    <x v="75"/>
    <x v="698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x v="962"/>
    <s v="i-Davit: Hands Free System for iPad/Tablets/Devices"/>
    <s v="Introducing the iDavit, a revolutionary crane-like system thatâ€™ll allow you to work anywhere. Hands free to be totally hands on."/>
    <x v="30"/>
    <x v="699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x v="963"/>
    <s v="The Ultimate Learning Center"/>
    <s v="WE are molding an educated, motivated, non violent GENERATION!"/>
    <x v="19"/>
    <x v="700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x v="964"/>
    <s v="GoMote: a remote control for your smartphone"/>
    <s v="Tired of fumbling around for the audio controls on your phone?  Easily control your music with the GoMote and a click of your thumb."/>
    <x v="74"/>
    <x v="701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x v="965"/>
    <s v="Palms Free Cell Phone Harness Holds Iphone Galaxy S Go Pro"/>
    <s v="Palms Free RetractableCell Phone Harness fits all Cell phones Iphone 4 5 6 7 Galaxy S Go Pro Ipad Mini and Tablets Keep your hands free"/>
    <x v="31"/>
    <x v="501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x v="966"/>
    <s v="ICE SHIRT; Running, Multi-Sport, Cycling, Athletic Wear"/>
    <s v="ICE SHIRT; running, multi-sport, cycling, &amp; athletic wear shirts that hold melting ice to cool you on hot days."/>
    <x v="14"/>
    <x v="702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x v="967"/>
    <s v="Better Beanie"/>
    <s v="Better Beanie is the new therapeutic wearable designed to assist you while keeping your hands free."/>
    <x v="22"/>
    <x v="703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x v="968"/>
    <s v="Master Le Cosplay's: Avengers 2 Hulk Buster V2.0 Build"/>
    <s v="Anyone who want to support of this will be credited. This will be my ultimate build. Full animatronics, from arms, legs, H.U.D, etc"/>
    <x v="6"/>
    <x v="437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x v="969"/>
    <s v="Make 100 | Geek &amp; Chic: Smart Safety Jewelry."/>
    <s v="Geek &amp; Chic Smart Jewelry Collection, Wearables Meet Style!"/>
    <x v="11"/>
    <x v="704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x v="970"/>
    <s v="The World's Smartest Modular WiFi + Bluetooth Wearable Ring"/>
    <s v="Stainless Steel Modular Ring with screw on bezels for WiFi + Bluetooth + NFC Wireless modules with open source IOS and Android Apps"/>
    <x v="10"/>
    <x v="705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x v="971"/>
    <s v="The Worlds First Smart Laser Collar for Cats. Lazer Kitty"/>
    <s v="Our amazing product is simple and sleek. Our laser system is USB rechargeable for hours of fun. Android / Apple App Controlled."/>
    <x v="57"/>
    <x v="70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x v="972"/>
    <s v="Android &amp; iPhone Magnetic Headphone and Earbud Cables!"/>
    <s v="Slackers Patent-Pending Magnetic Clip and Cable System, Amazing Sound, Durability and Value Can't Be Beat...AT ANY PRICE!!"/>
    <x v="22"/>
    <x v="707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x v="973"/>
    <s v="The Worlds First Fitness Shirt with Resistance the RS-1."/>
    <s v="The RS-1 is one of the most innovative workout tools to hit the market ever.  A must have for anyone that enjoys new ways to get fit."/>
    <x v="22"/>
    <x v="708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x v="974"/>
    <s v="KneeJack"/>
    <s v="The device that allows those with artificial knees or arthritic knees to kneel down without putting pressure on their knees."/>
    <x v="63"/>
    <x v="668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x v="975"/>
    <s v="Garstin Luxury Stainless Steel Case for the Apple Watch"/>
    <s v="Horologic5 creates a case for the Apple Watch that reflects true luxury &amp; style. Check out the Garstin Luxury Case in 38mm/42mm"/>
    <x v="57"/>
    <x v="709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x v="976"/>
    <s v="Cinnamon II The Ultimate Retro Smartwatch"/>
    <s v="The Cinnamon II is an AppleÂ® ][ compatible wrist watch. Featuring 32k of memory and a 1 Mhz cpu. It's the ultimate in geek fashion."/>
    <x v="60"/>
    <x v="710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x v="977"/>
    <s v="S2SA - Sport to Strap Adapter for Samsung Gear S2 Sport (3G)"/>
    <s v="The unique adapter to apply standard watch straps at your Samsung Gear S2 Sport and Sport 3G! Small, functional and handsome."/>
    <x v="200"/>
    <x v="711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x v="978"/>
    <s v="hidn tempo - a wearable stress coach"/>
    <s v="hidn tempo is an intelligent watch band that allows you to monitor your stress and manage it anywhere, anytime."/>
    <x v="201"/>
    <x v="712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x v="979"/>
    <s v="Trequant - First Wearable for Tremors"/>
    <s v="Trequant is specifically designed for people with tremors. It helps them to track and analyse their tremors for better understanding."/>
    <x v="19"/>
    <x v="713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x v="980"/>
    <s v="Jayster Wallet - Find your stuff using Bluetooth Technology."/>
    <s v="Jayster devices and Jayster app both use Bluetooth Smart technology to provide the most user-friendly system for finding lost valuables"/>
    <x v="3"/>
    <x v="714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x v="981"/>
    <s v="Tabla AEIOU One Handed Two Handed Keyboard Development Kit"/>
    <s v="Tabla Alpha-Num AEIOU Universal Remote &amp; Keyboard + Control. Multi platform wireless use anywhere wearable invisibles development kit."/>
    <x v="150"/>
    <x v="143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x v="982"/>
    <s v="Smart 2-in-1 I-PHONE HANDLE/WALLETtm"/>
    <s v="revolutonary ultra-slim 2-in-1 Smart  2-in-1 I-PHONE handle/WALLETtm with 360 rotatiion"/>
    <x v="178"/>
    <x v="158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x v="983"/>
    <s v="Wendu: Control your Climate, Wear the Future"/>
    <s v="Our t-shirt maintains steady temperatures through hot and cold focal points capable of reaching a 36ÂºF/20ÂºC range in under 2 minutes!"/>
    <x v="202"/>
    <x v="715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x v="984"/>
    <s v="Buy beauty &amp; hair products 24/7 from a vending machine."/>
    <s v="Hello world,_x000a__x000a_My name is Earl Eddings, I'm just your average hard working family man from Virginia. I'm here because I need you to help"/>
    <x v="3"/>
    <x v="437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x v="985"/>
    <s v="Cardiglow : Fitness Tracker and Biofeedback Device"/>
    <s v="Make your heart shine and watch it work! Cardiglow tracks improvements, times intervals and translates heart rate into color."/>
    <x v="11"/>
    <x v="716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x v="986"/>
    <s v="EMBER wear Ski and Snow Sport Heated Gloves and Mittens"/>
    <s v="Amazing heated snow sport gloves; synonymous with quality, fusing innovative heat technology, style, functionality &amp; unique design."/>
    <x v="22"/>
    <x v="567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x v="987"/>
    <s v="Kidswatcher"/>
    <s v="Always know where your precious children are. Let them explore the world freely and in a secure way by using the Kidswatcher."/>
    <x v="63"/>
    <x v="717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x v="988"/>
    <s v="The first Earphones Cover in eco-leather and Made in Italy"/>
    <s v="Itâ€™s original, fashion and unique, Ohyear is the first cover for your earphones that wears your style._x000a_Designed and made in Italy"/>
    <x v="10"/>
    <x v="117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x v="989"/>
    <s v="Power Rope"/>
    <s v="The most useful phone charger you will ever buy"/>
    <x v="3"/>
    <x v="718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x v="990"/>
    <s v="The HotSeat child safety carseat with temperature alarm"/>
    <s v="The revolutionized carseat, where no child will be left alone in a hot vehicle ever again. This alarm will save multiple babie's lives."/>
    <x v="31"/>
    <x v="375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x v="991"/>
    <s v="Russell &amp; Sons Watches"/>
    <s v="Russell &amp; Sons Watches_x000a__x000a_RS Watches is a business that provides quality watches at an affordable price. RS Watches was created with th"/>
    <x v="10"/>
    <x v="719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x v="992"/>
    <s v="WairConditioning"/>
    <s v="The HOTTEST and COOLEST thing yet! WairConditioning... an entirely new level of comfortability!"/>
    <x v="57"/>
    <x v="720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x v="993"/>
    <s v="iLumaware Shield TL - Radar technology for bicycle"/>
    <s v="Shield TL is a tail light for a bicycle w/ radar technology. It makes you more visible to cars and drivers at a greater distance."/>
    <x v="54"/>
    <x v="72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x v="61"/>
    <x v="722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x v="995"/>
    <s v="DAZLN: NFC Nails that Light Up Holiday Parties!"/>
    <s v="DAZLN nails light up near NFC devices like your mobile phone. If you're tired of receiving or gifting the same old thing look here!"/>
    <x v="3"/>
    <x v="723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x v="996"/>
    <s v="Social behavior in technical communities"/>
    <s v="Study the behaviour of technical communities by tracking their movement  through wearables"/>
    <x v="23"/>
    <x v="654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x v="997"/>
    <s v="iPhanny"/>
    <s v="The iPhanny keeps your iPhone 6 safe from bending in those dangerous pants pockets."/>
    <x v="10"/>
    <x v="654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x v="998"/>
    <s v="Ollinfit: The Wearable Personal Trainer"/>
    <s v="Ollinfit is the first wearable fitness trainer with 3 sensors for superior accuracy, feedback and results."/>
    <x v="127"/>
    <x v="724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x v="999"/>
    <s v="Avid Watch: Multi-Sport Smart Watch with Activity Tracking"/>
    <s v="Built in running, cycling, pedometer, and golf features for the edge you need to perform at your very best!"/>
    <x v="60"/>
    <x v="725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x v="1000"/>
    <s v="Ristola Plongeur/UTC 300 Meter COSC/ISO Diver (Canceled)"/>
    <s v="Ristola watches made in La Chaux de-Fonds, Switzerland. A new brand of COSC and ISO Certified Professional watches."/>
    <x v="203"/>
    <x v="726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x v="1001"/>
    <s v="LED sports clothing for running cycling and walking, we make (Canceled)"/>
    <s v="We make stylish sports clothing from LED jackets to backpacks and LED arm bands.With our LED technology you're sure to be seen in style"/>
    <x v="10"/>
    <x v="107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x v="1002"/>
    <s v="Lokett: Customizable Smartphone Memory Necklace (Canceled)"/>
    <s v="A modern day locket that uses NFC technology to link your precious photos, videos, apps, and more. Choose our design or submit yours."/>
    <x v="204"/>
    <x v="727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x v="1003"/>
    <s v="Fashion loves Technology: Lamour, the connected heating shoe (Canceled)"/>
    <s v="Connected, heating, premium quality and comfortable leather sneakers - hand-crafted in France."/>
    <x v="22"/>
    <x v="728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x v="1004"/>
    <s v="AllerGuarder: Bluetooth wristband helps food-allergy kids"/>
    <s v="Harnessing wearable technology as a powerful defense for food-allergy children."/>
    <x v="31"/>
    <x v="729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x v="1005"/>
    <s v="Forcite Alpine - World's First smart helmet for snow sports"/>
    <s v="The Forcite Alpine helmet records 4K footage and keeps you connected all in one sleek design."/>
    <x v="61"/>
    <x v="730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x v="1006"/>
    <s v="SnuG Watchbands for Moto360 smartwatch (Canceled)"/>
    <s v="Sweat resistant, colorful, durable, CUSTOMIZABLE, watch bands &amp; protector bands that fit the Moto360 smartwatch."/>
    <x v="23"/>
    <x v="731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x v="1007"/>
    <s v="SMART Knee Sleeve that Recommends Rest (Canceled)"/>
    <s v="Our knee sleeve monitors your muscles and recommends rest time (on a mobile app) when it detects overexertion!"/>
    <x v="11"/>
    <x v="732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x v="1008"/>
    <s v="Miclop - Tu cabina profesional portÃ¡til (Canceled)"/>
    <s v="MICLOP es una cabina portable impresa en 3D protegida en el interior con espuma acÃºstica, reduce el ruido ambiental o rebote de sonido."/>
    <x v="205"/>
    <x v="156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x v="1009"/>
    <s v="R-CON: Run Faster, Run Longer (Canceled)"/>
    <s v="R-CON is a wearable that measures running form. Instantly know when your form is breaking down and when you are running your strongest."/>
    <x v="63"/>
    <x v="733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x v="1010"/>
    <s v="RISTMATEÂ®, smartphone wrist dock and much more. (Canceled)"/>
    <s v="A beautiful biometric smartphone wrist dock, features a revolutionary reusable adhesive; 3 position phone stand and multi-purpose tool."/>
    <x v="206"/>
    <x v="734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x v="1011"/>
    <s v="StreetskatePRO's  Knee, Shin, &amp; Ankle pad compression sleeve"/>
    <s v="The first action sports training sleeve/leg protector of its kind to offer an unduplicated level of targeted protection!"/>
    <x v="22"/>
    <x v="73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x v="1012"/>
    <s v="HALLAM new york SMART JACKET 2.0 for TRAVEL with 29 FUNCTION (Canceled)"/>
    <s v="The world's most advanced jacket for SMARTPHONE USER ,for WORKOUT, for TRAVEL, for OUTDOOR /Bluetooth Charging Wearable Apparel"/>
    <x v="10"/>
    <x v="736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x v="1013"/>
    <s v="Versa Prima: The First Portable And Wearable LED Strip"/>
    <s v="Versa Prima: The first portable and wearable LED strip that's controlled via Bluetooth. Designed to be versatile for your creativity."/>
    <x v="31"/>
    <x v="737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x v="1014"/>
    <s v="CHEMION: The World's First Smart Glasses (Canceled)"/>
    <s v="CHEMION is an eyewear device that lets you show your creativity to the world."/>
    <x v="3"/>
    <x v="738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x v="1015"/>
    <s v="SKIN - Wearable music remote control for your mobile phone"/>
    <s v="SKIN - The wearable music remote control which makes your fitness lifestyle a bit easier"/>
    <x v="7"/>
    <x v="739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x v="1016"/>
    <s v="YEPZONâ„¢ FREEDOM: A Personal Safety Alarm w/Global Locator"/>
    <s v="Send an alert for help and find missing people, pets, and valuables with the touch of a button. Get yours today!"/>
    <x v="57"/>
    <x v="740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x v="1017"/>
    <s v="Elbee: Wireless in-ear headphones with smart features"/>
    <s v="Enjoy high-quality sound and the possibility to control your smartphone and apps using custom voice commands and head movements."/>
    <x v="65"/>
    <x v="741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x v="1018"/>
    <s v="Owl (Canceled)"/>
    <s v="Owl is a fitness tracker along with an accompanying iOS app, that is both fun and interactive for children."/>
    <x v="22"/>
    <x v="742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x v="1019"/>
    <s v="Tempi - The Smart Way to Monitor Temperature and Humidity"/>
    <s v="Tempi Is a Wearable Bluetooth Device That Gives Accurate Temperature and Humidity Readings."/>
    <x v="101"/>
    <x v="743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x v="1020"/>
    <s v="Sleepwreck - Disasterpiece EP (Jump Drives!)"/>
    <s v="I've got an awesome new batch of tracks that I think you're going to Love. CDs? So 1990! I present to you... SLEEPWRECK JUMP DRIVES!"/>
    <x v="207"/>
    <x v="744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x v="1021"/>
    <s v="Rick and Morty Album &amp; Music Video"/>
    <s v="Rick and Morty concept album written by Allie Goertz + music video directed by Paul B. Cummings!"/>
    <x v="9"/>
    <x v="745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x v="1022"/>
    <s v="Sammy Bananas - Bootlegs Vol. 2!!"/>
    <s v="Help get four new bootlegs onto vinyl in the second installment of my series!"/>
    <x v="13"/>
    <x v="746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x v="1023"/>
    <s v="'Pathfinder' - a High Five Spaceship album"/>
    <s v="A collaborative, electronic journey helmed by producer Christopher Bingham and guitarist Carlos Montero."/>
    <x v="13"/>
    <x v="747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x v="1024"/>
    <s v="The Last Art Fact Album Ever"/>
    <s v="Art Fact is a legendary Swedish synth pop act from the 80's. This album will contain updated remakes of their greatest songs."/>
    <x v="22"/>
    <x v="748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x v="1025"/>
    <s v="[NUREN] The New Renaissance"/>
    <s v="Jake Kaufman and Jessie Seely present THE WORLD'S FIRST VIRTUAL REALITY ROCK OPERA."/>
    <x v="54"/>
    <x v="749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x v="1026"/>
    <s v="Changing Stations; London Underground Album Project"/>
    <s v="Changing Stations is an 11-track classical-contemporary album by Daniel Liam Glyn, based on the 11 main lines of the London Underground"/>
    <x v="39"/>
    <x v="750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x v="1027"/>
    <s v="The Seshen - Let's Take This Show on the Road!"/>
    <s v="We just toured the PNW to Vancouver, BC and back, we're ready for next level growth - a van, quality studio recordings &amp; stage visuals!"/>
    <x v="208"/>
    <x v="751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x v="1028"/>
    <s v="BRAND NEW GUYVER ALBUM &quot;Alien on Earth&quot; + Extras"/>
    <s v="This will be the first album I have made in 9 years. It will be going back to my roots from 2002, and I aim to blow your socks off!"/>
    <x v="3"/>
    <x v="752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x v="1029"/>
    <s v="StrobeHouse presents Valborg 2015"/>
    <s v="We want to recreate last years massive Valborgparty in Lund but this time even bigger!"/>
    <x v="3"/>
    <x v="753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x v="1030"/>
    <s v="The Gothsicles - I FEEL SICLE"/>
    <s v="Help fund the latest Gothsicles mega-album, I FEEL SICLE!"/>
    <x v="13"/>
    <x v="754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x v="1031"/>
    <s v="Liquid Diet's Double Life"/>
    <s v="Liquid Diet needs your support to release our new full-length album! Help us create electrifying music videos to showcase our singles!"/>
    <x v="3"/>
    <x v="755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x v="1032"/>
    <s v="Phantom Ship / Coastal (Album Preorder)"/>
    <s v="Ideal for living rooms and open spaces."/>
    <x v="105"/>
    <x v="756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x v="1033"/>
    <s v="Daughter Vision remix album on limited vinyl, cassette &amp; CD"/>
    <s v="Daughter Vision - an electro synthwave band from USA - present 8 remixes of their stunning songs. Some synthpop - some darker. Join us!"/>
    <x v="209"/>
    <x v="432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x v="1034"/>
    <s v="American Pixels - a Game Music Tribute Album by Mazedude"/>
    <s v="Mazedude presents an arranged album of game music, honoring American composers and featuring several guest performers"/>
    <x v="10"/>
    <x v="757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x v="1035"/>
    <s v="Sharaz &quot;Project Nintendo&quot; Collector Edition 2x12&quot; Vinyl"/>
    <s v="Project Nintendo. A big honkin' game cartridge sleeve and two awesome 12&quot; breakbeat vinyl records and a POSTER inside!"/>
    <x v="210"/>
    <x v="758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x v="1036"/>
    <s v="Bring Kyrstyn's Album to Life!"/>
    <s v="Help this Soulful &amp; Cinematic Glitch-Pop Songwriter Bring her Music to the World!  (And your Ears:)"/>
    <x v="37"/>
    <x v="759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x v="1037"/>
    <s v="Lemonymous 10th Anniversary Album Re-Release"/>
    <s v="A Special 10th Anniversary Re-Release of Ender Bowen's third album, LEMONYMOUS, with a companion CD of alternate takes and remixes."/>
    <x v="28"/>
    <x v="760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x v="1038"/>
    <s v="Last of the Lost Boys: New Music from Matthew Blake"/>
    <s v="My first solo record in 10 years. Six new electronic/synthpop songs PLUS an acoustic version of the album you can only get here."/>
    <x v="15"/>
    <x v="761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x v="1039"/>
    <s v="Becoming Rainbow: A Music, Art &amp; Virtual Reality Experience"/>
    <s v="Becoming Rainbow is a music and visual art project inspired by and dedicated to the Native Indigenous communities and water protectors!"/>
    <x v="2"/>
    <x v="762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x v="1040"/>
    <s v="Broadcasts to Promote Human Freedom in South Florida"/>
    <s v="We produce radio broadcasts and live streams that promote the value of human freedom, reason, individual rights &amp; free markets."/>
    <x v="94"/>
    <x v="156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x v="1041"/>
    <s v="Industry Success Project (Canceled)"/>
    <s v="I am trying to document what it is like to plunge head first into the music/audio industry as an intern."/>
    <x v="45"/>
    <x v="117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x v="1042"/>
    <s v="Ben's Top 5 podcast (Canceled)"/>
    <s v="Hello! I'm Ben and I have been wanting to start a podcast for a while. I am looking to kickstart the process and get into the game!"/>
    <x v="81"/>
    <x v="115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x v="1043"/>
    <s v="Printing TONE Audio 10th Anniversary Edition! (Canceled)"/>
    <s v="We're seeking funding for a special 10th Anniversary PRINT EDITION! Receive your own copy for only $8"/>
    <x v="57"/>
    <x v="763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x v="1044"/>
    <s v="Podcast for fun! (Canceled)"/>
    <s v="Hi. I'm looking to raise some funds to get some microphones, some interfaces to hook XLR to my iPad/iPhone/iMac. Plus some other stuff."/>
    <x v="39"/>
    <x v="360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x v="1045"/>
    <s v="In Case Of Emergency (Canceled)"/>
    <s v="In Case Of Emergency is a radio talk show for preppers, beginning preppers, and with preparedness in mind."/>
    <x v="3"/>
    <x v="764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x v="1046"/>
    <s v="All Things Horses Podcast (Canceled)"/>
    <s v="All Things Horses is slowly becoming the greatest podcast on the internet and we are looking to upgrade the studio and software."/>
    <x v="9"/>
    <x v="117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x v="1047"/>
    <s v="Start a New Podcast (Canceled)"/>
    <s v="I wish to start a new podcast called Voices of Texas, and I want to interview interesting people of Texas each week."/>
    <x v="13"/>
    <x v="116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x v="1048"/>
    <s v="#MYLifeMatters Radio Show &amp; Podcast (Canceled)"/>
    <s v="#MyLifeMatters features compelling stories of students &amp; young adults who overcame challenges to take ownership of their lives."/>
    <x v="36"/>
    <x v="719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x v="1049"/>
    <s v="J1 (Canceled)"/>
    <s v="------"/>
    <x v="14"/>
    <x v="117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x v="1050"/>
    <s v="The (Secular) Barbershop Podcast (Canceled)"/>
    <s v="Secularism is on the rise and I hear you.Talk to me."/>
    <x v="30"/>
    <x v="117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x v="1051"/>
    <s v="Now You Know Podcast (Canceled)"/>
    <s v="Inspired by some great podcasters as well as my desire to learn from many people about many topics, plus just to inform people."/>
    <x v="2"/>
    <x v="117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x v="1052"/>
    <s v="Big Daddy's Long Ass Road Trip To W.S.O.P. 2016! Podcasts!"/>
    <s v="Production costs for middle aged comics sharing cross USA country road trip experience via www.bigdaddyroadshow.com Podcasts.ComedySHOW"/>
    <x v="211"/>
    <x v="117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x v="1053"/>
    <s v="A day in the life of...(podcast) (Canceled)"/>
    <s v="How well do you know the stranger walking past you or the neighbor up the street? Extraordinary stories told by everyday people."/>
    <x v="15"/>
    <x v="493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x v="1054"/>
    <s v="Michale Graves &quot;The Voice of Liberty&quot; WVNJ RADIO 1160 AM"/>
    <s v="Drawing on the momentum created by his &quot;Radio Deadly&quot; program, Michale Graves has created a new pop-culture talk radio show on WVNJ"/>
    <x v="30"/>
    <x v="117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x v="1055"/>
    <s v="The Smile High Podcast Club Season 3 (Canceled)"/>
    <s v="This project is to fund Season 3 of the SHPC.  Our plan is to produce 24 more spectacular episodes to share with the world."/>
    <x v="8"/>
    <x v="117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x v="1056"/>
    <s v="Suburban Disorder Podcast (Canceled)"/>
    <s v="a podcast about everyday life, friends talking about music, movies, tv, relationships. conversations we have all had and can relate to"/>
    <x v="3"/>
    <x v="117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x v="1057"/>
    <s v="Support Independent Media (Canceled)"/>
    <s v="Sayin it Plain is a Independent Radio Show created to inform the public and empower the community."/>
    <x v="3"/>
    <x v="117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x v="1058"/>
    <s v="The Body Politic Radio (Canceled)"/>
    <s v="An investigative series on 790 KABC Radio on the ravages of addiction and what options millions of people have for hopeful recovery."/>
    <x v="79"/>
    <x v="117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x v="1059"/>
    <s v="Voice Over Artist (Canceled)"/>
    <s v="Turning myself into a vocal artist."/>
    <x v="184"/>
    <x v="117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x v="1060"/>
    <s v="Reality  Check (Canceled)"/>
    <s v="Reality Check is a weekly Internet Radio Show. Along with my co-host and engineer we discuss the issues of the day relevant to you!."/>
    <x v="10"/>
    <x v="155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x v="1061"/>
    <s v="Chat Box 23 (Canceled)"/>
    <s v="T.O., Adi &amp; Mercedes discuss their point of views, women's issues &amp; Hollywood Hotties."/>
    <x v="23"/>
    <x v="117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x v="1062"/>
    <s v="RETURNING AT A LATER DATE"/>
    <s v="SEE US ON PATREON www.badgirlartwork.com"/>
    <x v="212"/>
    <x v="121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x v="1063"/>
    <s v="Final Benghazi Report on audio â€“ New results may shock you!"/>
    <s v="Now on audiobook! The truth about Benghazi is revealed with this historical epic courtroom drama performed by professional voice actors"/>
    <x v="28"/>
    <x v="117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x v="1064"/>
    <s v="Vineyard Valley - A Social Winemaking Game!"/>
    <s v="Make wine from seed to bottle; build, socialize, sell, and relax in Vineyard Valley - a social, sandbox, free to play business sim!"/>
    <x v="161"/>
    <x v="765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x v="1065"/>
    <s v="Diggers Fall tactical multiplayer pc shooter"/>
    <s v="Need funds for an Australian fps mp shooter pc game called Diggers Fall were china invades Aus, cost for advertising and settings menu."/>
    <x v="9"/>
    <x v="136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x v="1066"/>
    <s v="So I'm A Dark Lord"/>
    <s v="A parody of old school RPGs where you are a new Dark Lord on a quest to amass monsters and allies on your side."/>
    <x v="60"/>
    <x v="766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x v="1067"/>
    <s v="Fate Fighters - The Ultimate Decision Maker"/>
    <s v="Canâ€™t make up your mind about something? Simply type in your two options and let the fighters of fate decide for you!"/>
    <x v="2"/>
    <x v="176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x v="1068"/>
    <s v="The Quest To Save Hip Hop"/>
    <s v="THE QUEST TO SAVE HIP HOP is an old school beat em up st game that has a focus on old school hip hop and new age hip hop coming to pc."/>
    <x v="11"/>
    <x v="372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x v="1069"/>
    <s v="Until The End (PC, Mac, and Linux)"/>
    <s v="A run-n-gun zombie survival game where you scavenge for items to make the night a little less scary."/>
    <x v="41"/>
    <x v="447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x v="1070"/>
    <s v="Prez Games: Do You Have What it Takes to Win the Presidency?"/>
    <s v="A deck building game where you build your campaign plans, raise cash and gain power in a drive to win the White House."/>
    <x v="3"/>
    <x v="119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x v="1071"/>
    <s v="DJ's Bane"/>
    <s v="I'm making a game where you choose how you want to kill the DJ, so you yourself can decide what music will be played at the party."/>
    <x v="213"/>
    <x v="117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x v="1072"/>
    <s v="World Defense : Tower Defense"/>
    <s v="A tower defense game that is played anywhere on the earth's surface!  This project is to expand it to be multiplayer and mod support."/>
    <x v="96"/>
    <x v="152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x v="1073"/>
    <s v="Rainbow Ball to the Iphone"/>
    <s v="We want to bring our Game Rainbow Ball to the iphone and to do that we need a little help"/>
    <x v="47"/>
    <x v="115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x v="1074"/>
    <s v="Kingdom Espionage"/>
    <s v="An ambitious multiplayer game set in fantastical medieval world where you must defend your castle while attacking others to gain ranks!"/>
    <x v="214"/>
    <x v="76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x v="1075"/>
    <s v="Towers Of The Apocalypse"/>
    <s v="Fully 3D, post Apocalyptic themed tower defense video game. New take on the genre."/>
    <x v="28"/>
    <x v="372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x v="1076"/>
    <s v="Kaptain Brawe 2: A Space Travesty"/>
    <s v="A comical point and click adventure by veteran team of Broken Sword and Monkey Island fame - Steve Ince and Bill Tiller"/>
    <x v="96"/>
    <x v="768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x v="1077"/>
    <s v="Legends of Callasia [Demo Available NOW!]"/>
    <s v="An epic strategy game of world conquest with simultaneous turn-based multiplayer gameplay and no hotseat waiting"/>
    <x v="31"/>
    <x v="769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x v="1078"/>
    <s v="New iPad/iPhone game development software needed"/>
    <s v="I am looking to create more games for the iPad/iPhone and want to add leaderboards, which requires new game development software"/>
    <x v="20"/>
    <x v="372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x v="1079"/>
    <s v="Sirius Online, an indie Space MMO"/>
    <s v="Sirius Online is currently the work of two brothers striving to bring the Era of Freelancer back, adding dynamic markets and more."/>
    <x v="91"/>
    <x v="770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x v="1080"/>
    <s v="Skullforge: The Hunt"/>
    <s v="A fantasy action RPG which follows an elven ex-slave on a journey of magic, revenge, intrigue, and deceit."/>
    <x v="22"/>
    <x v="77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x v="1081"/>
    <s v="The Creature"/>
    <s v="Finishing your last job before you retire until a disaster strikes the cargo ship can you survive The Creature?"/>
    <x v="118"/>
    <x v="433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x v="1082"/>
    <s v="T-Fighter: Code Name M - Mobile Edition"/>
    <s v="Challenge your trivia skills in this action oriented game against several opponents across time."/>
    <x v="3"/>
    <x v="443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x v="1083"/>
    <s v="Video Game Store That Can Beat Out Any Other"/>
    <s v="We want to take everything video game related people have seen since 1978 to now and turn it into the top gamer lounge in canada !"/>
    <x v="63"/>
    <x v="22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x v="1084"/>
    <s v="My own channel"/>
    <s v="I want to start my own channel for gaming"/>
    <x v="131"/>
    <x v="117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x v="1085"/>
    <s v="Sun Dryd Studios"/>
    <s v="The new kid on the block. Re-imagining old games and creating new ones. Ship, Lazer, Rock is first."/>
    <x v="11"/>
    <x v="772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x v="1086"/>
    <s v="Cyber Universe Online"/>
    <s v="Humanity's future in the Galaxy"/>
    <x v="102"/>
    <x v="493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x v="1087"/>
    <s v="Idle Gamers"/>
    <s v="Idle gamers are the group of gamers worth watching play video games. We have a back log of video ideas and want to entertain you."/>
    <x v="184"/>
    <x v="117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x v="1088"/>
    <s v="Still Alive"/>
    <s v="A fresh twist on survival games. Intense, high-stakes 30 minute rounds for up to 10 players."/>
    <x v="101"/>
    <x v="773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x v="1089"/>
    <s v="Farabel"/>
    <s v="Farabel is a single player turn-based fantasy strategy game for Mac/PC/Linux"/>
    <x v="36"/>
    <x v="7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x v="1090"/>
    <s v="Help Jumpy Punch Prosper!!"/>
    <s v="A sci-fi platformer game inspired by a certain blue hedgehog and Italian plumber. Jump, fight, dodge and sprint your way to victory."/>
    <x v="215"/>
    <x v="139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x v="1091"/>
    <s v="London Revolution - Open World RPG Minecraft Server"/>
    <s v="London Revolution is a Minecraft server in development. This is an open world RPG FPS server with questing and ruthless gangs."/>
    <x v="48"/>
    <x v="379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x v="1092"/>
    <s v="toggleme. - the next phenom in mobile gaming"/>
    <s v="toggleme. is the next breakout mobile game.Addictive gameplay, phenomenal design, real life rewards for achievements, and a great story"/>
    <x v="13"/>
    <x v="577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x v="1093"/>
    <s v="Help get &quot;Don't Look&quot; on Steam Greenlight!"/>
    <s v="A little girl living isolated in the Canadian Rockies, you find your self  being lured into the hills in the middle of the night."/>
    <x v="43"/>
    <x v="77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x v="1094"/>
    <s v="Sprocket Junkie"/>
    <s v="An action racing game for iOS. Set in a steampunk world, players battle their way to the finish line on customizable rocket engines!"/>
    <x v="102"/>
    <x v="776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x v="1095"/>
    <s v="Project Snowstorm"/>
    <s v="MMORPG with Real-Time Pet Battles, Expansive 3D World and Ranked Individual &amp; Guild PvP arenas all on your mobile device!"/>
    <x v="69"/>
    <x v="777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x v="1096"/>
    <s v="Bugspeed Collider: Fast-Paced Platform Brawler (1â€“4 Players)"/>
    <s v="In BUGSPEED COLLIDER, you're a bug with a black belt.  Fight to the top in 4-Beetle Local Multi, and a Full-Scale 1-Beetle Adventure!"/>
    <x v="14"/>
    <x v="778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x v="1097"/>
    <s v="Rabbly"/>
    <s v="Rabbly is action-adventure game. Is about a scientist going on an adventure, to find rare materials in another galaxy."/>
    <x v="57"/>
    <x v="779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x v="1098"/>
    <s v="Kick, Punch... Fireball"/>
    <s v="Kick, Punch... Fireball is an FPS type arena game set inside the fantasy world."/>
    <x v="31"/>
    <x v="780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x v="1099"/>
    <s v="Xeno - A Sci-Fi FPS"/>
    <s v="Xeno is an FPS which combines all the best elements of old school and modern games to create a fresh and unique gameplay experience."/>
    <x v="10"/>
    <x v="379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x v="1100"/>
    <s v="Aeldengald Saga Book I"/>
    <s v="A retro style puzzle rpg with a dark story. Your decisions will influence the world and decide the outcome of the story."/>
    <x v="23"/>
    <x v="173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x v="1101"/>
    <s v="Strain Wars"/>
    <s v="Different strains of marijuana leafs battling to the death to see which one is the top strain."/>
    <x v="57"/>
    <x v="78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x v="1102"/>
    <s v="Runers"/>
    <s v="Runers is a top-down rogue-like shooter where as you advance you create more powerful spells and fight fierce monsters and bosses."/>
    <x v="6"/>
    <x v="94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x v="1103"/>
    <s v="The Morgue"/>
    <s v="&quot;I go to work... I classify the bodies and store them accordingly... Sometimes I here noises... Other times is see her..."/>
    <x v="36"/>
    <x v="782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x v="1104"/>
    <s v="Street Heroes - A Facebook Beat 'em Up"/>
    <s v="Street Heroes is a retro 2D side-scrolling multiplayer beat 'em up for Facebook that brings classic arcade fun to a social platform"/>
    <x v="127"/>
    <x v="783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x v="1105"/>
    <s v="Nightmare Zombies"/>
    <s v="Nightmare Zombies is the first Oculus Rift Only immersive zombie simulator in the Post-Apocalypse urban environment of New York City."/>
    <x v="216"/>
    <x v="784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x v="1106"/>
    <s v="Backyard Zombies"/>
    <s v="Collect coins and save civilians while you blast your way through tons of zombies! Unlock new characters and levels!"/>
    <x v="44"/>
    <x v="78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x v="1107"/>
    <s v="The kidcade is the next big thing in the home entertainment"/>
    <s v="Enjoy video games, online surfing, and communications in privacy with Kid Cade, from Crestview, Florida. Our company has created a comp"/>
    <x v="3"/>
    <x v="117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x v="1108"/>
    <s v="Urbania: Create the future"/>
    <s v="Environmental awareness using social games where players are challenged to pursue sustainable development in the city of the future."/>
    <x v="31"/>
    <x v="786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x v="1109"/>
    <s v="1985 Video Game Museum/Arcade/Game Lounge/Event Center"/>
    <s v="Our goal is to open a video game museum, art gallery, free play arcade, game lounge, cosplay and event center here in Flint Michigan!"/>
    <x v="3"/>
    <x v="372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x v="1110"/>
    <s v="PSI - Role Playing Game"/>
    <s v="PSI is a game about a group of people dealing with the effects of Nightmares becoming reality, life will never be the same."/>
    <x v="63"/>
    <x v="787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x v="1111"/>
    <s v="Funding HyperLight Studios"/>
    <s v="We are bringing a new gaming experience to the field. One that will connect a community of people and servers from around the world."/>
    <x v="30"/>
    <x v="116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x v="1112"/>
    <s v="Johnny Rocketfingers: Violent Point &amp; Click Adventure!"/>
    <s v="Tarantino-esque Adventure Game on Steroids Inspired by LucasArts, Gritty Action Movies and 1940's Animation"/>
    <x v="217"/>
    <x v="788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x v="1113"/>
    <s v="A YouTube Gaming Channel"/>
    <s v="A start up YouTube PC Gaming channel named ''Jeansie''. Comprised of witty banter and slightly above average  gaming skills :)"/>
    <x v="28"/>
    <x v="139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x v="1114"/>
    <s v="TeleRide"/>
    <s v="SciFi racing game for Android &amp; iOS platforms. Player gets a unique weapon which introduces an additional dimension to the competition."/>
    <x v="12"/>
    <x v="115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x v="1115"/>
    <s v="Before You Sleep - A Survival Social Video Game"/>
    <s v="Explore the protagonist's mind. Remember. Understand. Plan ahead. Stay ahead of threats. Nurture relations. Earn the fate you choose."/>
    <x v="79"/>
    <x v="500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x v="1116"/>
    <s v="Quest Remnants of Chaos"/>
    <s v="A medieval, post apocolyptic, Online, MMORPG. Class morphing, character customization game."/>
    <x v="69"/>
    <x v="789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x v="1117"/>
    <s v="Medieval Village"/>
    <s v="Experience the Medieval in your own village. Increase your village into a city and walk through the streets."/>
    <x v="28"/>
    <x v="790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x v="1118"/>
    <s v="Battle-Buddy â€“ Bringing gamers together"/>
    <s v="Ideal for social players as well as a tool for esports teams, Battle Buddy will help organise and coordinate, pugs, scrims, wars &amp; you!"/>
    <x v="37"/>
    <x v="791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x v="1119"/>
    <s v="Island of Paws - A Dog and Cat RPG Game    0==]=====&gt;"/>
    <s v="Dog people and cat people unit!! Help save Paw Island from the monsters in this milti-player (50-100 Person at a time) online RPG game"/>
    <x v="190"/>
    <x v="139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x v="1120"/>
    <s v="PlanEt Ninjahwah"/>
    <s v="Planet Ninjahwah is a highly anticipated futuristic action adventure game that will blow your mind!!"/>
    <x v="31"/>
    <x v="117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x v="1121"/>
    <s v="Pwincess"/>
    <s v="An action packed, side scrolling, platform jumping, laser shooting ADVENTURE that will be fun for everyone."/>
    <x v="65"/>
    <x v="792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x v="1122"/>
    <s v="Funny Monsters (Mobile Game)"/>
    <s v="Mobile game featuring lots of funny little monsters on the run from their mad creator. Lots of gameplay elements will keep user bussy."/>
    <x v="50"/>
    <x v="117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x v="1123"/>
    <s v="Droplets"/>
    <s v="Fast paced mobile game where you control a rain drop by tilting your screen. Absorb other rain drops to go faster, but avoid clouds."/>
    <x v="10"/>
    <x v="143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x v="1124"/>
    <s v="Disaster Defender:Save lives in a game and in the Real World"/>
    <s v="Disaster Defender is a Mobile RPG that puts you right into the action of a Disaster, saving lives and property like a real life hero!"/>
    <x v="161"/>
    <x v="94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x v="1125"/>
    <s v="Ultimate Supremacy"/>
    <s v="Ultimate Supremacy will be the ultimate in mobile gaming, if you love fighting and strategy games, you will love Ultimate Supremacy."/>
    <x v="9"/>
    <x v="117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x v="1126"/>
    <s v="GAMING TO LEARN"/>
    <s v="Imagine a science class where the teacher walks in a says &quot;Take out your cell phone and play a game.&quot;"/>
    <x v="13"/>
    <x v="115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x v="1127"/>
    <s v="ABRAcaPOCUS!!"/>
    <s v="A fast-paced, creepy/cute mobile puzzle game where you draw series of magic symbols to summon &amp; collect demons, monsters, gods, &amp; myths"/>
    <x v="19"/>
    <x v="793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x v="1128"/>
    <s v="Flying Turds"/>
    <s v="#havingfunFTW"/>
    <x v="28"/>
    <x v="116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x v="1129"/>
    <s v="Angry words with Friends"/>
    <s v="This app will provide you with the ability to use your most favorite profanities while playing a game with your friends."/>
    <x v="22"/>
    <x v="577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x v="1130"/>
    <s v="Terror Interceptor Mobile Video Game"/>
    <s v="A modernized version of the classic aerial combat arcade game 1942.  Use real fighter jets to take down terrorists on a global scale."/>
    <x v="10"/>
    <x v="143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x v="1131"/>
    <s v="Hot Potato - The App"/>
    <s v="Don't drop it like it's hot..Hot Potato is a battle between friends. Compete to keep Mr Potato off the ground. Who will drop him first?"/>
    <x v="79"/>
    <x v="117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x v="1132"/>
    <s v="One"/>
    <s v="One is a simple mobile game about exploring the connections between all living things. Featuring hand-painted art."/>
    <x v="3"/>
    <x v="794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x v="1133"/>
    <s v="Ping"/>
    <s v="Ping is a simple game currently in the design process, where the player lives off of the power of their connection to the internet."/>
    <x v="9"/>
    <x v="17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x v="1134"/>
    <s v="New Mario Bro's style game!"/>
    <s v="We are creating a new Mario Bro's style game called KFK:Original. It's challenging, fun and totally awesome!!!"/>
    <x v="31"/>
    <x v="116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x v="1135"/>
    <s v="Trumperama"/>
    <s v="&quot;Trumperama&quot; ist ein Jump 'n' Run Spiel im 8-Bit Stil fÃ¼r Android._x000a_Donald Trump gewinnt die Wahlen und muss gestoppt werden!"/>
    <x v="28"/>
    <x v="155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x v="1136"/>
    <s v="OneLifeMen - Jeu d' Aventure smartphone en Voxel Art"/>
    <s v="Arpenter pas moins de 50 stages ne sera pas facile avec une seule vie... peut Ãªtre que les potions vous aiderons Ã  survivre ?"/>
    <x v="218"/>
    <x v="795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x v="1137"/>
    <s v="Nodiatis RPG: Steam, Android, &amp; iOS Clients"/>
    <s v="This classic online RPG is being overhauled to run on more devices with an interface better suited for both mobile and widescreen."/>
    <x v="31"/>
    <x v="796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x v="1138"/>
    <s v="Slayers of The Dead AR- build your ultimate Zombie Fort"/>
    <s v="Have you ever wanted to build your own, ultimate zombie fort in real life? Enjoy a Zombie Apocalypse without the Apocalypse."/>
    <x v="19"/>
    <x v="366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x v="1139"/>
    <s v="Soulwalker"/>
    <s v="Take control of the Void and bend it to your will as you perfect your strategy and amass your deck. The light gathers, your power grows"/>
    <x v="6"/>
    <x v="139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x v="1140"/>
    <s v="Medieval Empire by Bear Games"/>
    <s v="We are creating the next epic Massive Multiplayer Online-Real Time Strategy game and we want you to be a part of it!"/>
    <x v="10"/>
    <x v="117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x v="1141"/>
    <s v="Arena Z - Zombie Survival"/>
    <s v="I think this will be a great game!"/>
    <x v="2"/>
    <x v="117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x v="1142"/>
    <s v="3E Community, a company driven by YOU!"/>
    <s v="If only you could help choose and/or create the Top Chart apps with your ideas..._x000a_Want that to come true? Well here we are."/>
    <x v="23"/>
    <x v="117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x v="1143"/>
    <s v="Convergence: Rift Wars"/>
    <s v="Convergence: RiftWars is a easy to approach competitive turn-based strategy game, featuring quick game play and military tactics."/>
    <x v="101"/>
    <x v="797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x v="1144"/>
    <s v="We Need Your Help to Finish Our BBQ Food Truck"/>
    <s v="We need your help to finish our food truck. We are building a BBQ Food Truck to serve competition style BBQ."/>
    <x v="219"/>
    <x v="117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x v="1145"/>
    <s v="A FORK IN THE ROAD food truck"/>
    <s v="Emphasizing locally and responsibly raised ingredients, serving delicious food! I need your help."/>
    <x v="58"/>
    <x v="173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x v="1146"/>
    <s v="Sleepy PIg Barbecue: Auburn's First BBQ Food Truck"/>
    <s v="Bringing the flavor of competition BBQ to small town Auburn with the ease of a big city food truck."/>
    <x v="12"/>
    <x v="798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x v="1147"/>
    <s v="baked pugtato"/>
    <s v="amazing gourmet baked potato truck with variable options for everyone, its always been my dream, help me make it come true :)."/>
    <x v="31"/>
    <x v="117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x v="1148"/>
    <s v="Warren's / Adilyn's Rollin' Bistro"/>
    <s v="New local (Louisville, KY.) food truck with a refreshing spin on rolling kitchens."/>
    <x v="36"/>
    <x v="799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x v="1149"/>
    <s v="The Floridian Food Truck"/>
    <s v="Bringing culturally diverse Floridian cuisine to the people!"/>
    <x v="63"/>
    <x v="73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x v="1150"/>
    <s v="Chef Po's Food Truck"/>
    <s v="Bringing delicious authentic and fusion Taiwanese Food to the West Coast."/>
    <x v="30"/>
    <x v="800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x v="1151"/>
    <s v="Blaze'n Pontiac Grill"/>
    <s v="Basically home style foods as huge sandwiches, burgers, and apps. Limitited to NOTHING. Irish,Mexican, cajÃ£n, southern bqq even veggies"/>
    <x v="31"/>
    <x v="117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x v="1152"/>
    <s v="Peruvian King Food Truck"/>
    <s v="Peruvian food truck with an LA twist."/>
    <x v="194"/>
    <x v="608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x v="1153"/>
    <s v="The Cold Spot Mobile Trailer"/>
    <s v="A mobile concession trailer for snow cones, ice cream, smoothies and more"/>
    <x v="6"/>
    <x v="155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x v="1154"/>
    <s v="Food Truck Funding"/>
    <s v="We're about to launch our first ever food truck to share our amazing food and we need your help! Be a part of our truck!"/>
    <x v="10"/>
    <x v="144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x v="1155"/>
    <s v="Mobile Coffee Cart with a Purpose"/>
    <s v="I am on a mission to offer as many people as I can a great healthy coffee, tea, and snacks by using healthy products and ingredients."/>
    <x v="31"/>
    <x v="801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x v="1156"/>
    <s v="Harley Hawg Dogs, Inc"/>
    <s v="A Food Truck featuring Deep Fried Natural Casing Beef/Pork mix Hot Dogs, New York Style Rippers. Also serving Fresh Cut Fries."/>
    <x v="115"/>
    <x v="117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x v="1157"/>
    <s v="BIGFOOT BBQ - Flavors As Big As Sasquatch Himself"/>
    <s v="When the smoke clears, folks in Albany are going to experience the best barbeque they'll ever have! Got the flavor, need some funding."/>
    <x v="3"/>
    <x v="118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x v="1158"/>
    <s v="Help me build my Tiny House Cupcake Bakery - Phase 1"/>
    <s v="It's been my dream to start my own cupcake bakery and it's now or never. Help me take the first steps toward building my dream."/>
    <x v="51"/>
    <x v="428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x v="1159"/>
    <s v="Skewed Up Food Truck"/>
    <s v="Skewed Up food truck is my dream and need help getting it started, presenting some to the bank for my loan, spice up logo, etc."/>
    <x v="220"/>
    <x v="117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x v="1160"/>
    <s v="Harvest Grub Eatery...Mobile Eatery...Fresh Seasonal Grub!"/>
    <s v="Food is a lifestyle...the art, the challenge, and the happiness is the wealth I seek....join me on my journey to success."/>
    <x v="11"/>
    <x v="802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x v="1161"/>
    <s v="Pyros Brick Oven Pizza in a Food Truck."/>
    <s v="Amazing delicious pizza a real hit a true niche that has not been explored ground floor opportunity in food trucks done by a real chef"/>
    <x v="102"/>
    <x v="117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x v="1162"/>
    <s v="Super Natural Kooking"/>
    <s v="Solar Powered, Recycled Fryer Oil for Truck Fuel, Locally Grown Organic &amp; Hormone Free Foods, Pop-up Bands, Private Party and Functions"/>
    <x v="127"/>
    <x v="428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x v="1163"/>
    <s v="When I become awesome, I will cater an event for you!!"/>
    <s v="Cooking is my passion.Lets take my passion to another level,by sending me to a culinary school, I WILL be one of the best chefs ever!"/>
    <x v="221"/>
    <x v="117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x v="1164"/>
    <s v="Bayou Classic BBQ"/>
    <s v="Bayou Classic BBQ will be  Mansura,LA _x000a_newest and best mobile food truck_x000a_serving delicious BBQ Georgia style slow_x000a_smoke BBQ!"/>
    <x v="3"/>
    <x v="117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x v="1165"/>
    <s v="Cupcake Wars Winners: Dreamy Creations Cupcake Truck"/>
    <s v="Join us in transforming Dreamy Creations truck into a food truck so we can bring you the most delicious cupcakes to your neighborhood!"/>
    <x v="3"/>
    <x v="803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x v="1166"/>
    <s v="Fire On High: Organic Food Truck on a Mission"/>
    <s v="Making delicious healthy food affordable &amp; accessible to ALL Cincinnati neighborhoods. Locally sourced, seasonally-inspired menu"/>
    <x v="36"/>
    <x v="804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x v="1167"/>
    <s v="Empanada Express Food Truck"/>
    <s v="A mobile food truck serving up a Latino-inspired fusion cuisine using fresh, local, &amp; organic ingredients!"/>
    <x v="127"/>
    <x v="805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x v="1168"/>
    <s v="SiMpLy FreSH fOoD TrUck"/>
    <s v="Simply fresh farm to table on wheels working close with local farms to ensure the highest of quality of product ."/>
    <x v="102"/>
    <x v="806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x v="1169"/>
    <s v="FREE Shuttle Service in Downtown Los Angeles"/>
    <s v="Our service provides door-to-door shuttle transportation in Downtown Los Angeles. FREE to passengers - driver tip appreciated."/>
    <x v="3"/>
    <x v="15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x v="1170"/>
    <s v="Its A Rib Thing"/>
    <s v="They are sweet, sticky and incredibly addictive. People are left with a huge smile and a full stomach but still ask for more!!!"/>
    <x v="31"/>
    <x v="173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x v="1171"/>
    <s v="The Mean Green Purple Machine"/>
    <s v="Tulsa's first true biodiesel, alternative energy powered food truck! Oh yeah, and delicious food!"/>
    <x v="31"/>
    <x v="379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x v="1172"/>
    <s v="let your dayz take you to the dogs."/>
    <s v="Bringing YOUR favorite dog recipes to the streets."/>
    <x v="7"/>
    <x v="117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x v="1173"/>
    <s v="Notorious P.I.G. Food Truck will bring gangsta food to YOU!!"/>
    <s v="Chef David J Alvarez worked for Guy Fieri &amp; Anthony Bourdain. Chef David wants to bring his food to the Streets &amp; assault your senses!"/>
    <x v="152"/>
    <x v="134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x v="1174"/>
    <s v="Give The Black Burro a Stable Stable"/>
    <s v="Help me purchase a parking space to be the Burro's permanant home, I need your help to raise $15,000!"/>
    <x v="36"/>
    <x v="807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x v="1175"/>
    <s v="Bad To The Cone Food Service ATX"/>
    <s v="&quot;Create-Your-Cone&quot;. Freshly made waffle cones stuffed with your choice of yummy ingredients, or frozen yogurt!"/>
    <x v="22"/>
    <x v="793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x v="1176"/>
    <s v="Mirlin's Sushi"/>
    <s v="Mirlins Sushi!_x000a_Find us on Facebook!_x000a_(Gives backers a voice, and a direct link to us! No kickstarter disappearing act here!)"/>
    <x v="164"/>
    <x v="115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x v="1177"/>
    <s v="Funnel Cakes come to the UK!"/>
    <s v="Its CRAZY the UK is still in the dark about funnel cakes! We want to convert a trailer and show the country what they've been missing!"/>
    <x v="12"/>
    <x v="117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x v="1178"/>
    <s v="Thella's, food, tacos, burritos, health"/>
    <s v="Hi, Thella's is an idea of a local inexpensive burrito truck, where we want take the delicious burritos and tacos to whole new level"/>
    <x v="96"/>
    <x v="139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x v="1179"/>
    <s v="El Camion Roja"/>
    <s v="Mexican Style Food Truck, run by a Red Seal Chef, in a town with NO MEXICAN FOOD! That is a culinary emergency situation!"/>
    <x v="127"/>
    <x v="667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x v="1180"/>
    <s v="Hogzilla S.O.W. (Squeals On Wheels) A Veteran Owned Company"/>
    <s v="We would like to start a military-themed food truck to serve the Battle Creek/Kalamazoo area."/>
    <x v="63"/>
    <x v="808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x v="1181"/>
    <s v="Gringo Loco Tacos Food Truck"/>
    <s v="Bringing the best tacos to the streets of Chicago!"/>
    <x v="63"/>
    <x v="460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x v="1182"/>
    <s v="J &amp; D Rolling Smoke BBQ expansion"/>
    <s v="Two  years ago this business was started to help a local non-profit.  We have since expanded and provide jobs in our small community."/>
    <x v="28"/>
    <x v="809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x v="1183"/>
    <s v="Freshie's Donuts Food Trailer"/>
    <s v="Help Freshie keep her dream alive by pledging to get a donut truck! She will be able to do events as well as cater to the community"/>
    <x v="30"/>
    <x v="173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x v="1184"/>
    <s v="2016/2017 Cyclocross Album"/>
    <s v="This coffee table album is the chronicle of the 2016/2017 cyclocross season, the latest edition of the renowned cyclephotos books."/>
    <x v="29"/>
    <x v="810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x v="1185"/>
    <s v="Katrina  Reflections"/>
    <s v="A photo exhibition and book showcasing images and stories of our time in New Orleans, commemorating Katrinaâ€™s ten year anniversary."/>
    <x v="78"/>
    <x v="811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x v="1186"/>
    <s v="Children of Zanskar. Happiness is not in things, itâ€™s in us."/>
    <s v="Children of Zanskar - a stunning photography book, will raise funds for the local school and children of Lingshed valley, Himalayas."/>
    <x v="51"/>
    <x v="812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x v="1187"/>
    <s v="&quot;SUNDANCERS: The Men of Utah&quot;"/>
    <s v="A gorgeous monograph of sensual imagery featuring the men of Utah, shot against the incredible expanses of land they call their own."/>
    <x v="222"/>
    <x v="813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x v="1188"/>
    <s v="Because Dance."/>
    <s v="A photobook of young dancers and their inspiring stories, photographed in beautiful and unique locations."/>
    <x v="13"/>
    <x v="728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x v="1189"/>
    <s v="Road Ramblers"/>
    <s v="A couple of experienced road trippers setting out for the big one. Six months traveling in a converted bus with a book at the end."/>
    <x v="7"/>
    <x v="814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x v="1190"/>
    <s v="The Reality Of Chronic Illness - The Book"/>
    <s v="A pairing of self portraiture and writing to shed light on the reality of life with chronic illness."/>
    <x v="2"/>
    <x v="81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x v="1191"/>
    <s v="Good Morning Japan"/>
    <s v="A photo journal capturing 30 days of sweetness in Kyoto, Tokyo, and more. Join me to see the cutest &amp; prettiest images of Japan :)"/>
    <x v="200"/>
    <x v="816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x v="1192"/>
    <s v="Other Worlds - A Make 100 Project"/>
    <s v="A macro landscape photography art book &amp; limited edition prints. A Make 100 project."/>
    <x v="213"/>
    <x v="817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x v="1193"/>
    <s v="KAREN  KUEHN - MAVERICK CAMERA - The Photographs &amp; Stories"/>
    <s v="Images &amp; the stories behind them from a professional photographers 1st 16 years shooting assignments for major magazines &amp; ad agencies."/>
    <x v="223"/>
    <x v="818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x v="1194"/>
    <s v="Atlantic Light: The West Coast of Ireland in Photographs"/>
    <s v="A beautifully presented hardcover book of aerial photographs that show the west coast of Ireland as it's never been seen before."/>
    <x v="78"/>
    <x v="819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x v="1195"/>
    <s v="CALAMITA/Ã€ project"/>
    <s v="CALAMITA/Ã€ is a tool for investigating the contemporary Vajont and the topic of catastrophes in general._x000a_Â«CHE IDDIO CE LA MANDI BUONAÂ»"/>
    <x v="3"/>
    <x v="82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x v="1196"/>
    <s v="NAKED IBIZA - A Large Scale Photography Book by Dylan Rosser"/>
    <s v="A book of male nudes photographed on location in Ibiza over the last 4 years."/>
    <x v="107"/>
    <x v="821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x v="1197"/>
    <s v="Brewtography Project: Discovering Colorado Breweries"/>
    <s v="A coffee table book celebrating Colorado brewery culture; exploring the passion and personality of local breweries through photographs."/>
    <x v="36"/>
    <x v="822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x v="1198"/>
    <s v="The White Desert: Wildlife &amp; Antarctica photobook"/>
    <s v="The White Desert is a photo project, documenting the fragility and beauty of the planet, from the Arctic to Antarctic regions!"/>
    <x v="8"/>
    <x v="823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x v="1199"/>
    <s v="The portrait of the forgotten: Syrian refugees in Jordan"/>
    <s v="There are over 627.295 Syrian refugees in Jordan due to the war. Let me tell you some of their stories with the help of a photobook!"/>
    <x v="224"/>
    <x v="824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x v="1200"/>
    <s v="Modern Nomads"/>
    <s v="Modern Nomads Journal is an 88 page magazine style publication containing photo stories about Somalis in the Horn of Africa."/>
    <x v="225"/>
    <x v="825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x v="1201"/>
    <s v="Invisible People of Belarus"/>
    <s v="Documentary book about the lives of disabled people and Chernobyl victims living in governmental institutions called Internats"/>
    <x v="12"/>
    <x v="826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x v="1202"/>
    <s v="&quot;Angus O'Callaghan. Melbourne.&quot; 1968 - 1971"/>
    <s v="This coffee table book features Melbourne as never seen before through the eyes of an artist now 93 years old. Melbourne from 1968-1971"/>
    <x v="31"/>
    <x v="827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x v="1203"/>
    <s v="reAPPEARANCES   a limited edition photography book"/>
    <s v="reAPPEARANCES is a series of photographs shot with a digital toy camera, a visual and cultural journey through appearances."/>
    <x v="226"/>
    <x v="828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x v="1204"/>
    <s v="Miles From Los Angeles - A Photo Book of the Western U.S."/>
    <s v="A fine art book capturing the beauty of nature in the Western United States by landscape photographer Cheyne Walls."/>
    <x v="93"/>
    <x v="829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x v="1205"/>
    <s v="Afro-Iran:Â The Unknown Minority"/>
    <s v="A photo book by photographer Mahdi Ehsaei depicting the little known minority of Afro-Iranians in South Iran in fascinating portraits."/>
    <x v="93"/>
    <x v="830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x v="1206"/>
    <s v="Until I Gush Forth / Limited Edition Zine by Esthaem"/>
    <s v="Limited edition zine by photographic artist Esthaem, signed and hand-numbered including a screen printed banderole. Edition of 100."/>
    <x v="42"/>
    <x v="831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x v="1207"/>
    <s v="ITALIANA"/>
    <s v="A humanistic photo book about ancestral &amp; post-modern Italy."/>
    <x v="227"/>
    <x v="832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x v="1208"/>
    <s v="Into The Great White Sands"/>
    <s v="Help me complete the photography and publish a fine art book on White Sands National Monument, a uniquely significant place."/>
    <x v="3"/>
    <x v="833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x v="1209"/>
    <s v="Israel: An Inspiring Photographic Journey (Photobook)"/>
    <s v="This 80 page book displays 75 beautiful images of the Holy Land, site descriptions, scripture and thought provoking comments."/>
    <x v="12"/>
    <x v="834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x v="1210"/>
    <s v="Det Andra GÃ¶teborg"/>
    <s v="En fotobok om livet i det enda andra GÃ¶teborg i vÃ¤rlden"/>
    <x v="22"/>
    <x v="835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x v="1211"/>
    <s v="500 Views of Japan"/>
    <s v="From 2010 to 2015, I took over 15 000 photos in Japan. Here's 500 of them. Landscape, city view, people and so much more!"/>
    <x v="28"/>
    <x v="836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x v="1212"/>
    <s v="Faces of Yoga: A Coffee Table Photo Book"/>
    <s v="Faces of Yoga is a series of uncomfortable photos of people in strange positions. The photo book will be ready for the holiday season!"/>
    <x v="30"/>
    <x v="594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x v="1213"/>
    <s v="Iceland Impressions: photographs by Iwona and Adam Balcy"/>
    <s v="A collection of 97 colour photographs showcasing Iceland's spectacular scenery, beautifully presented in 128 page hardcover book."/>
    <x v="115"/>
    <x v="837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x v="1214"/>
    <s v="Framed Himalaya: Lachen Valley (Campaign Part - 2)"/>
    <s v="A coffee table book with photographs of nature's splendor from the mystical valley of Lachen in the Eastern recesses of the Himalaya."/>
    <x v="13"/>
    <x v="838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x v="1215"/>
    <s v="ShootTokyo: The Book"/>
    <s v="A photography book that brings you on a journey through Tokyo and beyond.   This is a collection of my best images from ShootTokyo."/>
    <x v="10"/>
    <x v="839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x v="1216"/>
    <s v="In Training: a book of Bonsai photographs"/>
    <s v="A fine art photography book taking a new look at the art of bonsai."/>
    <x v="32"/>
    <x v="840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x v="1217"/>
    <s v="Either Limits or Contradictions-A Photo Book in three parts"/>
    <s v="&quot;Either Limits Or Contradictions&quot; is a Photo Book about the pace of life, death and time passing. A Daylight Books Publication."/>
    <x v="228"/>
    <x v="841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x v="1218"/>
    <s v="The Alaska Range"/>
    <s v="The Mountaineers Books and I, Carl Battreall, have teamed up to create the first photography book of the legendary Alaska Range."/>
    <x v="7"/>
    <x v="842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x v="1219"/>
    <s v="The Box"/>
    <s v="The Box is a fine art book of Ron Amato's innovative and seductive photography project."/>
    <x v="229"/>
    <x v="843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x v="1220"/>
    <s v="All The People"/>
    <s v="A beautiful photo art book of portraits and conversations with people that may expand your idea of gender."/>
    <x v="36"/>
    <x v="844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x v="1221"/>
    <s v="Oh When The Blues - Oldham Athletic Photography Book"/>
    <s v="Photography book exploring the community of Oldham Athletic Football Club, their relation to the town and the theatre of football."/>
    <x v="41"/>
    <x v="845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x v="1222"/>
    <s v="Project Pilgrim"/>
    <s v="Project Pilgrim is my effort to work towards normalizing mental health."/>
    <x v="23"/>
    <x v="846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x v="1223"/>
    <s v="YOSEMITE PEOPLE"/>
    <s v="A photography book focusing on the people rather than the nature at Yosemite National Park."/>
    <x v="230"/>
    <x v="84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x v="1224"/>
    <s v="&quot;I Dreamed Last Night&quot; Album (Canceled)"/>
    <s v="Modern Celtic influenced CD.  Help me finish what I started before the stroke."/>
    <x v="36"/>
    <x v="848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x v="1225"/>
    <s v="Cesar Chavez's First Music Album (Canceled)"/>
    <s v="My first music album is a collection of 9 songs honoring Mexico's prolific composer, Jose Alfredo Jimenez with my artistic vision."/>
    <x v="9"/>
    <x v="849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x v="1226"/>
    <s v="Pavlo is Filming  a PBS Concert Special (Canceled)"/>
    <s v="Pavlo will be independently filming his second full length PBS Special and DVD in May with director George Veras"/>
    <x v="63"/>
    <x v="850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x v="1227"/>
    <s v="Beast of the Beats VIII Webster Hall, NY (Nov 6-9 2014)"/>
    <s v="After winning the iStandard Phoenix Producer Showcase (6/25/14)  I have been invited to Beast of the Beats VIII in New York Nov. 6-9"/>
    <x v="13"/>
    <x v="117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x v="1228"/>
    <s v="World artist Kat Maguire's debut CD entitled &quot;Gypsy&quot;"/>
    <s v="Kat is partnering with Kickstarter to raise the funds to complete her first solo World music CD &quot;Gypsy&quot;!"/>
    <x v="10"/>
    <x v="159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x v="1229"/>
    <s v="Agni Varsha - opera by Vanraj Bhatia - world premiere"/>
    <s v="Bollywood composer Vanraj Bhatia, age 86, has written an opera based on a myth from the epic Mahabhatata. Presented in Queens May 11&amp;12"/>
    <x v="181"/>
    <x v="379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x v="1230"/>
    <s v="A Tribute to DC Talk:  Live Concert &amp; DVD (Canceled)"/>
    <s v="It has been close to a decade since DC Talk began their &quot;Intermission&quot;.  It is time for A Live Concert Tribute &amp; DVD Movie!"/>
    <x v="69"/>
    <x v="117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x v="1231"/>
    <s v="Villapalooza - Little Village Music Festival (Canceled)"/>
    <s v="a non-profit, free, all-day, all-ages music &amp; arts festival dedicated to promoting non-violent spaces for community engagement"/>
    <x v="10"/>
    <x v="117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x v="1232"/>
    <s v="A very effective CD-Book for the Bilingual Pre-Kinder Class!"/>
    <s v="CD-Book w/ 26 original songs + illustrations + activities that WORK developing full literacy skills (language &amp; math) of preschoolers."/>
    <x v="10"/>
    <x v="13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x v="1233"/>
    <s v="Shakulute (Shakuhachi mouthpiece for Alto Flute) (Canceled)"/>
    <s v="A Shakulute mouthpiece will allow me to play my silver alto flute vertically  like my Japanese shakuhachis but with Western fingerings."/>
    <x v="28"/>
    <x v="851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x v="1234"/>
    <s v="Lionstar International Tour 2015 (Canceled)"/>
    <s v="We have been offered shows all over the world, to reach places and people with our music, for the experience of just doing it!"/>
    <x v="63"/>
    <x v="117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x v="1235"/>
    <s v="Afternoon of Shakuhachi and Koto Music - CD Project"/>
    <s v="We plan to make studio recordings for a CD that highlights six new works composed for our Shakuhachi and Koto Music concert series."/>
    <x v="231"/>
    <x v="852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x v="1236"/>
    <s v="&quot;Volando&quot; CD Release (Canceled)"/>
    <s v="Raising money to give the musicians their due."/>
    <x v="30"/>
    <x v="117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x v="1237"/>
    <s v="John Grover touches the world (Canceled)"/>
    <s v="We have the songs, concept, need to add songs and mix/package for shows in Hawaii, book dates outside of Maui and advance his message"/>
    <x v="31"/>
    <x v="117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x v="1238"/>
    <s v="Life Music-Healing through Song (Canceled)"/>
    <s v="The purpose of the album is to pull from many differenet genres but to express life circumstances to reach everyday people through song"/>
    <x v="28"/>
    <x v="853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x v="1239"/>
    <s v="Help Calmenco! finance new CD and Tour (Canceled)"/>
    <s v="Please consider helping us with our new CD and Riverdance Tour"/>
    <x v="30"/>
    <x v="117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x v="1240"/>
    <s v="Message of Peace, Love &amp; Unity (Canceled)"/>
    <s v="Sharing positive vibes of Peace, Love &amp; Unity with the World through conscious Reggae Music!"/>
    <x v="6"/>
    <x v="854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x v="1241"/>
    <s v="Create The World's Music Shack for students! (education!)"/>
    <s v="We are non-profit founders creating a forest retreat for the inner city students to record\learn music in an inspirational sanctuary."/>
    <x v="10"/>
    <x v="855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x v="1242"/>
    <s v="Add your voice to Cellphonia 9/11 (Canceled)"/>
    <s v="Cellphonia 9/11 (http://cellphonia.org/911/) is one of the performance pieces in the Music After marathon concert on 9.11.11"/>
    <x v="232"/>
    <x v="139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x v="1243"/>
    <s v="Letâ€™s Keep the San Jose Mexican Heritage Festival Alive!"/>
    <s v="California's premier Latino cultural festival - music, theatre, film, workshops, visual arts, cuisine and more!"/>
    <x v="14"/>
    <x v="856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x v="1244"/>
    <s v="Theatrum Mundi releasing debut album &quot;Eyes of the Realm.&quot;"/>
    <s v="THEATRUM MUNDI releases DEBUT ALBUM! Pre-order &quot;The Eyes of the Realm&quot; and help make it happen!"/>
    <x v="13"/>
    <x v="857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x v="1245"/>
    <s v="Help Smokey Folk Create Our First Album &amp; Music Video"/>
    <s v="Smokey Folk is a folk rock band with a vaudeville twist! We have 18 original songs and want to record an album. Help us out!"/>
    <x v="13"/>
    <x v="858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x v="1246"/>
    <s v="Candy Warpop &quot;Smilef**ker&quot; Music Video"/>
    <s v="Candy Warpop, Las Vegas' female-fronted alt-punk rock monster, is raising money to fund the production of their first music video."/>
    <x v="13"/>
    <x v="859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x v="1247"/>
    <s v="BRAIN DEAD to record debut EP with SLAYER producer!"/>
    <s v="BRAIN DEAD is going to record their debut EP and they need your help, Bozos!"/>
    <x v="8"/>
    <x v="860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x v="1248"/>
    <s v="The Vandies // Full length album!"/>
    <s v="The Vandies make pop rock in glorious Portland, Oregon. Help us fund our first full length album!"/>
    <x v="30"/>
    <x v="86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x v="1249"/>
    <s v="Matt Stansberry &amp; The Romance - Debut EP"/>
    <s v="&quot;Let's Brighten It Up&quot; will be a seven song EP of originals heavily inspired by music from the 50s and 60s"/>
    <x v="10"/>
    <x v="86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x v="1250"/>
    <s v="Willy Porter - Human Kindness"/>
    <s v="My new disc Human Kindness is some of the strongest &amp; most ambitious music Iâ€™ve made. Join me in giving it a solid push into the world."/>
    <x v="11"/>
    <x v="863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x v="1251"/>
    <s v="Jack Oblivian Harlan t Bobo Limes european tour"/>
    <s v="A tour of europe with 3 memphis artist, Jack Oblivian, Harlan T Bobo and Shawn Cripps."/>
    <x v="12"/>
    <x v="864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x v="1252"/>
    <s v="Remaster and Re-release &quot;Reality vs the Optimist&quot; on vinyl."/>
    <s v="Our hope is to re-release this 2007 Kiss Kiss cult classic &quot;Reality vs the Optimist&quot; on vinyl as was always our intention."/>
    <x v="8"/>
    <x v="865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x v="1253"/>
    <s v="Suburban Legends: New Album"/>
    <s v="Suburban Legends are working on the most important album EVER, but they are in need of your help and about 10 bucks... probably more!"/>
    <x v="185"/>
    <x v="866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x v="1254"/>
    <s v="Album4"/>
    <s v="Fresh off the heels of, &quot;Let the Waves Come in Threes,&quot; (#6 National Folk Chart) we're making a new record. Huge thanks for your help!"/>
    <x v="233"/>
    <x v="867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x v="1255"/>
    <s v="The Space Bards Present Their First Album, &quot;Neon Milk&quot;!"/>
    <s v="Let the Space Bards abduct you on a quirky musical journey about two aliens struggling to fit in on planet Earth."/>
    <x v="9"/>
    <x v="868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x v="1256"/>
    <s v="DylanCarlson Wonders from the House of Albion lp/cd/dvd/book"/>
    <s v="Dylan Carlson of earth,major solo project lp/cd/dvd/book &quot;Falling with a Thousand Stars and Other Wonders from the House of Albion&quot;"/>
    <x v="11"/>
    <x v="869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x v="1257"/>
    <s v="Three Lobed Recordings 10th ann 4xLP set (Sonic Youth, SCG+)"/>
    <s v="Three Lobed, a boutique psychedelic label focused on small run releases, is celebrating its 10th anniversary with a lush 4xLP set."/>
    <x v="62"/>
    <x v="87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x v="1258"/>
    <s v="Mustard Plug New Record!"/>
    <s v="Mustard Plug needs help funding their new record.  Please help the Grand Rapids, MI band put out their 7th record!"/>
    <x v="14"/>
    <x v="871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x v="1259"/>
    <s v="Help Falling From One complete their CD!!!"/>
    <s v="Falling From One is currently in the studio recording their first CD and they need your help!"/>
    <x v="30"/>
    <x v="872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x v="1260"/>
    <s v="Cub Country &quot;Repeat Until Death&quot; master and vinyl production"/>
    <s v="Cub Country is mastering our final 10 song recording and pressing it to 12&quot; vinyl with beautiful full-color original artwork."/>
    <x v="126"/>
    <x v="873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x v="1261"/>
    <s v="The Puget EP's Vinyl Release"/>
    <s v="We just recorded a stellar EP and we're trying to put it out on vinyl.  Can you help these punx out?"/>
    <x v="13"/>
    <x v="874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x v="1262"/>
    <s v="WPG Drummer Boy's band &quot;Bold as Lions&quot; Releases debut album!"/>
    <s v="A soon to be husband and wife bringing hope to the music industry._x000a_You will fall in love with their sound and story."/>
    <x v="115"/>
    <x v="875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x v="1263"/>
    <s v="New Tropic Bombs EP ~ &quot;Return to Bomber Bay&quot;"/>
    <s v="A fresh batch of chaos from Toledo, Ohio's reggae-rockers, Tropic Bombs!"/>
    <x v="15"/>
    <x v="137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x v="1264"/>
    <s v="Bear. is recording their first ep!"/>
    <s v="We are a four piece from Golden, CO, and have our hearts on getting into the studio this fall to get music from our heads to your ears."/>
    <x v="81"/>
    <x v="876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x v="1265"/>
    <s v="The Five One [NEW ALBUM] RED BLUE GREEN GOLD"/>
    <s v="Our [NEW ALBUM]  is 95% complete, what we need now is the funds to be able to tour and promote it nationwide. Better Than The Beatles Not Quite Disney"/>
    <x v="8"/>
    <x v="87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x v="1266"/>
    <s v="Sensory Station's First EP"/>
    <s v="We are looking to record our first EP produced by Aaron Harris (ISIS/Palms) at Studio West."/>
    <x v="196"/>
    <x v="878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x v="1267"/>
    <s v="Fountains of Wayne guitarist Jody Porter - New solo LP"/>
    <s v="A Rock 'n Roll album with plenty of indie guitar swagger. Fresh tunes that are a continuation of my early '90s shoegaze daze."/>
    <x v="29"/>
    <x v="879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x v="1268"/>
    <s v="Full Devil Jacket 2nd Album Release"/>
    <s v="Full Devil Jacket Is releasing their first record in over 12 yrs and we want you to be a part of it!"/>
    <x v="14"/>
    <x v="704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x v="1269"/>
    <s v="Heterotopia: a New Rock Opera &amp; Double Album from Schooltree"/>
    <s v="Schooltree's new art rock opera is a symphonic odyssey through a dystopian dreamworld. Help fund the double album and illustrated book!"/>
    <x v="234"/>
    <x v="880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x v="1270"/>
    <s v="Resolution15 records their next album, Svaha"/>
    <s v="We make awake metal using violins in place of guitars and want to record a full length album."/>
    <x v="3"/>
    <x v="881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x v="1271"/>
    <s v="Flav Martin's 30-Year Overnight Success Project"/>
    <s v="Flav Martin's 30-year overnight success project pretty much says it all. Dedicated to parenting, she's off to school, back to La musica"/>
    <x v="51"/>
    <x v="882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x v="1272"/>
    <s v="N&amp;V MAKE AN ALBUM"/>
    <s v="We're going back into the studio this spring to record a new album.  You've heard some of the new material at recent shows.  Be a part of the process!"/>
    <x v="10"/>
    <x v="883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x v="1273"/>
    <s v="Run Coyote &quot;Youth Haunts&quot; - Vinyl LP and CD"/>
    <s v="Run Coyote is raising funds to produce their debut album - &quot;Youth Haunts&quot; - on vinyl LP and CD"/>
    <x v="23"/>
    <x v="884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x v="1274"/>
    <s v="Assembly of Dust - &quot;Sun Shot&quot;"/>
    <s v="Sun Shot is the working title of Assembly of Dust's new studio release.  It features 9 brand new songs and 4 never recorded"/>
    <x v="31"/>
    <x v="885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x v="1275"/>
    <s v="BLOODGOOD's 1st Studio Album in 22 Years!"/>
    <s v="ONLY A FEW HOURS LEFT TO GET YOUR ADVANCE COPY OF &quot;DANGEROUSLY CLOSE&quot; and to check out our other cool rewards!"/>
    <x v="36"/>
    <x v="886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x v="1276"/>
    <s v="MR. DREAM GOES TO JAIL"/>
    <s v="Sponsor this Brooklyn punk band's debut seven-inch, MR. DREAM GOES TO JAIL."/>
    <x v="9"/>
    <x v="887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x v="1277"/>
    <s v="HELP NATE HENRY MAKE AN ALBUM"/>
    <s v="My name is Nate Henry. I sang in a band called Sherwood for almost 10 years. Now I'm hoping to make another album of brand new music."/>
    <x v="36"/>
    <x v="888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x v="1278"/>
    <s v="Jay Gonzalez presents &quot;The Bitter Suite&quot;"/>
    <s v="The Bitter Suite is a 5 song rock medley to be released as a limited edition 180 gram vinyl record with custom etching on the B side."/>
    <x v="115"/>
    <x v="889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x v="1279"/>
    <s v="Making the Next Traveling Suitcase Album"/>
    <s v="The Traveling Suitcase is a 3-piece rock outfit from Oshkosh, WI. We have released 2 albums since 2010 and we are ready to record!"/>
    <x v="235"/>
    <x v="890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x v="1280"/>
    <s v="Nothing More's New Album"/>
    <s v="Nothing More is recording their forthcoming record and needs to join forces with you to make this album HUGE! "/>
    <x v="36"/>
    <x v="891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x v="1281"/>
    <s v="&quot;Laser Beretta&quot;"/>
    <s v="Cure for the Common pulls the trigger on their 2nd full-length LP, &quot;Laser Beretta,&quot; printed on high-quality 15 gram polycarbonate CDs"/>
    <x v="39"/>
    <x v="892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x v="1282"/>
    <s v="Natalie York presents: &quot;PROMISES&quot;"/>
    <s v="Natalie York is releasing her new album, &quot;PROMISES.&quot; Get involved by pre-ordering your copy of the record and other goodies here!"/>
    <x v="36"/>
    <x v="893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x v="1283"/>
    <s v="Sketching In Stereo 3rd Album!"/>
    <s v="Our 3rd album is halfway complete, but we need your help to record, mix and master the final product!"/>
    <x v="28"/>
    <x v="894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x v="1284"/>
    <s v="Free Jujube Brown NYC Performance"/>
    <s v="â€œFree Jujube Brownâ€ by Psalmayene 24 is coming home to NYC and we need YOUR support of this moving and inspiring piece"/>
    <x v="13"/>
    <x v="895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x v="1285"/>
    <s v="We just keep going"/>
    <s v="The world premiere of hysterically funny and heartbreaking story about family, unconditional love and facing the unfaceable"/>
    <x v="13"/>
    <x v="896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x v="1286"/>
    <s v="The Diary of a Nobody"/>
    <s v="A touring production of FRED's modern adaptation of the classic Victorian comic novel, reaching out to new audiences."/>
    <x v="15"/>
    <x v="897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x v="1287"/>
    <s v="Sweeney Todd: The Panto at the Edinburgh Fringe!"/>
    <s v="PantoSoc are taking Sweeney Todd to the Fringe!_x000a__x000a_We will be performing in Edinburgh for two weeks, and we need your help to get there!"/>
    <x v="49"/>
    <x v="898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x v="1288"/>
    <s v="&quot;The Rounds&quot; by Justin Moriarty, presented by EggSalad"/>
    <s v="EggSalad presents an unflinching new work mapping the mental landscape of addiction and recovery. Premiering in NY Aug 26-27 &amp; Sept 2!"/>
    <x v="23"/>
    <x v="899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x v="1289"/>
    <s v="No Brains for Dinner"/>
    <s v="A chilling original Edwardian Comedy of errors and foolishness made for the Patrick Henry College stage."/>
    <x v="15"/>
    <x v="367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x v="1290"/>
    <s v="I Died... I Came Back, ... Whatever"/>
    <s v="Sometimes your Heart has to STOP for your Life to START."/>
    <x v="8"/>
    <x v="9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x v="1291"/>
    <s v="Enso Theatre Ensemble's &quot;Pride &amp; Prejudice&quot;"/>
    <s v="Perception. Impulse. Love. The Enso Theatre Ensemble presents Jane Austen's &quot;Pride &amp; Prejudice&quot; like you've never seen it before."/>
    <x v="9"/>
    <x v="90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x v="1292"/>
    <s v="Season Scandinavia"/>
    <s v="Empty Deck presents the most exciting unknown contemporary Scandinavian plays in co-production with The Other Room Theatre, Cardiff."/>
    <x v="180"/>
    <x v="902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x v="1293"/>
    <s v="WORSE THAN TIGERS"/>
    <s v="Invest in the world premiere of WORSE THAN TIGERS at ACT, and in the future of Seattle's newest, female-led theatre company: RED STAGE."/>
    <x v="36"/>
    <x v="903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x v="1294"/>
    <s v="HELMER'S LOO"/>
    <s v="We have an award-winning Danish play, now we just need a bathroom set to perform it in. Spend a penny to help us build the set!"/>
    <x v="2"/>
    <x v="904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x v="1295"/>
    <s v="Misfits of London: The Gin Chronicles"/>
    <s v="We had everything sorted for the Fringe, but now our accommodation and Edinburgh angel have fallen through. We're needing vital help."/>
    <x v="30"/>
    <x v="905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x v="1296"/>
    <s v="Quirky Bird Theatre's Young Actors on Tour"/>
    <s v="Creating outstanding performance experiences with young actors from all economic backgrounds. Making great theatre accessible to all!"/>
    <x v="16"/>
    <x v="647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x v="1297"/>
    <s v="The One Man Traveling Tennessee Williams Festival"/>
    <s v="We will bring you the world of Tennessee Williams right to the front door of your home, school, church, theatre and community."/>
    <x v="22"/>
    <x v="906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x v="1298"/>
    <s v="Dinosaur Dreams"/>
    <s v="A play that raises awareness for mental health and explores the psychological effects childhood abuse can have on an adult."/>
    <x v="13"/>
    <x v="907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x v="1299"/>
    <s v="The (out)Siders Project"/>
    <s v="A new work inspired by the classic novel and created by Dallas teens under the direction of professional artists."/>
    <x v="8"/>
    <x v="908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x v="1300"/>
    <s v="Before The Lights Go Up"/>
    <s v="What would you do with the time ticking and the pressure building to make a choice?! Find out what happens in this hilarious new play!!"/>
    <x v="9"/>
    <x v="909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x v="1301"/>
    <s v="the dreamer examines his pillow"/>
    <s v="The Attic Theater Company presents John Patrick Shanley's THE DREAMER EXAMINES HIS PILLOW, the first official revival since 1986"/>
    <x v="13"/>
    <x v="910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x v="1302"/>
    <s v="Help bring Boys of a Certain Age back to NYC!"/>
    <s v="Boys of a Certain Age is a unique and special show that we're trying to remount in New York City in 2017."/>
    <x v="30"/>
    <x v="911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x v="1303"/>
    <s v="Forward Arena Theatre Company: Summer Season"/>
    <s v="Groundbreaking queer theatre."/>
    <x v="8"/>
    <x v="912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x v="1304"/>
    <s v="HEAT-O â€“ Wearable Modular Heating System (Canceled)"/>
    <s v="Deal with the cold like a boss with battery-powered heating device that will heat you up in the most extreme environment."/>
    <x v="79"/>
    <x v="913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x v="1305"/>
    <s v="Instantly Call for Help with Wearable SOS Ring - Mangos Ring"/>
    <s v="Instantly alert and show friends and family where you are during an assault or an emergency with a ring that fits on your finger"/>
    <x v="11"/>
    <x v="914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x v="915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x v="1307"/>
    <s v="VR Card - Customized Virtual Reality Viewer (Canceled)"/>
    <s v="Get VR to Everyone with Mailable, Ready to Use Viewers"/>
    <x v="63"/>
    <x v="916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x v="1308"/>
    <s v="Boost Band: Wristband Phone Charger (Canceled)"/>
    <s v="Boost Band, a wristband that charges any device"/>
    <x v="3"/>
    <x v="917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x v="1309"/>
    <s v="CORE : Roam (Canceled)"/>
    <s v="Wicked fun and built for excitement, CORE is the safest and most versatile speaker you've ever worn."/>
    <x v="236"/>
    <x v="918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x v="1310"/>
    <s v="k5-jkt.by kiger (Canceled)"/>
    <s v="An essential hoodie that holds all sized smart phones and keep your headphone wires tangle free."/>
    <x v="22"/>
    <x v="109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x v="1311"/>
    <s v="Aladdin Lucid Dreaming Stimulator (Canceled)"/>
    <s v="Control Dreams: Design Adventures, Improve Waking Performance, Explore Spirituality, Recall Dreams and Awaken Refreshed with Aladdin."/>
    <x v="65"/>
    <x v="919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x v="1312"/>
    <s v="GoSolo Hat for GoPro (Canceled)"/>
    <s v="People loved the original Black and Gray GoSolo hats and asked for more. So we received sample for 3 more colors!"/>
    <x v="210"/>
    <x v="920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x v="1313"/>
    <s v="Serenity: The World's First Intelligent Bag Guardian."/>
    <s v="Clip on owner recognition for any bag with 100db+ deterrence of others from opening or moving it. Plus forget-me-not notifications."/>
    <x v="79"/>
    <x v="921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x v="1314"/>
    <s v="CulBox - Open Source Smart Watch for Arduino (Canceled)"/>
    <s v="CulBox is an Open Source wrist watch for Arduino with built in Bluetooth and bunch of Hi-Tech sensors and tons of features for Makers"/>
    <x v="237"/>
    <x v="922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x v="1315"/>
    <s v="World's First Amphibious Heart Rate &amp; Fitness Wearable"/>
    <s v="Zoom will happen - THANK YOU! Received outside funding due amazing early success!"/>
    <x v="57"/>
    <x v="923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x v="1316"/>
    <s v="Future Belt (Canceled)"/>
    <s v="Future Belt comes in just 3 sizes, but yet, is designed to fit waists ranging from 25-55 inches. No batteries, no gimmicks."/>
    <x v="96"/>
    <x v="116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x v="1317"/>
    <s v="Lorem ipsum dolor sit amet, consectetuer adipiscing elit. Ae"/>
    <s v="Lorem ipsum dolor sit amet, consectetuer adipiscing elit. Aenean commodo ligula eget dolor. Aenean massa. Cum sociis natoque penatibus."/>
    <x v="61"/>
    <x v="924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x v="1318"/>
    <s v="Lucky Tag: A Smart Dog Wearable That Cares (Canceled)"/>
    <s v="Your Dog's Best Friend._x000a_Revolutionize the way you care about your pups and brings you peace of mind."/>
    <x v="79"/>
    <x v="925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x v="1319"/>
    <s v="Pixel Shades by R A V E Z (Canceled)"/>
    <s v="Stand out at festivals, get people talking and support our latest campaign to augment your style with the latest LED technology."/>
    <x v="238"/>
    <x v="92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x v="1320"/>
    <s v="A wearable for elderly that detects falls and sends alerts (Canceled)"/>
    <s v="Falls are the main cause of injury to elderly. Our wearable detects falls, sends notifications and streams health data in real time."/>
    <x v="57"/>
    <x v="927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x v="1321"/>
    <s v="Fashion Forward Headphones &amp; Membership Platform (Canceled)"/>
    <s v="Experience true sound quality and a membership platform that puts you in control of future headphones, features, design and prices."/>
    <x v="239"/>
    <x v="928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x v="1322"/>
    <s v="Invisible Reins - Let your children roam free (Canceled)"/>
    <s v="Invisible Reins - A Bluetooth innovation that links your child to your smart phone via an app. A safe zone can be set from 1-30 metres."/>
    <x v="19"/>
    <x v="437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x v="1323"/>
    <s v="PIGGYBACK Earbuds Designed for Sharing! (Canceled)"/>
    <s v="High quality earbuds with a built-in splitter. Share with more than one friend. Music, movies, conversations. Any audio, any device!"/>
    <x v="36"/>
    <x v="929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x v="1324"/>
    <s v="Sunclipse Shadow â€¢ It's your skin, protect it (Canceled)"/>
    <s v="Monitor your actual UV exposure in real time and get notified when it's time to get out of the sun or when to reapply your sunscreen"/>
    <x v="63"/>
    <x v="93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x v="1325"/>
    <s v="Solar PowerCap USB Cell Phone Charging Hats (Canceled)"/>
    <s v="The PowerCap is a device able to charge most mobile devices, and contains a battery for situations when the sun just isn't enough."/>
    <x v="22"/>
    <x v="931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x v="1326"/>
    <s v="Fitness, Boxing and Sports Wearable Sensor Technology"/>
    <s v="StrikeTec will revolutionize both the boxing scene and fitness industry by allowing you to track the progress of hand speed and force."/>
    <x v="57"/>
    <x v="932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x v="1327"/>
    <s v="CyClip - The Handlebar Adapter for Apple Watch (Canceled)"/>
    <s v="CyClip is a way to mount the Apple Watch to your handlebars; ideal for navigation, notifications, and music control on the fly."/>
    <x v="240"/>
    <x v="933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x v="1328"/>
    <s v="Hydrate Edge | Hydration Monitoring Wearable (Canceled)"/>
    <s v="Hydrate Edge is the first wearable that provides real-time, continuous hydration feedback. This is the new hydration gold standard."/>
    <x v="96"/>
    <x v="934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x v="1329"/>
    <s v="Xtnd: Use your cell phone, tablet, or camera hands free"/>
    <s v="Xtnd is a hands free multifunctional device for your tablet, cell phone, &amp; camera. It's also a convenient backpack for storage."/>
    <x v="63"/>
    <x v="935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x v="1330"/>
    <s v="The 3G Smartwatch for Kids that Encourages Outdoor Play"/>
    <s v="Outdoor play is essential. Wanderwatch helps to make it fun and safe! Fun for kids, great for parents. Time to Play!"/>
    <x v="19"/>
    <x v="936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x v="1331"/>
    <s v="WORLD'S BEST BATTERY BACKUP: EXO WEARABLE POWER! (Canceled)"/>
    <s v="The World's First Wearable Battery Backup - wireless, modular, flexible, and ultra-lightweight! Click, charge, go!!!"/>
    <x v="65"/>
    <x v="93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x v="1332"/>
    <s v="Belt with Legs Invention (Canceled)"/>
    <s v="Long bus queue and no seats around? This light weight seating device can be worn anywhere and at anytime! Belt that converts into seat."/>
    <x v="241"/>
    <x v="117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x v="1333"/>
    <s v="Bio Hazard Suit for Everyman (Canceled)"/>
    <s v="Im in the process of creating a biohazard suit that can be worn like an extra layer, unlike these bulky units that are currently in use"/>
    <x v="30"/>
    <x v="117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x v="1334"/>
    <s v="My TUSK â„¢ (Telephone Utility Support Kit!) (Canceled)"/>
    <s v="A wearable device that allows you to dock and operate your phone hands-free anywhere and everywhere!"/>
    <x v="242"/>
    <x v="938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x v="1335"/>
    <s v="UB Fit (Canceled)"/>
    <s v="Dial up your performance with UB Fit: 1st wearable resistance technology that allows you to tone muscles while doing a cardio workout"/>
    <x v="31"/>
    <x v="939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x v="1336"/>
    <s v="Jumpy, The World First Edutainment Smartwatch For Kids"/>
    <s v="JUMPY, a cool smart watch with open platform SDK brings limitless edutainment to kids' wrist and encourages parent-child interaction."/>
    <x v="57"/>
    <x v="940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x v="1337"/>
    <s v="Ripple: World's Most Dependable Safety Device (Canceled)"/>
    <s v="Discreet safety device connects you to a dedicated 24/7 monitoring team, keeping you safe anywhere in the United States"/>
    <x v="63"/>
    <x v="94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x v="1338"/>
    <s v="A New Case In Town | HAND Liberation | HANDL (Canceled)"/>
    <s v="HandL makes your phone feel like an organic extension of your hand. Elastic and brace system supports your device with just two fingers"/>
    <x v="11"/>
    <x v="942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x v="1339"/>
    <s v="Linkoo (Canceled)"/>
    <s v="World's Smallest customizable Phone &amp; GPS Watch for kids !"/>
    <x v="63"/>
    <x v="943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x v="1340"/>
    <s v="Glass Designs (Canceled)"/>
    <s v="I would like to make nicer, more stylish looking frames for the Google Glass using 3D printing technology."/>
    <x v="243"/>
    <x v="117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x v="1341"/>
    <s v="BRILLAR: World's First Kids' Smart Wearable Companion."/>
    <s v="BRILLAR: Your Kids Ultimate Wearable Companion. Educates, Rewards, Entertains, Calls, Motivates, Messages + Tracks Location &amp; Steps."/>
    <x v="31"/>
    <x v="944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x v="1342"/>
    <s v="Vuzion: An Actual Overlaid Heads Up Display Wearable"/>
    <s v="Method50 aims to prototype a revolutionary true heads up display to create a new way of living in, playing in, and viewing the world."/>
    <x v="63"/>
    <x v="173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x v="1343"/>
    <s v="Sleepman: The First Sleep Enhancement &amp; Fatigue Alert Device"/>
    <s v="Sleepman is a bio-signal monitoring wristwatch featuring smart alarm with the unique sleep enhancement and fatigue detection options!"/>
    <x v="63"/>
    <x v="945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x v="1344"/>
    <s v="A Masters Guide to The Way of the Warrior"/>
    <s v="The is the ultimate guide to applied Eastern philosophy, martial arts, and the path of the warrior from a scientific perspective."/>
    <x v="15"/>
    <x v="94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x v="1345"/>
    <s v="Tell the World - My journey from Islam to Christianity"/>
    <s v="Peacefully taking you through my journey of being raised as a Muslim then becoming Christian, and sharing the truths I unveiled."/>
    <x v="43"/>
    <x v="672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x v="1346"/>
    <s v="Anthology of Stories from LGBT Nepal"/>
    <s v="An anthology of nonfiction stories written by Nepal's Lesbian, Gay, Bisexual, and Transgender (LGBT) community."/>
    <x v="244"/>
    <x v="947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x v="1347"/>
    <s v="Sharing the secrets of profitable specialty food marketing!"/>
    <s v="Must raise $2,500+ to republish &amp; spread the word about a guide Oprah's Magazine calls &quot;a go-to book for any start-up food company.&quot;"/>
    <x v="30"/>
    <x v="948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x v="1348"/>
    <s v="Confessions of a Survivor â€” by Kathleen Barbee"/>
    <s v="South Florida. Honest &amp; dramatic &amp; engaging journal of overcoming serious illness. This book will keep you reading &amp; laughing. Really!"/>
    <x v="245"/>
    <x v="949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x v="1349"/>
    <s v="Northern Exposure A Jasper Rock Climbing Guidebook"/>
    <s v="The first modern Jasper guidebook including over five hundred rock routes from alpine to bouldering, sport to trad multipitch and more."/>
    <x v="10"/>
    <x v="95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x v="1350"/>
    <s v="House of Dunbar-The Rise and Fall of a Scottish Noble Family"/>
    <s v="Illustrated historical book of impregnable Dunbar Castle and rise and fall of its powerful Scottish Earls of Dunbar from 1072-1435AD"/>
    <x v="10"/>
    <x v="951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x v="1351"/>
    <s v="Purpose: Your Journey To Find Meaning"/>
    <s v="Discover your purpose, live a more fulfilling life, leave a positive footprint on society."/>
    <x v="22"/>
    <x v="952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x v="1352"/>
    <s v="Will's SmileBook Project"/>
    <s v="An important book, based on research, to make you and your learners smile again. Better smile sheets, better feedback, better learning!"/>
    <x v="3"/>
    <x v="953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x v="1353"/>
    <s v="Finish The Script! - A College Writing Course in Book Form"/>
    <s v="A book that teaches aspiring writers how to get from a basic idea to a fully rewritten screenplay."/>
    <x v="28"/>
    <x v="954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x v="1354"/>
    <s v="We Beat Leukaemia: my family's journey with childhood cancer"/>
    <s v="Raising awareness of childhood cancer by publishing my diary of Andrew's diagnosis and his journey to remission 1235 days later."/>
    <x v="38"/>
    <x v="955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x v="1355"/>
    <s v="Internationalisation of Sherlock's Home: The Empty House"/>
    <s v="Sherlock's Home was the most important Sherlock Holmes book of 2012 - about Undershaw - this project is to release language versions."/>
    <x v="30"/>
    <x v="956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x v="1356"/>
    <s v="Kick-in-the-A** Starter: Between the Lines, the Book"/>
    <s v="At age 30, my husband Dan died from cancer. Left to recreate my life, I drew a line in my heart; became a nomad. This is a love story."/>
    <x v="104"/>
    <x v="957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x v="1357"/>
    <s v="Becoming Alicia"/>
    <s v="The search for identity leads one young woman to Mexico, where she follows her grandfather's journey back to America."/>
    <x v="13"/>
    <x v="958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x v="1358"/>
    <s v="The Masada Story Project"/>
    <s v="I am working on a book about what people do when they visit Masada, an ancient fortress in the Judean desert."/>
    <x v="9"/>
    <x v="959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x v="1359"/>
    <s v="UnConventional - Worldcon 2011 Research"/>
    <s v="Funding for a 2011 trip to Worldcon for research for &quot;UnConventional,&quot; a book on the history of the American fan convention."/>
    <x v="246"/>
    <x v="960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x v="1360"/>
    <s v="So Bad, It's Good! - A Book of Bad Movies"/>
    <s v="So Bad, It's Good! is a guide to finding the best films for your bad movie night."/>
    <x v="15"/>
    <x v="961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x v="1361"/>
    <s v="Me, Myself &amp; I - the dark art of big wall soloing"/>
    <s v="The forbidden dark art of roped soloing, for climbers who need to know in order to make the ultimate climb come true!"/>
    <x v="12"/>
    <x v="962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x v="1362"/>
    <s v="A Fantastic Affair: Karl Barth in America 1962â€“Research"/>
    <s v="The never-before-told story of Karl Barth's (first and only) journey to the United States in 1962."/>
    <x v="28"/>
    <x v="963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x v="1363"/>
    <s v="A Book about Hidden Disease Causing Products we use Everyday"/>
    <s v="Identifying cancer and disease products we use everyday and are totally unaware of. Then substituting them with healthy alternatives"/>
    <x v="48"/>
    <x v="148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x v="964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x v="1365"/>
    <s v="MYFEVER's First Studio EP &quot;See The Light&quot;"/>
    <s v="Our first professional studio album &quot;See The Light&quot; will be released this spring! Help us record, mix, master, and release the album!"/>
    <x v="51"/>
    <x v="965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x v="1366"/>
    <s v="Kick It! A Tribute to the A.K.s"/>
    <s v="A musical memorial for Alexi Petersen."/>
    <x v="51"/>
    <x v="966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x v="1367"/>
    <s v="House of Rabbits  - &quot;Songs of Charivari&quot;"/>
    <s v="House of Rabbits are recording our full-length, debut album! Support independent music, receive great rewards!"/>
    <x v="10"/>
    <x v="967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x v="1368"/>
    <s v="Saturate &quot; The Separation Effect &quot; CD"/>
    <s v="We are in the final stages of the creation of our 4th record, The Separation Effect. our most passionate record to date."/>
    <x v="10"/>
    <x v="968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x v="1369"/>
    <s v="FEEL BETTER: Derek Fawcett's solo, full-length debut"/>
    <s v="Fawcett's FEEL BETTER is an album of love unrequited, realized, and rued, with echoes of Petty, Springsteen, Neil Young &amp; Coldplay."/>
    <x v="248"/>
    <x v="969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x v="1370"/>
    <s v="Food On You presents Baby's First Parental Advisory"/>
    <s v="Songs about the first year of parenthood, often inappropriate for children"/>
    <x v="15"/>
    <x v="970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x v="1371"/>
    <s v="The Defiant Tour Documentary with LoNero"/>
    <s v="The Defiant Tour Documentary is a never before examination of the finances of a touring band and what it takes to go on the road."/>
    <x v="249"/>
    <x v="971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x v="1372"/>
    <s v="Ted Lukas &amp; the Misled new CD - &quot;FEED&quot;"/>
    <s v="Please help us raise funds to press our new CD!"/>
    <x v="2"/>
    <x v="972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x v="1373"/>
    <s v="Broccoli Samurai: Tour Van or Bust!"/>
    <s v="Help Broccoli Samurai raise money to get a new van and continue bringing you the jams!"/>
    <x v="3"/>
    <x v="973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x v="1374"/>
    <s v="Sisters of Murphyâ€™s full-length album"/>
    <s v="After two successful EPs, Sisters of Murphy is back in the studio to release our first full-length album. We want YOU to be part of it!"/>
    <x v="15"/>
    <x v="740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x v="1375"/>
    <s v="PAMPA FOLKS - 1st &quot;Indie Pop Western&quot; Album"/>
    <s v="Pampa Folks, l'album aux couleurs de dÃ©serts. Le quatuor, crÃ©Ã© en 2015  livre une Ã©nergie brute et prÃ©pare son premier album"/>
    <x v="23"/>
    <x v="974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x v="1376"/>
    <s v="Dead Pirates / HIGHMARE LP 2nd pressing"/>
    <s v="Dead Pirates are planning a second pressing of HIGHMARE LP, who wants one ?"/>
    <x v="250"/>
    <x v="975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x v="1377"/>
    <s v="Official Debut EP for Stereo Jo"/>
    <s v="Stereo Jo is set to release a 5 song EP. Your donation will directly help w/ recording, design, production, &amp; duplication. Thank You :)"/>
    <x v="46"/>
    <x v="17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x v="1378"/>
    <s v="SIX BY SEVEN"/>
    <s v="A psychedelic post rock masterpiece!"/>
    <x v="13"/>
    <x v="976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x v="1379"/>
    <s v="J. Walter Makes a Record"/>
    <s v="---------The long-awaited debut full-length from Justin Ruddy--------"/>
    <x v="3"/>
    <x v="977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x v="1380"/>
    <s v="BARNFEST 2015"/>
    <s v="A DIY MUSIC FESTIVAL FROM ST. LOUIS MO! Bands make their own festival, help make it legit!"/>
    <x v="251"/>
    <x v="437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x v="978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x v="1382"/>
    <s v="The Floorwalkers New Album!"/>
    <s v="We're making a new record -- independently! We've got some great new songs we're really excited to bring to you!"/>
    <x v="6"/>
    <x v="97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x v="1383"/>
    <s v="Help Monochrome Seasons Fund His New Album ''Space Culture''"/>
    <s v="Instrumental Post-Rock meets Progressive Rock &amp; Cinematic atmospheres. Get your dose of blissful guitar tones, grooves &amp; live strings!"/>
    <x v="41"/>
    <x v="980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x v="1384"/>
    <s v="Manny Manriquez' new rock opera journey: Outland Warrior"/>
    <s v="Outland Warrior is my first solo musical project, featuring songs written by me and recorded at my home studio."/>
    <x v="8"/>
    <x v="981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x v="1385"/>
    <s v="Chi Might Project"/>
    <s v="Musicians, singers &amp; songwriters from all over the world collaborate via YouTube in order to create an amazing album!"/>
    <x v="6"/>
    <x v="982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x v="1386"/>
    <s v="MALTESE CROSS: The First Album"/>
    <s v="We are a classic hard rock/heavy metal band just trying to keep rock alive!"/>
    <x v="44"/>
    <x v="983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x v="1387"/>
    <s v="FAMILY BUSINESS KICKSTARTER"/>
    <s v="Less than one week to PLEDGE YOUR SUPPORT for THE FAMILY BUSINESS as the band raises funds for the next full length rock album."/>
    <x v="23"/>
    <x v="984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x v="1388"/>
    <s v="Ghosts of Jupiter: The Great Bright Horses"/>
    <s v="&quot;The Great Bright Horses&quot; is finished and ready for release! Help us put on the finishing touches and share it with the universe."/>
    <x v="10"/>
    <x v="985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x v="1389"/>
    <s v="Pre-order DANCEHALL's first record!!!"/>
    <s v="Help fund the pressing of DANCEHALL's first record by pre-ordering it in advance!!!"/>
    <x v="2"/>
    <x v="986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x v="1390"/>
    <s v="New Music Video/Artist Development"/>
    <s v="Breakout Artist Management will be working with us on a brand new music video and we need your help!"/>
    <x v="70"/>
    <x v="987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x v="1391"/>
    <s v="Rules and Regulations"/>
    <s v="With the money donated through this project we intend on investing in sound equipment for live shows"/>
    <x v="2"/>
    <x v="988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x v="1392"/>
    <s v="Telesomniac's Debut Album"/>
    <s v="Telesomniac is a rock band from Provo, UT releasing their debut album Thirty-One Flashes in the Dark."/>
    <x v="30"/>
    <x v="989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x v="1393"/>
    <s v="WolfHunt | Social Commentary Rock Project"/>
    <s v="Rock n' Roll tales of our times"/>
    <x v="3"/>
    <x v="990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x v="1394"/>
    <s v="&quot;Intrusive Thoughts&quot;: first full LP by The Reckless Scamps"/>
    <s v="We've finally finished recording our first full length album! We're getting together all the merch to go along with the release."/>
    <x v="47"/>
    <x v="991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x v="1395"/>
    <s v="Quiet Oaks Full Length Album"/>
    <s v="Help Quiet Oaks record their debut album!!!"/>
    <x v="8"/>
    <x v="992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x v="1396"/>
    <s v="Bret Coats' &quot;Music For The People&quot; KickStarter"/>
    <s v="Bret Coats with producers Nick Jay &amp; Robert Coats resulting in an epic rock &amp; roll experience that has the makings of a true classic."/>
    <x v="12"/>
    <x v="993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x v="1397"/>
    <s v="Halls of the Machine - All Tribal Dignitaries"/>
    <s v="HALLS OF THE MACHINE needs your support for the final production and release of their latest work titled, ALL TRIBAL DIGNITARIES."/>
    <x v="3"/>
    <x v="994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x v="1398"/>
    <s v="We Invite You to Come &quot;Back to the 80's with StonyCold!&quot;"/>
    <s v="'StonyCold', a Kansas-based 80's Rock Band, is recording their first all-cover tunes CD, 'Back To the 80's With StonyCold!'"/>
    <x v="85"/>
    <x v="995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x v="1399"/>
    <s v="Rocket And A Bomb Live DVD/Album + new Michael Knott 7&quot;EP"/>
    <s v="20 years of Rocket &amp; a Bomb live DVD and download + a brand new Michael Knott EP released on 7&quot; vinyl, Cd, and download!"/>
    <x v="7"/>
    <x v="996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x v="1400"/>
    <s v="Stone Kings: From Creation To Devastation"/>
    <s v="We're looking to our fans to help partially fund the new album. It's 12 tracks in length &amp; will be a musical trip like no other!"/>
    <x v="18"/>
    <x v="997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x v="998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x v="1402"/>
    <s v="Nineteen Fifty Eight - Untitled EP"/>
    <s v="Help us fund our latest project - a 5 track EP: fast-paced, hard-hitting, female-fronted rock with catchy choruses and lyrics to match!"/>
    <x v="30"/>
    <x v="99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x v="1403"/>
    <s v="Gregorian Rock"/>
    <s v="Gregorian Rock merges Gregorian chant with modern music. It is serene, yet pummeling. It's not for everyone, but it might be for you."/>
    <x v="23"/>
    <x v="1000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x v="1404"/>
    <s v="3 Men and a Book"/>
    <s v="Translation &amp; publication of possibly the most famous piece of English literature - Act II Scene II of Romeo and Juliet into txt-speak."/>
    <x v="107"/>
    <x v="854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x v="1405"/>
    <s v="The Bible translated into Emoticons"/>
    <s v="Will more people read the Bible if it were translated into Emoticons?"/>
    <x v="31"/>
    <x v="522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x v="1406"/>
    <s v="Man Down! Translation project"/>
    <s v="The White coat and the battle dress uniform"/>
    <x v="14"/>
    <x v="493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x v="1407"/>
    <s v="My life, My travel, My past - time to share"/>
    <s v="I traveled, I took pictures, I met people, I ate. Then I wrote a travel journal that needs editing, translation, and publishing."/>
    <x v="9"/>
    <x v="493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x v="1408"/>
    <s v="General Treatise on Chess. Tactics. by R. Grau, translation"/>
    <s v="A translation of the legendary series of chess books &quot;General Treatise on Chess&quot; by R. Grau. A complete chess course for all levels."/>
    <x v="28"/>
    <x v="66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x v="1409"/>
    <s v="Modern Literal Torah Translation: Genesis"/>
    <s v="Modern Literal Translation of the 1st Book of the Torah in English and Russian with sub-linear and interlinear layout."/>
    <x v="23"/>
    <x v="117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x v="1410"/>
    <s v="Existence Space and Office (English translation)"/>
    <s v="Let's translate this book! A fundamental guide to existential workspaces: how to recover efficiency generating environmental well-being"/>
    <x v="12"/>
    <x v="116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x v="1411"/>
    <s v="The Divine Comedy- A New English Translation"/>
    <s v="There have been an exorbident number of translations of this most beautiful poem though none have ever been done by a nineteen year old"/>
    <x v="9"/>
    <x v="1001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x v="1412"/>
    <s v="For overseas shogi fans! Shogi novel translation project"/>
    <s v="â€œClimbing Silver!â€- An English translation of the Young Adult Shogi novella"/>
    <x v="39"/>
    <x v="1002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x v="1413"/>
    <s v="LE NUVOLE DEL CIELO-CLOUDS OF THE SKY"/>
    <s v="I need funds to publish a book based on a selection of sentences from the Gospel demonstrating that Christianity is a strong religion."/>
    <x v="13"/>
    <x v="173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x v="1414"/>
    <s v="Database of Interlinear Greek Words"/>
    <s v="Create an open source &quot;interlinear&quot; translation fo the Greek New Testament in re-publishable and open source database format."/>
    <x v="2"/>
    <x v="116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x v="1415"/>
    <s v="The Complete Homilies of Blessed Oscar Romero: Volume 2"/>
    <s v="This is a Series of 6 Books on Blessed Oscar A. Romero`s Writings. This Project will help to pay the translation costs of Volume 2."/>
    <x v="85"/>
    <x v="25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x v="1416"/>
    <s v="Glenn's  little book of  quotes"/>
    <s v="glenn's  book of quotes is designed to give the readers a thought for the day , lighten the mood  and put a smile  on their faces."/>
    <x v="63"/>
    <x v="117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x v="1417"/>
    <s v="Digitizing 8 Rare Siddha Yoga Books"/>
    <s v="Digitization of 8 rare Siddha Yoga books written by a Yogi - coming in the lineage of Sri Sri Sri Sadhasiva Brahmendra himself!"/>
    <x v="37"/>
    <x v="434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x v="1418"/>
    <s v="Realidades del Hombre"/>
    <s v="Â¿Y si hubiera una camino intermedio entre ciencia y religion?_x000a_Descubre la respuesta ayudando a publicar y traducir este libro."/>
    <x v="9"/>
    <x v="360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x v="1419"/>
    <s v="Book Tour &quot;Words of Fire! Women Loving Women in Latin Amer&quot;"/>
    <s v="Argentinian Author Seeks to Tour America to Educate on Womenâ€™s Sexuality in Latin America / Autora Argentina Busca Gira en EEUU"/>
    <x v="84"/>
    <x v="1003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x v="1420"/>
    <s v="Shakespeare in the Hood - Romeo and Juliet"/>
    <s v="Help me butcher Shakespeare in a satirical fashion."/>
    <x v="252"/>
    <x v="158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x v="1421"/>
    <s v="English translation of &quot;The Escape to Myanmar&quot;"/>
    <s v="English translation of &quot;The Escape to Myanmar&quot;, a fictive novel about people from Sweden who arrive in Myanmar/Burma as war refugees."/>
    <x v="61"/>
    <x v="148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x v="1422"/>
    <s v="&quot;Hope Without Borders&quot; trilogy by I R Tyler, Chinese edition"/>
    <s v="Protecting children from sexual abuse through the medium of story telling; accessing 20% of the world's population through translation."/>
    <x v="31"/>
    <x v="375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x v="1423"/>
    <s v="Progressive King James Version New Testament"/>
    <s v="Help fund me to destroy the monopoly Rupert Murdoch has over the publication of modern bibles. I have a new one to rival the NKJV."/>
    <x v="11"/>
    <x v="173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x v="1424"/>
    <s v="Subway Mantras"/>
    <s v="A short book of practical mantras that can be used every day of the week. Mantras are cogwheels of universal engines."/>
    <x v="51"/>
    <x v="1004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x v="1425"/>
    <s v="Hello!(Sawadee).&quot;.America&quot;   BOOK"/>
    <s v="Translation  Thai language to English and other languages of the story (written by me) about&quot; Promote Travel &amp; Business in America&quot;"/>
    <x v="93"/>
    <x v="117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x v="1426"/>
    <s v="Die Welt der Haie in Englisch (The World of Sharks)"/>
    <s v="The World of Sharks is an interactive eBook for the iPad and Mac. It shall be translated into english to make it available worldwide."/>
    <x v="28"/>
    <x v="117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x v="1427"/>
    <s v="WHAT CAN I DO?..."/>
    <s v="The book with advices that can save many lives._x000a_You will find here many case studies, extreme situations and solutions."/>
    <x v="10"/>
    <x v="1005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x v="1428"/>
    <s v="Translation of the book &quot;He sees me with his Heart&quot;"/>
    <s v="My father wrote a book about raising a blind child. I, as a professional translator, am going to write it in English for everyone."/>
    <x v="28"/>
    <x v="372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x v="1429"/>
    <s v="10 P.M."/>
    <s v="A guy in his 30's tries to live his &quot;American Dream&quot;, but quickly it turns into a nightmare. (A Novel)"/>
    <x v="3"/>
    <x v="117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x v="1430"/>
    <s v="Esoteric Project Management"/>
    <s v="Profesional translation and publishing of the book on unique synthesis of project management and meditation"/>
    <x v="10"/>
    <x v="124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x v="1431"/>
    <s v="Publishing Persian version of IT AIN'T SO AWFUL, FALAFEL"/>
    <s v="Iran does not adhere to International Copyright Laws. Please help me publish a Persian translation before it is illegally translated."/>
    <x v="73"/>
    <x v="1006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x v="1432"/>
    <s v="The Holy Bib-el"/>
    <s v="THE HOLY BIB-EL Translated By Leon Cook. The Creation: CHAPTER 1.  1* In the beginning Gods created The Heavens and The Planet Earth."/>
    <x v="79"/>
    <x v="117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x v="1433"/>
    <s v="The Gayatri Mantra for Jhansi, India"/>
    <s v="Publish my book on the Gayatri Mantra in English for the benefit of the readers and the children at the orphanage in Jhansi, India"/>
    <x v="14"/>
    <x v="1007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x v="1434"/>
    <s v="Translation of 'SOCIALCAPITALISM' (2014)"/>
    <s v="Interest from abroad to publish my book SOCIALCAPITALISM. Need translation to English master. Help appreciated."/>
    <x v="253"/>
    <x v="1008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x v="1435"/>
    <s v="Trilogy of Crystals, book 1, translation"/>
    <s v="English translation of the first book from a sword and sorcery Fantasy trilogy, by Paolo Parente"/>
    <x v="36"/>
    <x v="493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x v="1436"/>
    <s v="Translation of an interactive eLearning-website for surgery"/>
    <s v="Help us to get www.mySurgery.de, an interactive eLearning-Website for general and visceral surgery, translated to english language."/>
    <x v="3"/>
    <x v="1009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x v="1437"/>
    <s v="THE BACHELOR KNOWS NO BORDERS"/>
    <s v="Introducing A True Story That Bridges Borders: Join Us As We Translate THE BACHELOR CHAPTERS: A THINKING WOMAN'S ROMANCE Into Spanish!"/>
    <x v="9"/>
    <x v="1010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x v="1438"/>
    <s v="Felting tutorials - worldwide wool craft - translation"/>
    <s v="Feltmaking is an acient yet modern craft using wool in creative ways. Our thorough guides should be for people all over the world."/>
    <x v="22"/>
    <x v="49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x v="1439"/>
    <s v="Watermark the truth beneath the surface - Translate"/>
    <s v="My English  novel has received excellent reviews. To address the great interest from Germany I want to translate it into German."/>
    <x v="254"/>
    <x v="147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x v="1440"/>
    <s v="Perfume Collectibles - Vintage Bottles - History of Perfume"/>
    <s v="The Museum of Perfume in Milan has been publishing its own magazine since 1998 in Italian. We would like to translate it English."/>
    <x v="93"/>
    <x v="116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x v="1441"/>
    <s v="Sikh Police: Guru Granth Sahib Project"/>
    <s v="Guru Granth Sahib; User Friendly. A book which captures the essence of the Guru Granth Sahib in modern English and also made digital."/>
    <x v="237"/>
    <x v="895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x v="1442"/>
    <s v="Alternative Economics: Reversing Stagnation on Smashwords"/>
    <s v="If people contribute on Kickstarter, I will be able to give this 159-page e-book anthology away free to libraries and e-bookreaders.  I"/>
    <x v="15"/>
    <x v="117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x v="1443"/>
    <s v="Translate my Saga Fantasy : Icarus Ã  l'Ã©cole des dieux"/>
    <s v="Hello everyone !_x000a_I need your help for translate my saga Fantasy : Icarus at the school of the gods - Book 1&quot;."/>
    <x v="93"/>
    <x v="117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x v="1444"/>
    <s v="Expand the MillionairesLetter in the US Market!"/>
    <s v="We as a successfull german stock market newsletter publisher want expand in the US market!"/>
    <x v="255"/>
    <x v="117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x v="1445"/>
    <s v="Finnegans Wake von James Joyce - deutsche Ãœbersetzung"/>
    <s v="Erstellung einer deutschen Ãœbersetzung ( Lesbarmachung ) des Buches Finnegans Wake von James Joyce. Die Umsetzung erfolgt 1 zu 1."/>
    <x v="64"/>
    <x v="117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x v="1446"/>
    <s v="Italian Manual Kickstarter - Manuale Italiano non ufficiale"/>
    <s v="All backers can help us with 1â‚¬ to create the 1st Italian Manual Kickstarter - Per chi vuole finanziare le proprie idee con successo"/>
    <x v="42"/>
    <x v="117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x v="1447"/>
    <s v="Indian Language Dictionary"/>
    <s v="I'm creating a dictionary of multiple Indian languages."/>
    <x v="69"/>
    <x v="73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x v="1448"/>
    <s v="Focus on changing your situation"/>
    <s v="For people in schools to the retired._x000a_Aim is to get in to schools,gyms,work places and to travel all over the world doing talks on it."/>
    <x v="61"/>
    <x v="117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x v="1449"/>
    <s v="MamaCheng's International Shopping Concierge Services"/>
    <s v="Calling out Backers throughout the world. We are here to provide an intermediate channel to offer U.S. products worldwide. PLEASE READ!"/>
    <x v="129"/>
    <x v="117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x v="1450"/>
    <s v="The Art of the Dill"/>
    <s v="A book of pickle recipes narrated by a mama grizzly speaking in incomplete and run-on sentences and her orangutan friend. #Artofthedill"/>
    <x v="57"/>
    <x v="116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x v="1451"/>
    <s v="Modern Literal Torah Translation (Canceled)"/>
    <s v="Modern Literal Translation of the Torah in English and Russian with sub-linear and interlinear layout."/>
    <x v="256"/>
    <x v="369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x v="1452"/>
    <s v="The Judo Preservation Project (Canceled)"/>
    <s v="I am gathering rare, out-of-print Judo books for preservation, translation and sharing."/>
    <x v="32"/>
    <x v="117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x v="1453"/>
    <s v="ON THE DISSECTION OF THE PARTS OF THE HUMAN BODY (1545-1546) (Canceled)"/>
    <s v="The ambitious translation of one of the most important books in the history of medicine by Charles Estienne, the classmate of Vesalius"/>
    <x v="31"/>
    <x v="117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x v="1454"/>
    <s v="Beginner's Guide to Fibromyalgia translation - fibromialgia"/>
    <s v="Our Beginner's Guide to Fibromyalgia is to be translated into English. Endorsed by leading Rheumatology &amp; Psychology Societies in Spain"/>
    <x v="257"/>
    <x v="493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x v="1455"/>
    <s v="Heart Jewel: Advice from a Modern Tibetan Master (Canceled)"/>
    <s v="The teachings of Tulku Sanjay Tsering, the body, speech and mind emanation of the esteemed 20th century Dzogchen Master Khenpo Ngaga"/>
    <x v="36"/>
    <x v="607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x v="1456"/>
    <s v="Sometimes you don't need love (Canceled)"/>
    <s v="English Version of my auto-published novel"/>
    <x v="10"/>
    <x v="1011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x v="1457"/>
    <s v="Hey! I&quot;m not invisable, I am Just Old (Canceled)"/>
    <s v="Age is more than just a number, I hope your younger than you feel."/>
    <x v="12"/>
    <x v="117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x v="1458"/>
    <s v="The Atheist/Agnostic Translation Guide to the AA's Big Book"/>
    <s v="I decided to get help. I respect AA and recognize the value of it's methods but the overwhelming religious language is a big hurdle. ."/>
    <x v="10"/>
    <x v="117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x v="1459"/>
    <s v="Like all the others (Canceled)"/>
    <s v="What if you suddenly found out, that your life wasnÂ´t the life you thought you had? What if you were like all the others!"/>
    <x v="258"/>
    <x v="117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x v="1460"/>
    <s v="KJV2015 (Canceled)"/>
    <s v="KJV2015 Easier to understand for our kids and family not leaving out one verse or changing a meaning one bit."/>
    <x v="259"/>
    <x v="117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x v="1461"/>
    <s v="Relatively Prime Series 2"/>
    <s v="Series 2 of Relatively Prime, a podcast of stories from the Mathematical Domain"/>
    <x v="36"/>
    <x v="1012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x v="1462"/>
    <s v="Unbound: Fiction on the Radio"/>
    <s v="A new radio show focused on short fiction produced by Louisville Public Media"/>
    <x v="23"/>
    <x v="1013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x v="1463"/>
    <s v="The River Runs Through Us, a Six-Part Public Radio Series"/>
    <s v="The River Runs Through Us is a six-part, yearlong radio series exploring the meaning and metaphor of the Connecticut River."/>
    <x v="20"/>
    <x v="807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x v="1464"/>
    <s v="Science Studio"/>
    <s v="The Best Science Media on the Web"/>
    <x v="10"/>
    <x v="1014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x v="1465"/>
    <s v="Idle Thumbs Video Game Podcast"/>
    <s v="Idle Thumbs was a podcast that ran for two years. People liked it, and we liked doing it. We want to bring it back, better than before."/>
    <x v="11"/>
    <x v="101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x v="1466"/>
    <s v="WAYO 104.3 FM ROCHESTER, NY"/>
    <s v="WAYO needs your financial support to operate in 2016. Help keep the creativity and ideas of the Rochester community on the radio!"/>
    <x v="194"/>
    <x v="1016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x v="1467"/>
    <s v="Radio Ambulante"/>
    <s v="We are a new Spanish language podcast telling uniquely Latin American stories."/>
    <x v="79"/>
    <x v="1017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x v="1468"/>
    <s v="A New Season of Destination DIY"/>
    <s v="Destination DIY is a radio show &amp; podcast showcasing all kinds of creativity. Please help us make a new season of shows for your ears!"/>
    <x v="196"/>
    <x v="1018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x v="1469"/>
    <s v="The Local Global Mashup Show"/>
    <s v="Get the inside edge on the stories that connect Americans to the world -- in your ear every week."/>
    <x v="260"/>
    <x v="1019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x v="1470"/>
    <s v="The CASAMENA Radio Hour Volume 1 CDx2"/>
    <s v="Carlos Mena presents the CASAMENA Radio Hour Vol 1, a  2-CD Mix and Compilation featuring new and unreleased Deep and Afro house."/>
    <x v="15"/>
    <x v="1020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x v="1471"/>
    <s v="93.5 KNCE: True Taos Radio"/>
    <s v="Help improve the equipment, signal, and reach of 93.5 KNCE True Taos Radio, a new experiment in grassroots community media."/>
    <x v="261"/>
    <x v="1021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x v="1472"/>
    <s v="The Longest Shortest Time: Season 2"/>
    <s v="A podcast about surprising struggles in early parenthood, created and hosted by award-winning author and radio producer Hillary Frank."/>
    <x v="31"/>
    <x v="1022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x v="1473"/>
    <s v="ONE LOVES ONLY FORM"/>
    <s v="Public Radio Project"/>
    <x v="15"/>
    <x v="1023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x v="1474"/>
    <s v="Bring the Seattle Geekly podcast back!"/>
    <s v="We ended the Seattle Geekly podcast back in mid 2011, We've been thinking of bringing it back but we need help monetarily."/>
    <x v="9"/>
    <x v="1024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x v="1475"/>
    <s v="30-Hour Comedy Podcast Marathon and Tour"/>
    <s v="We're raising money to create a 30-hour comedy marathon and an upcoming tour to celebrate our 10-year podcast anniversary."/>
    <x v="36"/>
    <x v="102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x v="1476"/>
    <s v="The Comedy Button Podcast"/>
    <s v="The Comedy Button is a brand new nerd pop culture podcast with weekly video sketches."/>
    <x v="12"/>
    <x v="1026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x v="1477"/>
    <s v="Keep Live Music on WMSE"/>
    <s v="WMSE, a community-funded radio station in Milwaukee, WI needs to replace its in-house digital studio to keep live music on the air."/>
    <x v="11"/>
    <x v="1027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x v="1478"/>
    <s v="Planet Money T-shirt"/>
    <s v="We are a team of multimedia reporters covering the global economy. We are going to make a t-shirt and tell the story of its creation."/>
    <x v="63"/>
    <x v="1028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x v="1479"/>
    <s v="Let's Talk Calmly About Security and Privacy"/>
    <s v="A former intelligence analyst/government transparency advocate talks to his colleagues about the past year's NSA revelations."/>
    <x v="183"/>
    <x v="1029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x v="1480"/>
    <s v="The Stage at KDHX"/>
    <s v="The Stage at KDHX will be a beacon for artistic independence in the heart of the country, showcasing new artists and old favorites."/>
    <x v="63"/>
    <x v="1030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x v="1481"/>
    <s v="Downloads From My Mind - Science Fiction Short Stories"/>
    <s v="This will be my first collection of short stories, written from ideas and scraps of ideas that I've had since I was a young child."/>
    <x v="10"/>
    <x v="522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x v="1482"/>
    <s v="Black Matter: Reality is in the eyes of the beholder"/>
    <s v="Those who believe, call them Gods._x000a_Those who don't believe, call them aliens._x000a_Either way, you can't stop the war."/>
    <x v="10"/>
    <x v="139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x v="1483"/>
    <s v="The Book Club Rebellion"/>
    <s v="When three social outcasts discover that Fictional characters are invading their world, they must form a team to stop this evil force."/>
    <x v="39"/>
    <x v="155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x v="1484"/>
    <s v="a book called filtered down thru the stars"/>
    <s v="The mussings of an old wizard"/>
    <x v="13"/>
    <x v="117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x v="1485"/>
    <s v="Covenant Kept - A Christian novel"/>
    <s v="Covenant Kept is a unique story that follows an ordinary woman through an extraordinary spiritual journey. Please help fund me."/>
    <x v="233"/>
    <x v="403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x v="1486"/>
    <s v="I Died. Yesterday by Pamela Norton Docken"/>
    <s v="Follow the intimate and intense journey of a young woman's last moments of her unexpected death and journey to the continuance of life."/>
    <x v="22"/>
    <x v="1031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x v="1487"/>
    <s v="You Killed Me First"/>
    <s v="A lover becomes an enemy when a line has been crossed. Torn between memories and reality, his mask of sanity is slipping."/>
    <x v="3"/>
    <x v="117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x v="1488"/>
    <s v="Nanolution"/>
    <s v="A blockbuster sci-fi adventure. What would you do if one day your life changed to beyond the imaginable?"/>
    <x v="36"/>
    <x v="175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x v="1489"/>
    <s v="QUIET ENJOYMENT, a novel of two gay friends, life and AIDS"/>
    <s v="My project is a novel, QUIET ENJOYMENT. It is a funny and serious story of one friend helping another deal with AIDS."/>
    <x v="10"/>
    <x v="117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x v="1490"/>
    <s v="Publishing Book ll of The Merlin Chronicles Trilogy"/>
    <s v="Book ll of The Merlin Chronicles is ready to publish- just need that great cover art like Book l has: Kickstarter Book Cover Project"/>
    <x v="193"/>
    <x v="1032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x v="1491"/>
    <s v="Tales of guns, gold and a beagle in the Old West"/>
    <s v="What do you get when you take outlaws, guns, gold and and old beagle in the old west? Adventure!"/>
    <x v="38"/>
    <x v="173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x v="1492"/>
    <s v="The Grym Brothers Series"/>
    <s v="The Grym Brothers is a series about two brothers who are grim reapers, hunting down souls that canâ€™t or wonâ€™t move on the afterlife."/>
    <x v="23"/>
    <x v="134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x v="1493"/>
    <s v="The Great Grand Zeppelin Chase"/>
    <s v="Help illustrate the sequel to the bestselling _x000a_The Transylvania Flying Squad of Detectives"/>
    <x v="262"/>
    <x v="117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x v="1494"/>
    <s v="Six Days in September: A Civil War Novel"/>
    <s v="Help this story of the 1862 Confederate invasion of Maryland be published! It is to Sharpsburg as The Killer Angels is to Gettysburg."/>
    <x v="10"/>
    <x v="1003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x v="1495"/>
    <s v="A Magical Bildungsroman with a Female Heroine"/>
    <s v="The Adventures of Penelope Hawthorne. Part One: The Spellbook of Dracone."/>
    <x v="13"/>
    <x v="117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x v="1496"/>
    <s v="Tainted Steel (Series 1 - 4)"/>
    <s v="Capturing the awe-inspiring magic of the likes of LoTR, Tainted Steel tells the story of one mans' struggle against Destiny."/>
    <x v="15"/>
    <x v="117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x v="1497"/>
    <s v="Daddy"/>
    <s v="After 25 years apart, a father and son's reunion is less magical and more explosive as the revelations come out and the gloves come off"/>
    <x v="36"/>
    <x v="116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x v="1498"/>
    <s v="Alexis' Aggravation: Murder in the Southwest. A Crime Novel"/>
    <s v="Is a dead body in her bar enough to make this cop return to the force? She tried to retire . . but can she? A page-turning crime novel."/>
    <x v="9"/>
    <x v="1033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x v="1499"/>
    <s v="The Second Renaissance"/>
    <s v="Coming soon, a new science fiction novel about human evolution and sorcery. In the near future, you are either forced to adapt or die"/>
    <x v="13"/>
    <x v="139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x v="1500"/>
    <s v="Tarnish: A Fantasy Novel by J. D. Brink"/>
    <s v="A young hero, sword play, epic tales, swamp monsters, a gang of thieves, and romance and betrayal. Forging your own destiny ain't easy."/>
    <x v="70"/>
    <x v="1034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x v="1501"/>
    <s v="This is Nowhere"/>
    <s v="A hardcover book of surf, outdoor and nature photos from the British Columbia coast."/>
    <x v="263"/>
    <x v="1035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x v="1502"/>
    <s v="Cosmic Surgery"/>
    <s v="Cosmic Surgery is a photo book, set in the not too distant future where the world of cosmetic surgery is about to be transformed"/>
    <x v="29"/>
    <x v="1036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x v="1503"/>
    <s v="&quot;Iconic Sea Birds&quot; a photobook project"/>
    <s v="A self-published photobook starring the Puffin and the Gannet and the islands they live on; Skokholm Island (Wales) and Helgoland."/>
    <x v="192"/>
    <x v="1037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x v="1504"/>
    <s v="RYU X RIO"/>
    <s v="A football photography book like no other about the 2014 World Cup in Brazil, by Ryu Voelkel."/>
    <x v="115"/>
    <x v="1038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x v="1505"/>
    <s v="Clear of People â€” A photobook by Michal Iwanowski"/>
    <s v="Michal Iwanowskiâ€™s photobook documents a 2,200 km solitary journey that echoes his grandfatherâ€™s daring escape from a PoW camp."/>
    <x v="194"/>
    <x v="1039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x v="1506"/>
    <s v="Holden Lane High School photobook"/>
    <s v="A photographic book consisting of 36 colour photographs that explore Holden Lane High School in its final state."/>
    <x v="15"/>
    <x v="1040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x v="1507"/>
    <s v="It's Better In The Wind - A Documentary Photobook!"/>
    <s v="This project is for the production of a photobook at the culmination of a photo documentary that is known as &quot;It's Better In The Wind.&quot;"/>
    <x v="38"/>
    <x v="1041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x v="1508"/>
    <s v="Destino by Michelle Frankfurter: A Photo Book About Destiny"/>
    <s v="Destino tells the story of Central American migrants on the arduous trek across Mexico in pursuit of the American Dream."/>
    <x v="17"/>
    <x v="1042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x v="1509"/>
    <s v="Claudius Schulze: STATE OF NATURE"/>
    <s v="A photobook about climate change, natural catastrophes, and to what extent disaster management became part of our landscape."/>
    <x v="178"/>
    <x v="1043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x v="1510"/>
    <s v="OUT OF ORDER - NEW REVISED EDITION"/>
    <s v="A unique insider 10-year photo-diary of rave culture-people-places. 1st edition sold out; new edition available in the USA &amp; Europe."/>
    <x v="194"/>
    <x v="1044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x v="1511"/>
    <s v="Hidden Mother"/>
    <s v="A book that presents an account of my daughterâ€™s adoption through an examination of 19th-century &quot;hidden mother&quot; photographs"/>
    <x v="32"/>
    <x v="1045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x v="1512"/>
    <s v="UnPresidented: Trump's Inaugural &amp; the People's Response"/>
    <s v="DC's top street photographers document the inauguration of Donald J. Trump -- 3 days that will rock a nation and change the world."/>
    <x v="8"/>
    <x v="1046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x v="1513"/>
    <s v="Russian Interiors"/>
    <s v="An intimate portrait of Russian women in their private spaces by late photographer Andy Rocchelli published by Cesura."/>
    <x v="6"/>
    <x v="1047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x v="1514"/>
    <s v="Racing Age"/>
    <s v="Racing Age is a documentary photography book about masters track &amp; field athletes of retirement age and older."/>
    <x v="31"/>
    <x v="1048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x v="1515"/>
    <s v="Eyes as Big as Plates"/>
    <s v="Eyes as Big as Plates - The book! Featuring over 50 portraits, field notes and behind the scenes stories from seniors around the world."/>
    <x v="82"/>
    <x v="1049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x v="1516"/>
    <s v="WELCOME HOME // a multipath photobook by Judith Stenneken"/>
    <s v="'Everything flows' - Heraclitus   // A visual poem on lifeâ€™s transitory nature, told through the lens of a contemporary nomad."/>
    <x v="73"/>
    <x v="1050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x v="1517"/>
    <s v="THE WATCHERS:  a book of the Wait Watchers photographs"/>
    <s v="THE WATCHERS is the first book of photos by Haley Morris-Cafiero.  It will contain the images from Wait Watchers and new photos."/>
    <x v="36"/>
    <x v="1051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x v="1518"/>
    <s v="Amelia and the Animals: Photographs by Robin Schwartz"/>
    <s v="A photobook of Robin Schwartz's ongoing series with her daughter Amelia."/>
    <x v="36"/>
    <x v="1052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x v="1519"/>
    <s v="Jesus Days, 1978-1983"/>
    <s v="A documentary photobook that captures the late 70s in evangelical America seen thru the eyes of a closeted and religious young man."/>
    <x v="7"/>
    <x v="1053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x v="1520"/>
    <s v="TULIPS"/>
    <s v="A self-published photography book by Andrew Miksys from his new series about Belarus"/>
    <x v="102"/>
    <x v="1054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x v="1521"/>
    <s v="STREET, New York City, The 70's, 80's, 90's"/>
    <s v="STREET, a hard-bound book 9 1/2&quot;x 11&quot; 106 black and white photographs shot in New York City from 1975 through 1998."/>
    <x v="264"/>
    <x v="1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x v="1522"/>
    <s v="INSIDE TRACKS: Alone Across the Outback"/>
    <s v="A stunning Smartphone enabled coffee table book based on Robyn Davidsonâ€™s legendary 1,700 mile camel trek across the Australian Outback"/>
    <x v="265"/>
    <x v="1056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x v="1523"/>
    <s v="Contact by Jake Shivery"/>
    <s v="Monograph featuring PDX photographer Jake Shivery's 8x10 contact portraits; 1/2 plates and 1/2 extensive essay.  Approx. 9x12, 108 pgs."/>
    <x v="17"/>
    <x v="1057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x v="1524"/>
    <s v="Heath - Limited Edition Split Zine - Make 100"/>
    <s v="Limited edition split zine by photographers AdeY and Kersti K. 100 signed and hand numbered copies!"/>
    <x v="9"/>
    <x v="1058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x v="1525"/>
    <s v="Silver Hour: a photo book by Alex Westfall"/>
    <s v="With content created in Iceland, Silver Hour is a book of photographs, journal entries, and drawings about light and the landscape."/>
    <x v="27"/>
    <x v="1059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x v="1526"/>
    <s v="BODYSCAPES II: Theater of Life"/>
    <s v="Landscapes &amp; human bodies; striking images from Jean-Paul Bourdier. What you see is real; no digital altering; all analog photography."/>
    <x v="165"/>
    <x v="1060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x v="1527"/>
    <s v="Island - Japan, from the view point of many"/>
    <s v="Eight creatives visited Japan. This is a unique photo-book of their separate but collected experiences."/>
    <x v="8"/>
    <x v="1061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x v="1528"/>
    <s v="Don't Go Outside: Tokyo Street Photos"/>
    <s v="A book of street photos from around Shibuya that I've made between 2011-2016."/>
    <x v="9"/>
    <x v="1062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x v="1529"/>
    <s v="&quot;(more than) dust.&quot; - a feminist photo book"/>
    <s v="An empowering photo book that transforms hurtful experiences into strength and solidarity."/>
    <x v="266"/>
    <x v="1063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x v="1530"/>
    <s v="A 4-year-old's Portrait of the American West"/>
    <s v="A photobook made by 4-year-old Hawkeye Huey: National Geographic's youngest photographer and Rolling Stone's top 100 on Instagram"/>
    <x v="19"/>
    <x v="1064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x v="1531"/>
    <s v="Smell the [City of] Roses"/>
    <s v="A street level, film, photographic representation of the character of the City of Roses, from a native Portlander's honest perspective."/>
    <x v="267"/>
    <x v="106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x v="1532"/>
    <s v="Geiko and Maiko of Kyoto"/>
    <s v="Award winning photography celebrating the artistry of geiko and maiko and the exquisite traditions of their Kyoto communities."/>
    <x v="10"/>
    <x v="1066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x v="1533"/>
    <s v="The Cancer Family Book Project"/>
    <s v="This is an intimate story about a family, focusing on their love and strength in the face of mortality."/>
    <x v="101"/>
    <x v="1067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x v="1534"/>
    <s v="The Art of Abandonment - Photo Book by Walter Arnold"/>
    <s v="The Art of Abandonment is an award winning photographic series that explores the beauty and history of our modern ruins."/>
    <x v="51"/>
    <x v="1068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x v="1535"/>
    <s v="Small Steps Are Giant Leaps"/>
    <s v="&quot;Small Steps are Giant Leaps&quot; is about reminding parents that to our kids this is a new and exciting world just waiting to be explored."/>
    <x v="23"/>
    <x v="1069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x v="1536"/>
    <s v="We Call This Home: 3 yrs of travel to 60 countries photobook"/>
    <s v="Travel around the world on a backpacking trip 3 years in the making through a book with amazing photos and stories to over 60 countries"/>
    <x v="14"/>
    <x v="1070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x v="1537"/>
    <s v="FACE TO FAITH | MOUNT KAILASH | TIBET photobook"/>
    <s v="A Photobook about one of the most fascinating places on earth -     the sacred Mount Kailash in Tibet."/>
    <x v="14"/>
    <x v="1071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x v="1538"/>
    <s v="US National Parks: Picturing the Little Things"/>
    <s v="I want to travel through the National Parks to take pictures of the little things, the &quot;missed&quot; things, that people overlook."/>
    <x v="39"/>
    <x v="1072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x v="1539"/>
    <s v="The Music Never Stopped:Epic Live Music Photos by Bob Minkin"/>
    <s v="Stunning hardcover coffee table book spanning over 25 years of music photography and stories in Marin County, CA by Bob Minkin"/>
    <x v="22"/>
    <x v="1073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x v="1540"/>
    <s v="Organic Portraits / A Photo Book of Polaroid &amp; Film Images"/>
    <s v="A series of large format film &amp; Polaroid images created to produce a hardcover book. All profits donated to Rain Forest Action Network."/>
    <x v="36"/>
    <x v="1074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x v="1541"/>
    <s v="The Panama Canal Bridge of the Americas"/>
    <s v="My Goal is to travel across Panama with my team and capture the beauty and wildlife throughout the canal."/>
    <x v="102"/>
    <x v="360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x v="1542"/>
    <s v="From student to beekeeper"/>
    <s v="The photography project aims to show challenges &amp; successes of a  student attempting to continue his family beekeeping heritage."/>
    <x v="2"/>
    <x v="17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x v="1543"/>
    <s v="Sunrises in the MidWest"/>
    <s v="I plan to take pictures of the sunrise in the MidWest every day in 2015 and compile them in a slide show for distribution."/>
    <x v="268"/>
    <x v="115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x v="1544"/>
    <s v="LaFee Photography"/>
    <s v="My name is Travis LaFee, I live in beautiful McCall, Idaho. I wish to display the beauty of valley county by taking pics outdoors."/>
    <x v="28"/>
    <x v="117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x v="1545"/>
    <s v="Nevada County Hearts"/>
    <s v="&quot;He will not be a wise man who does not study human hearts!&quot;_x000a_Hope in natural art, creation!"/>
    <x v="9"/>
    <x v="116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x v="1546"/>
    <s v="Hen Harrier Wildlife Sanctuary"/>
    <s v="Buy and maintain 6 acres of land in West Ireland as a Wildlife Refuge for an endangered species of native Raptor called the Hen Harrier"/>
    <x v="28"/>
    <x v="683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x v="1547"/>
    <s v="Sound Photography"/>
    <s v="I have produced a limited number (100) of five 8x10 prints of mixed photography I would like to share with you."/>
    <x v="269"/>
    <x v="117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x v="1548"/>
    <s v="Change the World through Color"/>
    <s v="Beauty is in the eye of the beholder and I want to inspire conservation through color."/>
    <x v="176"/>
    <x v="177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x v="1549"/>
    <s v="2016 Calendar:  Wonders of Nature"/>
    <s v="A 2016 calendar collection of landscape and wildlife photographs from award winning photographer, Steve Marler."/>
    <x v="2"/>
    <x v="575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x v="1550"/>
    <s v="It's not easy being green: Costa Rican froglife"/>
    <s v="A photographic journal of a Costa Rican frog survey: recording the effects of habitat fragmentation on these charismatic amphibians."/>
    <x v="47"/>
    <x v="462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x v="1551"/>
    <s v="Randy Hoffman Photography"/>
    <s v="I can do it but help can't hurt. Sweet Montana photos like never seen before. Be a part of Randy Hoffman Photography and our activities"/>
    <x v="8"/>
    <x v="117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x v="1552"/>
    <s v="Upstate Autumn: a photographic journey in Upstate New York"/>
    <s v="Help me spend this fall capturing autumnâ€™s spectacular season in detail so I can create high quality images for home dÃ©cor."/>
    <x v="270"/>
    <x v="107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x v="1553"/>
    <s v="Avatar in Training: Mastering the Four Elements of Nature"/>
    <s v="This project is about exhibiting the raw beauty of the elements through highlining, surfing, fire spinning and rock climbing."/>
    <x v="12"/>
    <x v="117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x v="1554"/>
    <s v="Barbara O'Donovan Designs"/>
    <s v="I create art by photographing flowers/seeds i would love to buy my own camera/computer/Photoshop and restore my old shed into my studio"/>
    <x v="22"/>
    <x v="117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x v="1555"/>
    <s v="Coffee Table Book of Maine"/>
    <s v="I am traveling the coastline of Maine and will be taking pictures of all the scenery and lighthouses in the area."/>
    <x v="47"/>
    <x v="117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x v="1556"/>
    <s v="West Canada - A Coffee Table Book"/>
    <s v="To gather a collection of photographs for a coffee table book that displays the beauty of Canada's west."/>
    <x v="15"/>
    <x v="1076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x v="1557"/>
    <s v="Reflecting Light Photo"/>
    <s v="I have always been captivated by photography, Now I am trying to set up my own company and publish my pictures."/>
    <x v="30"/>
    <x v="173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x v="1558"/>
    <s v="Lucy Wood's Calendar - English Countryside 2016"/>
    <s v="A large 2016 wall-calendar (A3 when open) featuring 12 stunning photographs by Lucy Wood."/>
    <x v="47"/>
    <x v="428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x v="1559"/>
    <s v="North Cascades Bigfoot Photo Expedition"/>
    <s v="The goal of this project is to provide scientific evidence of bigfoot in the North Cascades."/>
    <x v="36"/>
    <x v="155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x v="1560"/>
    <s v="Fine Art Landscape 2015 Calendar"/>
    <s v="I would like to share my landscape photographic travels of 2014 with more than just family an friends. 12 months of images."/>
    <x v="30"/>
    <x v="1077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x v="1561"/>
    <s v="The Content of Character Book Series, Volume I, 1750 - 1940"/>
    <s v="An illustrated retrospective of the journey from African to African American using a collection of fine art engravings &amp; photographs."/>
    <x v="3"/>
    <x v="1078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x v="117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x v="1563"/>
    <s v="Expedition into the Empty Quarter - The Book (Canceled)"/>
    <s v="Unique book revealing my discoveries in the Empty Quarter of Oman. Collection of travel writing, poetry, artwork and science!"/>
    <x v="12"/>
    <x v="1079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x v="1564"/>
    <s v="coming apart at the stitches... (Canceled)"/>
    <s v="This is a book of art and poetry that highlights the highs and lows of a young 20 something coming to terms with her bipolar."/>
    <x v="3"/>
    <x v="115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x v="1565"/>
    <s v="The National Forests Passport Project (Canceled)"/>
    <s v="Award-winning artists compete to have their art featured in the National Forests Passport Book depicting 9 Forest Regions of the US."/>
    <x v="23"/>
    <x v="173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x v="1566"/>
    <s v="DeVito Art Skull Island Kongstarter (Canceled)"/>
    <s v="Joe DeVito's first Art Book and original King Kong novellas available in both Limited and Deluxe Editions."/>
    <x v="11"/>
    <x v="1080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x v="1567"/>
    <s v="Kickstart a Traveling Heart (Canceled)"/>
    <s v="Traveling to create a book of my photography! Help support my trip and buy a book! Also limited edition t-shirts and prints for sale!"/>
    <x v="0"/>
    <x v="457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x v="1568"/>
    <s v="Map &amp; Palette: Chronicling The Voyage of Three Young Artists"/>
    <s v="A world adventure to seek culture and inspiration through art. Putting a visual documentation of our journey into a book."/>
    <x v="31"/>
    <x v="1081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x v="1569"/>
    <s v="to be removed (Canceled)"/>
    <s v="to be removed"/>
    <x v="11"/>
    <x v="117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x v="1570"/>
    <s v="BEAUTIFUL DREAMERS: An Adult Coloring Book (Canceled)"/>
    <s v="A Coloring Book of Breathtaking Beauties_x000a_To Calm the Heart and Soul"/>
    <x v="12"/>
    <x v="685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x v="1571"/>
    <s v="CAUCASUS - on the untrodden roads (Canceled)"/>
    <s v="An inspiring photo book about an unique Caucasus Expedition by two backpackers - Erna Gaspar (photographer) &amp; Adrian Lorincz (writer)."/>
    <x v="271"/>
    <x v="439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x v="1572"/>
    <s v="A Countrified Wedding: A Guide to an English Country Wedding"/>
    <s v="So many brides want a country wedding, but where to start? Whether you want a barn or a tipi, this guide can help you plan your day."/>
    <x v="30"/>
    <x v="366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x v="1573"/>
    <s v="150 Years of Awesome Canada: Trading Card Coffee Table Book (Canceled)"/>
    <s v="This is a first-of-its-kind 12&quot;x12&quot; trading card coffee table book featuring over 100 cards celebrating the awesomeness of Canada"/>
    <x v="7"/>
    <x v="445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x v="1574"/>
    <s v="BLK/MTL the Illustrated Works of Carmine Diaz (Canceled)"/>
    <s v="BLK/MTL's Illustrated Works 100's of Hi-Res Pics ft. Custom Artist Carmine Diaz's popular Paintings packed into 1 Coffee table Art Book"/>
    <x v="3"/>
    <x v="1082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x v="1575"/>
    <s v="Underwater Colors Of The Channel Islands (Canceled)"/>
    <s v="A stunning, limited-edition photography book displaying the colorful and exotic marine life in the waters along the Channel Islands"/>
    <x v="3"/>
    <x v="1083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x v="1576"/>
    <s v="The Obsessive Line Collection (Canceled)"/>
    <s v="For the publication of my first 3 books: an Art book, a graphic novel, and a coloring book"/>
    <x v="10"/>
    <x v="1084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x v="1577"/>
    <s v="Abstract Image Photography Coffee Table Book (Canceled)"/>
    <s v="I've been putting together a portfolio of fine abstract photography of the highest quality, color, and design. A vision of beauty!"/>
    <x v="3"/>
    <x v="434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x v="1578"/>
    <s v="LATENT TALENT: Leaping from de Poverty Line (Canceled)"/>
    <s v="2 artists, 1 month, 1 laptop, minimum wage, plenty of coffee proving a transmedia production worth noticing doesn't need a million dollar budget."/>
    <x v="272"/>
    <x v="82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x v="1579"/>
    <s v="psyÂ·choÂ·miÂ·metÂ·ic: The EsÂ·sence of Life (Canceled)"/>
    <s v="'Compilation of visual and literary art through fine art photography, graphic art, and poetry."/>
    <x v="273"/>
    <x v="920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x v="1580"/>
    <s v="Faces &amp; Places In Brevard County (Canceled)"/>
    <s v="Creating my 2nd book depicting the people and places in Brevard County w/current images + traveling to obtain new ones."/>
    <x v="257"/>
    <x v="117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x v="1581"/>
    <s v="The Sharper Image"/>
    <s v="Photographic canvas prints depicting different scenes from around the globe, including local images taken in Sussex England."/>
    <x v="28"/>
    <x v="139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x v="1582"/>
    <s v="Scenes from New Orleans"/>
    <s v="I create canvas prints of images from in and around New Orleans"/>
    <x v="28"/>
    <x v="1085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x v="1583"/>
    <s v="Follow in footsteps an awesome book adventure"/>
    <s v="I am a photographer who is inspired by the original Jules Verne story. I will make a thousands of photo and video materials for You."/>
    <x v="22"/>
    <x v="493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x v="1584"/>
    <s v="Lets see Kansas together!"/>
    <s v="25 Kansas State Parks in the next year. What a great adventure to take together. Join me. Together we can photo this beautiful state."/>
    <x v="38"/>
    <x v="117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x v="1585"/>
    <s v="Live 4 The Rush: Palooza Pics"/>
    <s v="We've explored some of the most amazing places in New Zealand and can't think of a better way to share our experiences than a photo :)"/>
    <x v="13"/>
    <x v="1086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x v="1586"/>
    <s v="Missouri In Pictures"/>
    <s v="Show the world the beauty that is in all of our back yards!"/>
    <x v="15"/>
    <x v="117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x v="1587"/>
    <s v="Aerial Photography :  Americas Most Impressive Structures"/>
    <s v="Aerial Photographs of Historical Structures and Landmarks across the US. Experience the Antique structures from the most Unique Angles!"/>
    <x v="51"/>
    <x v="116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x v="1588"/>
    <s v="The Right Side of Texas"/>
    <s v="Southeast Texas as seen through the lens of a cell phone camera"/>
    <x v="274"/>
    <x v="117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x v="1589"/>
    <s v="A Side Of The World In Canvas"/>
    <s v="I want to be able to have my own photography inside a canvas and have it be displayed everywhere."/>
    <x v="38"/>
    <x v="117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x v="1590"/>
    <s v="An Italian Adventure"/>
    <s v="Discover Italy through photography."/>
    <x v="127"/>
    <x v="806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x v="1591"/>
    <s v="Ireland from a Kite, a unique photographic book"/>
    <s v="Hi, my name is CiarÃ¡n May &amp; i'm a photographer from Co Fermanagh, Ireland. With your support  we can bring this wonderful book to life."/>
    <x v="32"/>
    <x v="1087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x v="1592"/>
    <s v="The Views of Pittsburgh"/>
    <s v="A portfolio collage of beautiful pictures of authentic Pittsburgh locations and scenery."/>
    <x v="251"/>
    <x v="117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x v="1593"/>
    <s v="Picturing Italy"/>
    <s v="A trip to fulfill a dream of capturing the wonders and history of ancient Italy in person."/>
    <x v="29"/>
    <x v="158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x v="1594"/>
    <s v="Scenes and Things from New Orleans"/>
    <s v="I photograph my love of New Orleans, create canvases and share those memories with you."/>
    <x v="28"/>
    <x v="82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x v="1595"/>
    <s v="Civil war battlefields and forts"/>
    <s v="To make a coffee table book,  displaying civil war battlefields and forts,  taken at the same time of year the battles were fought."/>
    <x v="57"/>
    <x v="668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x v="1596"/>
    <s v="The Town We Live In"/>
    <s v="London is beautiful. I want to create a book of stunning images from in and around our great city"/>
    <x v="53"/>
    <x v="73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x v="1597"/>
    <s v="Vacation Days in Big Bear"/>
    <s v="We're starting up a new an improved way to do vacation rental management, but we need some funding to kick start it!"/>
    <x v="36"/>
    <x v="117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x v="1598"/>
    <s v="Dream TRIP to Tornado Alley"/>
    <s v="I want to get our there and expand my photography skills and take a trip to Tornado alley to get more shots of storms and hopefully to"/>
    <x v="134"/>
    <x v="116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x v="1599"/>
    <s v="The Londoner: Prints &amp; Canvas"/>
    <s v="A London photographer trekking 5,895m up Africa's Mount Kilimanjaro to pursue and enrich a career."/>
    <x v="2"/>
    <x v="117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x v="1600"/>
    <s v="Organic in India"/>
    <s v="I plan to document volunteer work on an organic farm in rural India, and photograph the people and places I encounter during the trip."/>
    <x v="10"/>
    <x v="1088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x v="1601"/>
    <s v="Release Soundzero's Debut Album!"/>
    <s v="We're so close to releasing our long-awaited debut album! A little help will go a long way... let's do this!"/>
    <x v="30"/>
    <x v="1089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x v="1602"/>
    <s v="The Material - Let You Down music video"/>
    <s v="We need the help of fans of both music and film alike to help us create our collective vision for this song."/>
    <x v="15"/>
    <x v="1090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x v="1603"/>
    <s v="Max's First Solo Album!"/>
    <s v="An exercise in the wild and dangerous world of solo musicianship by Maxwell D Feinstein."/>
    <x v="13"/>
    <x v="1091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x v="70"/>
    <x v="1092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x v="1605"/>
    <s v="A Band of Orcs Official Gaming Miniatures Presale"/>
    <s v="A Band of Orcs needs gas, tires &amp; tags to get to GenCon Indy for the debut of their 28 mm gaming miniatures and historic live concert!"/>
    <x v="12"/>
    <x v="1093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x v="1606"/>
    <s v="The Scurvies to release new album this summer! Check it out!"/>
    <s v="The Scurvies, an independent punk rock 'n' roll band are recording a new album to be released on vinyl and CD, on their very own label."/>
    <x v="6"/>
    <x v="1094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x v="1607"/>
    <s v="New Tour Bus for The Slants"/>
    <s v="The world's only all-Asian American dance rock band, The Slants, needs a bus to tour cons, shows, and festivals."/>
    <x v="3"/>
    <x v="1095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x v="1608"/>
    <s v="The Devil &amp; Me Debut Album, &quot;...It's Not A Dream&quot;"/>
    <s v="The Devil &amp; Me's Debut album, &quot;...It's Not A Dream&quot;, featuring 9 original, Hard Rock songs."/>
    <x v="38"/>
    <x v="1096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x v="1609"/>
    <s v="Get Still the Sky's Limit on the Road! (&amp; with a new album!)"/>
    <s v="Still the Sky's Limit is finishing their first full length album and going on a full US tour, and WE NEED YOUR HELP!"/>
    <x v="15"/>
    <x v="1097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x v="1610"/>
    <s v="So The Story Goes: The New Album by &quot;Just Joe&quot; Altier"/>
    <s v="So The Story Goes is the upcoming album from &quot;Just Joe&quot; Altier."/>
    <x v="13"/>
    <x v="1098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x v="1611"/>
    <s v="Skelton-Luns CD/7&quot;             No Big Deal."/>
    <s v="Skelton-Luns CD/7&quot; No Big Deal."/>
    <x v="134"/>
    <x v="1099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x v="1612"/>
    <s v="Join AT THE WAYSIDE For The &quot;Ready...Set...Snow Tour!&quot;"/>
    <s v="Help us achieve our goal to get our van repaired, gassed up, and road-ready for our winter tour!"/>
    <x v="2"/>
    <x v="110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x v="1613"/>
    <s v="New  E.P. mastering and recording"/>
    <s v="Ghosts and Paper Hearts are getting ready to release their new EP and we want it to be sent everywhere. Help us out PLEASE!!!!!"/>
    <x v="28"/>
    <x v="1101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x v="1614"/>
    <s v="Chaotic Resemblance 2015 album, Produced by Oz Fox - Stryper"/>
    <s v="We are going into the studio this June/July to begin our New Album. Pre-order the CD &amp; join us as we present The Greatest Show Alive."/>
    <x v="10"/>
    <x v="1102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x v="1615"/>
    <s v="PRE ORDER Reno Divorce Digital CD &quot;Stuck On You&quot; $15 or more"/>
    <s v="We are Reno Divorce!! Here is a taste of our upcoming release and we invite you to be a part of it."/>
    <x v="6"/>
    <x v="1103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x v="1616"/>
    <s v="Aly Jados: the New EP rOckNrOLLa"/>
    <s v="HELP! We don't have much time.....Join Aly Jados in making her new EP a reality before the world ends!!!!"/>
    <x v="3"/>
    <x v="1104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x v="1617"/>
    <s v="The Coffis Brothers 2nd Album!"/>
    <s v="The Coffis Brothers &amp;The Mountain Men are recording a brand new full length record."/>
    <x v="39"/>
    <x v="95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x v="1618"/>
    <s v="Janus Word Album"/>
    <s v="Janus Word combines hard rock with melodic acoustic music for a unique and awesome sound."/>
    <x v="15"/>
    <x v="1105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x v="1619"/>
    <s v="Casual Encounters: The Quest For a PA"/>
    <s v="Creating a live show experience that does justice to the musicianship and time spent rehearsing.  Help us weave this sonic tapestry!"/>
    <x v="15"/>
    <x v="41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x v="1620"/>
    <s v="Kickstart my music career with 300 CDs"/>
    <s v="Kickstarting my music career with 300 hard copy CDs of my first release."/>
    <x v="28"/>
    <x v="932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x v="1621"/>
    <s v="The First Full Length Fifth Freedom Album"/>
    <s v="Its long over due! Help us fund our debut album! We need all our friends and fans support on this! Lets make it happen!"/>
    <x v="10"/>
    <x v="1106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x v="1622"/>
    <s v="PrincessFrank's MASTERSLAVE Album, EP &amp; Tour"/>
    <s v="Join in PrincessFrank's conquest of the Rock&amp;Roll kingdom! Pledge your support and help him claim the throne of Rock!"/>
    <x v="275"/>
    <x v="1107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x v="1623"/>
    <s v="The Boogaloos need to record a 4-track CD of original music."/>
    <s v="We play covers of mod and ska classics to enthusiastic crowds. Now we want to leave our own original mark on mod musical history."/>
    <x v="47"/>
    <x v="110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x v="1624"/>
    <s v="Joey De Noble needs YOUR help!"/>
    <s v="Joey De Noble is raising money to help record his latest music, and he wants YOU to be a part of it!"/>
    <x v="28"/>
    <x v="1109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x v="1625"/>
    <s v="Redemption's New DVD!"/>
    <s v="Progressive metal band Redemption is preparing to film its second live DVD at the Progpower festival in Atlanta, GA in September, 2012."/>
    <x v="51"/>
    <x v="111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x v="1626"/>
    <s v="The Protest's Next Album"/>
    <s v="Help Christian Rock Band &quot;The Protest&quot; fund their new album and further their mission of positively impacting lives."/>
    <x v="6"/>
    <x v="1111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x v="1627"/>
    <s v="River Of Thorns - First CD Release"/>
    <s v="River of Thorns is a recording duo based in southeast Michigan.  We're releasing a great sounding cd recorded in a tiny home studio!"/>
    <x v="13"/>
    <x v="859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x v="1628"/>
    <s v="&quot;Songs for Tsippora&quot; Byronâ€™s DEBUT EP"/>
    <s v="Original Jewish rock music on human relationships and identity"/>
    <x v="23"/>
    <x v="1112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x v="1629"/>
    <s v="Off The Turnpike | A Loud New Way to Release Loud New Music"/>
    <s v="Help Off The Turnpike release new music, and set fire to everything!"/>
    <x v="12"/>
    <x v="1113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x v="1630"/>
    <s v="Golden Grenade Records Their Debut EP"/>
    <s v="Inspired by the legacy of Tex Tucker, Golden Grenade is setting out to record their first CD with heavy hearts and intense purpose."/>
    <x v="23"/>
    <x v="1114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x v="1631"/>
    <s v="The Sweet Remains record their sophomore studio album!"/>
    <s v="We're putting together our next studio album, and we want you to be a part of it. Check out the video for some clips from the studio."/>
    <x v="3"/>
    <x v="1115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x v="1632"/>
    <s v="Culprit needs a van!"/>
    <s v="Hey everyone! If you don't already know, we're Culprit, a 4-piece rock band from Los Angeles &amp; we are in dire need of a new tour van!"/>
    <x v="23"/>
    <x v="1116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x v="1633"/>
    <s v="ELIZABETH REX"/>
    <s v="We are a four piece rock band that has played shows in and around NYC including Mercury Lounge.  Two of our members are now in LA."/>
    <x v="3"/>
    <x v="1117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x v="1634"/>
    <s v="RUBEDO: Debut Full Length Album"/>
    <s v="Recording Debut  Album w/ Producer Ikey Owens from Free Moral Agents/ The Mars Volta"/>
    <x v="13"/>
    <x v="1118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x v="1635"/>
    <s v="The World Over's New EP, &quot;MOUNTAINS&quot;."/>
    <s v="TWO will be recording their next album, MOUNTAINS, in July and need your help to make their vision a reality. Many perks are available!"/>
    <x v="13"/>
    <x v="958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x v="1636"/>
    <s v="Butch County Rocks San Francisco Pride"/>
    <s v="Butch County is a hard rockin bunch of girls and boy-girls from Austin.  Help us show San Francisco  Pride how we do it in Texas!"/>
    <x v="37"/>
    <x v="1119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x v="1637"/>
    <s v="We Fly to Philly / Release new album / Tour west coast"/>
    <s v="We (the band Sunset) has been invited to play in Philadelphia.   Help us get there and you will receive special prizes."/>
    <x v="2"/>
    <x v="1120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x v="1638"/>
    <s v="Avenues EP 2013"/>
    <s v="Avenues will be going in to the studio to record a new EP with Matt Allison!"/>
    <x v="28"/>
    <x v="1121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x v="1639"/>
    <s v="The One Two 7s Are Recording an Album!"/>
    <s v="We've written the music and now it's time to record. We're excited to work with Nic at Different Fur studios but we need your help!"/>
    <x v="40"/>
    <x v="1122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x v="1640"/>
    <s v="Lovers and Poets- music video"/>
    <s v="We are a friendly neighborhood electronic pop duo from Los Angeles. We want to shoot a music video for a song from our debut album."/>
    <x v="44"/>
    <x v="1123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x v="1641"/>
    <s v="Tanya Dartson- Run for Your Life music video"/>
    <s v="Music Video For Upbeat and Inspiring Song - Run For Your Life"/>
    <x v="30"/>
    <x v="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x v="1642"/>
    <s v="Pop Garden Radio Presents: Season 2 CD"/>
    <s v="Pop Garden Radio Presents: The Rock on the Road Tour Season 2 CD. 23 great Pop tracks from independent Pop artists."/>
    <x v="38"/>
    <x v="647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x v="1643"/>
    <s v="This Is All Now's Brand New Album!!"/>
    <s v="This Is All Now is putting out a brand new record, and we need YOUR help to do it!"/>
    <x v="10"/>
    <x v="1124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x v="1644"/>
    <s v="Kevin Wood - Out Among The Wolves"/>
    <s v="Be a part of helping Singer/Songwriter Kevin Wood bring his 3rd Album &quot;Out Among The Wolves&quot; from the studio to you!"/>
    <x v="3"/>
    <x v="1125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x v="1645"/>
    <s v="John Clark Records His Debut Album â€œAll I Haveâ€"/>
    <s v="&quot;All I Have is filled with soaring pianos and bright guitars; heartfelt songs coupled with intuitive melodic compositions&quot;"/>
    <x v="10"/>
    <x v="1126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x v="1646"/>
    <s v="MADAM Album"/>
    <s v="Album 3 funds.We have 13 amazing songs ready to go . a fantastic engineer to mix them, James Aparicio(Depeche Mode/Liars.We need you xx"/>
    <x v="13"/>
    <x v="1127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x v="1647"/>
    <s v="JAYSIN + HOT MUSIC VIDEO = EPICNESS!! GRAMMY POP SOUL"/>
    <s v="Grammy Pop Soul Artist Jaysin is raising funds to make the most EPIC Music Video ever and he wants to PUT YOU IN IT!"/>
    <x v="10"/>
    <x v="1128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x v="1648"/>
    <s v="Arches - Wide Awake on Vinyl "/>
    <s v="We've finished recording our debut LP &quot;Wide Awake&quot; and would love to have it pressed on vinyl, but we need your help"/>
    <x v="98"/>
    <x v="1129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x v="1649"/>
    <s v="Sam Lyons New Album - 2014"/>
    <s v="This is it! The new Sam Lyons album #3. Help me make it happen by pledging today - pre-order the CD and other cool stuff right here."/>
    <x v="276"/>
    <x v="1130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x v="1650"/>
    <s v="The Psalm Praise Project, Vol. 2"/>
    <s v="Help me record a CD that uses pop styling to give a fresh sound to ancient wisdom from scripture!"/>
    <x v="13"/>
    <x v="11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x v="1651"/>
    <s v="Music Video For &quot;Altruism (We Can Change The World)&quot;"/>
    <s v="Pop/Alternative/Classical/Electronic artist Dakota Lillie is making a music video for the opening track on his album &quot;The Dream&quot;"/>
    <x v="13"/>
    <x v="1132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x v="1652"/>
    <s v="Autumn Ashley: The Bold New EP &quot;Battle Grounds&quot;"/>
    <s v="A stunning musical story, telling of the triumphs and struggles we experience through our relationships with life, friends and lovers."/>
    <x v="37"/>
    <x v="1133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x v="1653"/>
    <s v="The Narrative 2011 Spring Tour with Eisley"/>
    <s v="On 4/26, The Narrative will head out on their 1st full US tour with Eisley and aim to raise $7,500 to cover tour expenses. "/>
    <x v="10"/>
    <x v="1134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x v="1654"/>
    <s v="sandy mcknight records 3 new songs with your kind assistance"/>
    <s v="i have 3 new, killer songs that i must record immediately. i can certify the lethal-ness of the songs. these may be my best songs yet!"/>
    <x v="184"/>
    <x v="1135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x v="1655"/>
    <s v="Meg Porter Debut EP!"/>
    <s v="Berklee College of Music student, Meg Porter needs YOUR help to fund her very first EP!"/>
    <x v="15"/>
    <x v="1136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x v="1656"/>
    <s v="Jared Mitchell: The Maiden Voyage"/>
    <s v="The making of a quality, full length album journeying through a pop/folk/rock/americana sound_x000a_noisetrade.com/jaredmitchellmusic"/>
    <x v="51"/>
    <x v="1137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x v="1657"/>
    <s v="The Debut Album from Lynette!"/>
    <s v="The long anticipated debut album from singer/songwriter Lynette will be recorded this June in Nashville! You can help make it happen!"/>
    <x v="31"/>
    <x v="1138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x v="1658"/>
    <s v="New Amy Rivard album!!!"/>
    <s v="I've had numerous song ideas spinning around in my head for years now, please help me get them out- into a studio and into your homes!"/>
    <x v="12"/>
    <x v="1139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x v="1659"/>
    <s v="The Penny Arcade Quartet's Christmas EP"/>
    <s v="The long awaited Christmas EP is in session! We need your help to get it professionally mixed, produced and manufactured."/>
    <x v="2"/>
    <x v="1140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x v="1660"/>
    <s v="Risotto fragole e champagne"/>
    <s v="Vogliamo realizzare un risotto fragole e champagne e condividerlo con i nostri fan. Faremo il risotto durante un concerto casalingo."/>
    <x v="277"/>
    <x v="1141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x v="1661"/>
    <s v="Kyana"/>
    <s v="I am excited to present my debut pop project Kyana!_x000a_Piano and vocal sounds embedded in sophisticated, bold arrangements &amp; brisk beats"/>
    <x v="278"/>
    <x v="1142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x v="1662"/>
    <s v="Miami Singer/Songwriter Cat Shell- Album &quot;Illusion&quot;"/>
    <s v="I am a singer/songwriter from Miami Beach working on my first fully produced album entitled &quot;Illusion&quot;. Support independent music!!"/>
    <x v="6"/>
    <x v="1143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x v="1663"/>
    <s v="ghost -- a music video"/>
    <s v="music is as important to the eyes as it is to the ears. help bring ghost to life in front of your eyes."/>
    <x v="28"/>
    <x v="1144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x v="1664"/>
    <s v="Grace Sings Grace"/>
    <s v="Korean-American Soprano Grace's Debut Album - coming up in June 2012. Come and be part of this exciting project!"/>
    <x v="30"/>
    <x v="1145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x v="1665"/>
    <s v="Simply Put is recording an album!"/>
    <s v="Simply Put is recording our debut album and needs to raise funds for studio time, printing and possibly the start of a sound system.  "/>
    <x v="8"/>
    <x v="1146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x v="1666"/>
    <s v="Venus On Fire + Extraordinary Producer = Legendary New EP"/>
    <s v="Play a KEY role in Venus On Fire's success - Working with a World Class Producer to make a memorable EP."/>
    <x v="30"/>
    <x v="1147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x v="1667"/>
    <s v="Celeste Amadee &quot;A Sign of Weakness&quot; EP and Music Video"/>
    <s v="I am so excited to be recording my debut EP called &quot;A Sign of Weakness&quot; as well as shooting a music video for the title track!"/>
    <x v="104"/>
    <x v="1148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x v="1668"/>
    <s v="Jonathan Cody White Makes His Debut EP!!!"/>
    <s v="Making my debut EP &quot;Words Left In My Mind&quot; with the help of Kickstarter and all you awesome people! Thanks for the support!!"/>
    <x v="6"/>
    <x v="1143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x v="1669"/>
    <s v="Summer Gill 'Stormy Weather' EP"/>
    <s v="Hi guys! I'll be recording a 6-7 song EP this summer and I need your help to make it happen! _x000a_Any support is appreciated!"/>
    <x v="13"/>
    <x v="1149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x v="1670"/>
    <s v="Help Launch Cities and Saints Debut Album!"/>
    <s v="We are ready to record our first album, but we need your help to make it a reality. Be an active part in producing this record and you'll be rewarded!"/>
    <x v="28"/>
    <x v="772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x v="1671"/>
    <s v="Luke O'Brien's Kickstarter"/>
    <s v="I am seeking funding in order to help take my music from a hobby to a career."/>
    <x v="13"/>
    <x v="1150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x v="1672"/>
    <s v="High Altotude Debut Album"/>
    <s v="Sweet, sweet harmonies from Portland Oregon's premiere high school women's a cappella group."/>
    <x v="180"/>
    <x v="1151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x v="1673"/>
    <s v="Mastering and Vinyl Production for The Astronomer LP"/>
    <s v="After our exciting mixing session at the Wilco loft, we're ready to master and press vinyl for The Astronomer's newest record!"/>
    <x v="190"/>
    <x v="1152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x v="1674"/>
    <s v="Candice Russell New EP: IGNITE"/>
    <s v="This is my biggest project YET! The songs are recorded &amp; I need your help to package &amp; promote this music. Let's finish this together!"/>
    <x v="10"/>
    <x v="413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x v="1675"/>
    <s v="The Great Party's Debut Album!"/>
    <s v="The Great Party is releasing their debut album. Here's your chance to be a part of it!"/>
    <x v="28"/>
    <x v="1153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x v="1676"/>
    <s v="Bridge 19 CD Release Tour"/>
    <s v="Help fund Bridge 19's tour in support of their first duo record, to be released in May 2012."/>
    <x v="9"/>
    <x v="1154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x v="1677"/>
    <s v="Andrius Pojavis new album &quot;Seven&quot;"/>
    <s v="It's time to record my new album. Studio, musicians and arranger are ready, are you coming on this journey with me?"/>
    <x v="12"/>
    <x v="1155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x v="1678"/>
    <s v="Cassandra Violet &quot;Beyond the Fray&quot; Music Video"/>
    <s v="Help me make an amazing music video so that I can take my music to the next level and get a manager!"/>
    <x v="15"/>
    <x v="702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x v="1679"/>
    <s v="Do You Want to Ride on my Rocket Ship? - An Album Pre-Order"/>
    <s v="Your ticket for an adventure in STEREOPHONIC, INTERSTELLAR  HI-FIDELITY_x000a_w/ your crooning Star-Captain, Jody Mulgrew. Pre-Order Today."/>
    <x v="13"/>
    <x v="98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x v="1680"/>
    <s v="Kick Out a Record"/>
    <s v="Working Musician dilemma #164: how the taxman put Kick the Record 2.0 on hold"/>
    <x v="28"/>
    <x v="1156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x v="1681"/>
    <s v="Slugs and Bugs - TWO &quot;Sing the Bible&quot; CDs!"/>
    <s v="Slugs &amp; Bugs is making TWO NEW Sing the Bible CDs in 2017, with Scripture songs all about Jesus - His words, His life, and His mission."/>
    <x v="99"/>
    <x v="1157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x v="1682"/>
    <s v="Looking Up &amp; Holding On CD Project - Christian songwriter"/>
    <s v="Christian singer-wongerwriter searching for funding to record CD of original Christian music."/>
    <x v="12"/>
    <x v="117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x v="1683"/>
    <s v="Manman doudou tÃ©moignage d'une mÃ¨re Album"/>
    <s v="Rendre tÃ©moignage de ce que Dieu fait chaque jour pour moi et venir en  aide  aux autres, c'est  mon but."/>
    <x v="8"/>
    <x v="1158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x v="1684"/>
    <s v="Goodness &amp; Mercy EP - Marty Mikles"/>
    <s v="New Music from Marty Mikles!  A new EP all about God's Goodness &amp; Mercy."/>
    <x v="6"/>
    <x v="1159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x v="1685"/>
    <s v="Help Support Brad Dassey's Music"/>
    <s v="My name is Brad Dassey.  I've been composing and making music for 18 years now.  I want to get my music out there even further."/>
    <x v="18"/>
    <x v="175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x v="1686"/>
    <s v="The Torah: World's First Complete Musical Transcription"/>
    <s v="I will transcribe, into Western musical notation and Romanized transliteration, the complete Torah as sung in the Ashkenazic tradition."/>
    <x v="10"/>
    <x v="461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x v="1687"/>
    <s v="Fike // You Say Speak We Say Move"/>
    <s v="Be a part of bringing &quot;YOU SAY SPEAK WE SAY MOVE&quot; into existence with FIKE. This is our first album since moving back to Baton Rouge!"/>
    <x v="3"/>
    <x v="1160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x v="1688"/>
    <s v="Christofer Scott: Dive In EP"/>
    <s v="Professionally recording a worship and contemporary Christian music album that connects to people and connects their heart to God."/>
    <x v="23"/>
    <x v="1161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x v="1689"/>
    <s v="Fly Away"/>
    <s v="Praising the Living God in the second half of life."/>
    <x v="262"/>
    <x v="1162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x v="1690"/>
    <s v="NewKings Album &quot;Rise Up&quot;"/>
    <s v="Our newest project! We are hard at it trying to bring music that uplifts the spirit, and tells a story of life-changing love."/>
    <x v="30"/>
    <x v="1163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x v="1691"/>
    <s v="Sing Like You Were Meant To!"/>
    <s v="TUV Online is making highly effective vocal training available &amp; affordable to churches, worship leaders and singers around the world!"/>
    <x v="11"/>
    <x v="1164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x v="1692"/>
    <s v="Get Your Hopes Up"/>
    <s v="After 3 years.....It's time for some new music! Album #2 is in motion and I can't wait to share it with all of you!"/>
    <x v="10"/>
    <x v="1165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x v="1693"/>
    <s v="Debut Studio EP // Sam Hibbard"/>
    <s v="Creating and playing music is what i love. I long to produce &amp; release fresh, raw and relevant songs that come straight from the heart."/>
    <x v="9"/>
    <x v="668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x v="1694"/>
    <s v="Thundercreek Studios"/>
    <s v="Hey all I'm building out my Christian Recording studio in a new building. I have the building but lack the funds to build it out!!!"/>
    <x v="3"/>
    <x v="139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x v="1695"/>
    <s v="THE PREACHER'S DAUGHTERS CD Hymns Recording Project"/>
    <s v="We are the Preacher's Daughters &amp; recording a HYMNS CD with our unique vocal duo &amp; interwoven Cello. Hymns in a fresh, beautiful way."/>
    <x v="14"/>
    <x v="1166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x v="1696"/>
    <s v="Angel Talking truth to share with the world."/>
    <s v="I was dying. No will to live. Angel spoke to me. Changed my life. Help me to Share the message with the world. My life changing story."/>
    <x v="82"/>
    <x v="117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x v="1697"/>
    <s v="Undivided Heart - a worship album by John Gabriel Arends"/>
    <s v="You can help create an awesome new worship album and in return get exclusive rewards ONLY for backers of this project."/>
    <x v="78"/>
    <x v="1167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x v="1698"/>
    <s v="I'M For Peace Music Ministry By R.Gerald's IMFP SOCIETY"/>
    <s v="This Music is a Powerful Tool / Ministry to the mindset_x000a_of Global Christianity in an Artistic &amp; innovative Musical_x000a_Format_ Album &amp; Tour"/>
    <x v="152"/>
    <x v="117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x v="1699"/>
    <s v="THE WORSHIP ALBUM!"/>
    <s v="Friends! Will you help me create a new worship album??! I want this album to give God the worship he deserves and draw people to Him."/>
    <x v="279"/>
    <x v="1168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x v="1700"/>
    <s v="Camp Songs: original worship songs inspired by summer camp"/>
    <s v="My debut full-length album. This album will be a new direction as we hope to capture the worship that happens when you're at camp."/>
    <x v="22"/>
    <x v="1169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x v="1701"/>
    <s v="&quot;Holy Realm Music Group&quot; Anointed Purpose, Heavenly Good"/>
    <s v="The passion I have for music is intense, super natural and uniquely divine.The encompassing vibe of a great song dressed in great beat"/>
    <x v="280"/>
    <x v="115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x v="1702"/>
    <s v="lyndale lewis and new vision prosper cd release"/>
    <s v="I can do all things through christ jesus"/>
    <x v="281"/>
    <x v="116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x v="1703"/>
    <s v="Joy Full Noise!"/>
    <s v="I would love for you to be a part of helping me raise money for music and video production to launch my first Worship album!"/>
    <x v="10"/>
    <x v="152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x v="1704"/>
    <s v="Jericho Down Worship Album"/>
    <s v="We want to record an album of popular praise &amp; worship songs with our own influence and style."/>
    <x v="13"/>
    <x v="1170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x v="1705"/>
    <s v="Piano Prayer Album - Russ James"/>
    <s v="An instrumental album that ranges from hymns to contemporary music. All the music is recorded by myself."/>
    <x v="13"/>
    <x v="117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x v="1706"/>
    <s v="Gemeinde in Bremen"/>
    <s v="Unsere &quot;Aufgabe&quot; ist es, fÃ¼r Christen da zu sein die keiner Gemeinde angehÃ¶ren. Zudem spielt Lobpreis eine Zentrale Rolle."/>
    <x v="62"/>
    <x v="117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x v="1707"/>
    <s v="Hurricanes and Coastal Storms- Chapel Studio Project"/>
    <s v="We exist to proclaim the love of Christ through music! Partner with our ministry and help us spread God's love with a new studio album!"/>
    <x v="10"/>
    <x v="1171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x v="1708"/>
    <s v="Praise: It's what we do"/>
    <s v="A debut album for the New Gate Church's praise team; making a cd filled with original songs from a team of misfits with 1 goal in mind"/>
    <x v="39"/>
    <x v="117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x v="1709"/>
    <s v="Psalms"/>
    <s v="A project to set psalms to music. The psalms are taken from the English Standard Version (ESV) of the Bible."/>
    <x v="257"/>
    <x v="1079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x v="1710"/>
    <s v="Producing a live album of our upcoming Europe tour"/>
    <s v="We want to create a gospel live album which has never been produced before."/>
    <x v="10"/>
    <x v="1172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x v="1711"/>
    <s v="Redemption - Debut Multi-cultural Worship Album"/>
    <s v="&quot;Redemption&quot; is a multi-cultural worship album aimed at giving you an 'around-the-world' experience of Jesus-focused worship."/>
    <x v="3"/>
    <x v="1121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x v="1712"/>
    <s v="Midwest Cowboy Ministries"/>
    <s v="Recording/equipment for MCM - a team of musicians who will help your local musicians to hold your own Cowboy Church with Gospel Music"/>
    <x v="10"/>
    <x v="117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x v="1713"/>
    <s v="&quot;UNCOVERED ME&quot;"/>
    <s v="This music project is a compilation to my up-coming book UNCOVERED ME, I need your support to help me go to New York and complete it."/>
    <x v="9"/>
    <x v="155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x v="1714"/>
    <s v="Positive music. Zachary Freedoms NEW album, campaign."/>
    <s v="Change the world. Music should be more fun, positive, and compassionate. What goes into your ears is important- same for your kids."/>
    <x v="31"/>
    <x v="1173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x v="1715"/>
    <s v="The Heart of a P.K."/>
    <s v="Kimberly Stokes the daughter of Elder Baby Stokes Jr, of Bibleway C.O.G.I.C, is currently working on a EP. She is sharing her heart"/>
    <x v="10"/>
    <x v="143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x v="1716"/>
    <s v="ALIVE! Gospel Chorus debuts Feb 11th, 2017: &quot;Love is ALIVE!&quot;"/>
    <s v="New Twin Cities based Gospel Chorus and music ministry. Join us as we grow and support this exciting mission with our launch Feb 11th!!"/>
    <x v="13"/>
    <x v="403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x v="1717"/>
    <s v="Shift Records A New EP!"/>
    <s v="Our first record created to reach, inspire, and ultimately express the love of Jesus to our generation."/>
    <x v="282"/>
    <x v="1174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x v="1718"/>
    <s v="The Prodigal Son"/>
    <s v="A melody for the galaxy."/>
    <x v="19"/>
    <x v="73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x v="1719"/>
    <s v="Messiah's Call &quot;He'll Do It Today&quot; 2014"/>
    <s v="Building the foundation for a great work! Join us on our journey to bring a fresh approach to ministry through song and testimony!"/>
    <x v="23"/>
    <x v="428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x v="1720"/>
    <s v="Justin &amp; Elly Heckel DEBUT ALBUM!"/>
    <s v="Justin and Elly Heckel just finished recording their Debut Album and need your help to release it to the rest of the World!"/>
    <x v="23"/>
    <x v="117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x v="1721"/>
    <s v="&quot;HEAVEN'S CALLING&quot;"/>
    <s v="Heavens calling is an album for people all over the world in need of a healing for the soul, positive mindset and total prosperity"/>
    <x v="10"/>
    <x v="117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x v="1722"/>
    <s v="Preserving the DC Gospel Stars"/>
    <s v="I am raising money to leave a legacy for the DC Gospel Stars and preserve this art form for music lovers of this style."/>
    <x v="283"/>
    <x v="116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x v="1723"/>
    <s v="Straighter Road Album Fundraiser"/>
    <s v="We are a vocal group from the Northwest looking to create a gospel, jazz, a cappella ablum and would love the support of music lovers."/>
    <x v="3"/>
    <x v="1084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x v="1724"/>
    <s v="Die Another Day 1st CD (Christian Rock)"/>
    <s v="We are just some guys who Love the Lord and want to share our personal experiences of what GOD has done for us through our music."/>
    <x v="12"/>
    <x v="428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x v="1725"/>
    <s v="Unveiled Debut Album"/>
    <s v="Christian band signed to VECA Records to release their debut album in Spring 2015.  This ministry is relying on faith-based donations."/>
    <x v="62"/>
    <x v="145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x v="1726"/>
    <s v="&quot;Every Day&quot; CD by Amanda Joy Hall"/>
    <s v="Amanda Joy Hall's sophomore album, &quot;Every Day&quot;. Release expected July 2014"/>
    <x v="115"/>
    <x v="117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x v="1727"/>
    <s v="New album - Prophetic guitar soundscapes, Volume 2"/>
    <s v="Please help fund my second Prophetic Guitar album. Be a part of a pioneering and groundbreaking sound released from Heaven."/>
    <x v="9"/>
    <x v="116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x v="1728"/>
    <s v="With His Presence"/>
    <s v="Be in God's presence through instrumental covers of hymns. Help me build a home studio to freely distribute this album."/>
    <x v="21"/>
    <x v="1177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x v="1729"/>
    <s v="Message from Beyond - A Gospel Music Project"/>
    <s v="A few years back, I was inspired to write some songs, turned out the messages are real but a little scary, I need help to produce."/>
    <x v="3"/>
    <x v="117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x v="1730"/>
    <s v="Triumph Over Trials/ Hope Through the Hurt"/>
    <s v="Hello, I am raising money to fund my first solo Album.  This project is my testimony that God is truly our shelter in the storm."/>
    <x v="9"/>
    <x v="117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x v="1731"/>
    <s v="Sam Cox Band First Christian Tour"/>
    <s v="We are a Christin Worship band looking to midwest tour. God Bless!"/>
    <x v="28"/>
    <x v="117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x v="1732"/>
    <s v="Christian Lifestyle Multicultural Expo"/>
    <s v="This event will be free to the public with approximately 20 Christian vocalist and choirs from several genres. Rock,Blue Grass,Hip Hop."/>
    <x v="23"/>
    <x v="117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x v="1733"/>
    <s v="What Faith Is EP/Album"/>
    <s v="I am trying to share the music I am blessed to have written. https://www.johncox4.com or https://reverbnation.com/johncox4"/>
    <x v="3"/>
    <x v="117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x v="1734"/>
    <s v="Street Prophet Los CD and new book"/>
    <s v="This is a double venture project. I have finished a new manuscript and currently working on creating a Christian rap CD."/>
    <x v="37"/>
    <x v="116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x v="1735"/>
    <s v="Leo's RainSong Artist program"/>
    <s v="RainSong is letting my buy a discounted guitar. I will use this to offer my talents to the ministry programs I'm a part of."/>
    <x v="28"/>
    <x v="178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x v="1736"/>
    <s v="In His Presence"/>
    <s v="A unique meditative album reflecting on the life of Christ, inviting Him into your presence"/>
    <x v="9"/>
    <x v="1178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x v="1737"/>
    <s v="Healing"/>
    <s v="An instrumental project in which all songs are incorporated around the healing power of our God. Used for times of prayer &amp; devotion"/>
    <x v="23"/>
    <x v="447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x v="1738"/>
    <s v="The Flashing Lights"/>
    <s v="Music that inspires and gives hope for overcoming and change. And it is good music."/>
    <x v="10"/>
    <x v="17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x v="1739"/>
    <s v="SWEET LOVE - a Lovely Christian WEDDING SONG Happy Marriage"/>
    <s v="HELP US RECORD -- SWEET LOVE -- Listen to this sped up ROUGH version and be sure and check out the unique REWARDS ---"/>
    <x v="28"/>
    <x v="116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x v="1740"/>
    <s v="Recording Studio Time"/>
    <s v="I recently recorded a new single. With your help I can return to the studio. Would you like to be part of my next worship project?"/>
    <x v="9"/>
    <x v="117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x v="1741"/>
    <s v="Caught off Guard"/>
    <s v="A photo journal documenting my experiences and travels across New Zealand"/>
    <x v="38"/>
    <x v="414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x v="1742"/>
    <s v="Clark &amp; Addison: A Limited Edition Wrigley Field Photo Book"/>
    <s v="Clark &amp; Addison: A Wrigley Field Photography Book that would be the perfect addition to your sports collection, office or coffee table!"/>
    <x v="13"/>
    <x v="1179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x v="1743"/>
    <s v="The Fringes Project: Photobook of a Dying Language"/>
    <s v="Visual documentation of the endangered IÃ±upiat language, captured in the form of a printed photography book."/>
    <x v="12"/>
    <x v="11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x v="1744"/>
    <s v="Water World"/>
    <s v="This book is the embodiment of my passion for water &amp; photography, which I hope will inspire you to pick up your camera and explore."/>
    <x v="62"/>
    <x v="1180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x v="1745"/>
    <s v="Things I do in Detroit - A Guidebook by The Nain Rouge"/>
    <s v="A Guidebook to the Coolest Places and Things About Detroit by The Nain Rouge, or Red Gnome, Detroit's oldest and coolest resident."/>
    <x v="39"/>
    <x v="11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x v="1746"/>
    <s v="Edge â€¢ France | Witnessing Those Unseen"/>
    <s v="Photo-documenting the refugees of France. Witnessing their humanity. Exploring the common threads of what it means to live at the Edge."/>
    <x v="36"/>
    <x v="1182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x v="1747"/>
    <s v="'Tulip, my mother's favourite flower' - A Photo Book."/>
    <s v="A beautiful, limited edition, photobook about the story of the last year of my mother's life, to be published by Dewi Lewis."/>
    <x v="7"/>
    <x v="1183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x v="1748"/>
    <s v="So It Is: Vancouver"/>
    <s v="Telling the story of the city through remarkable people who live in Vancouver today."/>
    <x v="63"/>
    <x v="118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x v="1749"/>
    <s v="E FOTOGRAFESCHE RECKBLECK - 367 DEEG AM AUSLAND ASAZ"/>
    <s v="Help me fund the production run of my first book by local Photographer Sandro Ortolani."/>
    <x v="284"/>
    <x v="118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x v="1750"/>
    <s v="Love Wins- A Powerful Book of LGBTQ Love Stories"/>
    <s v="A book of portraits and histories making LGBT (Lesbian, Gay, Transgender, Bisexual) loving relationships visible, normal, and accepted."/>
    <x v="10"/>
    <x v="1186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x v="1751"/>
    <s v="Daily Bread: Stories from Rural Greece"/>
    <s v="Photographs and stories culled from 10 years of road trips through rural Greece"/>
    <x v="3"/>
    <x v="1187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x v="1752"/>
    <s v="Adfectus Book"/>
    <s v="A little book of calm, in picture form, that will soothe the soul and un-furrow the brow."/>
    <x v="38"/>
    <x v="1188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x v="1753"/>
    <s v="The Hero-In Me // Heroinmaleren - en mÃ¥de at leve pÃ¥"/>
    <s v="A friend or fiend? To me he is both, this is his story - in his words, out of his mind, in my photos and straight in to your hearts!"/>
    <x v="36"/>
    <x v="1189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x v="1754"/>
    <s v="OFFICIAL OTTAWA (an unofficial portrait)"/>
    <s v="A photography publication that looks behind the myths, clichÃ©s and fairytales that surround Ottawa, the capital of Canada."/>
    <x v="0"/>
    <x v="1190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x v="1755"/>
    <s v="Just One Block: The Extraordinary Journey Around The Block"/>
    <s v="For about a year I've been taking pictures while walking around the block with my dog. Want to publish a ebook of what I captured."/>
    <x v="251"/>
    <x v="134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x v="1756"/>
    <s v="214: A Photobook of Dallas Hip Hop"/>
    <s v="214 is a photobook about the local hip hop culture in Dallas, Texas between 2012 and 2014 by photographer, Mariah Tyler."/>
    <x v="62"/>
    <x v="1191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x v="1757"/>
    <s v="The Resurgence of Femininity Photo Thesis"/>
    <s v="I want to create a self published photo art book on the topic of the resurgence of femininity."/>
    <x v="10"/>
    <x v="1192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x v="1758"/>
    <s v="Yashica TLR Cameras History -Playing Cards"/>
    <s v="Yashica TLRs (Twin Lens Reflex) history cards are a cool way to present Yashica TLR collections in a fun way: by playing cards. Enjoy!"/>
    <x v="28"/>
    <x v="1193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x v="1759"/>
    <s v="Death Valley"/>
    <s v="Death Valley will be the first photo book of Andi State"/>
    <x v="10"/>
    <x v="1194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x v="1760"/>
    <s v="Portraits by Aris Jerome"/>
    <s v="Thank you all so much for your pledges! We reached the goal! To continue supporting or for any questions email arisjerome@gmail.com"/>
    <x v="10"/>
    <x v="1195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x v="1761"/>
    <s v="I Wanted To See Boobs"/>
    <s v="A hardcover photobook telling the naked truth of a young photographers journey."/>
    <x v="213"/>
    <x v="1196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x v="1762"/>
    <s v="&quot;The Naked Pixel&quot; Ali Pakele"/>
    <s v="Project rewards $25 gets you 190+ digital images"/>
    <x v="213"/>
    <x v="1197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x v="1763"/>
    <s v="Coffee Table Girls Exclusive Art Photography Book"/>
    <s v="Hardcover photo book featuring bold, beautiful, confident models and coffee tables in outrageous juxtaposition with the backgrounds."/>
    <x v="14"/>
    <x v="1198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x v="1764"/>
    <s v="Blood, Sweat &amp; Tears - Photobook"/>
    <s v="Individual sportspeople are masters of their own destiny. This book is a gritty behind the scenes look at boxers striving for success"/>
    <x v="34"/>
    <x v="1199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x v="1765"/>
    <s v="Oklahoma, The Way I See It; The Book"/>
    <s v="Everyday I meet new people and everyday I learn a new story. These are the most popular of those stories from the first year of OTWISI."/>
    <x v="78"/>
    <x v="1200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x v="1766"/>
    <s v="Photographic book on Melbourne's music scene"/>
    <s v="I want to create a beautiful book which documents the Melbourne music scene."/>
    <x v="15"/>
    <x v="117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x v="1767"/>
    <s v="OR-GÃ“L-HO -A search for meaning during the World Cup"/>
    <s v="A photographic search for the true meaning of pride for ones country during the World Cup"/>
    <x v="10"/>
    <x v="1201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x v="1768"/>
    <s v="SWFTTR: Southwest Farm-to-Table Recipes"/>
    <s v="My goal is to create a catalog of farm-to-table recipes with stunning images from restaurants and farms in the southwest."/>
    <x v="10"/>
    <x v="1202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x v="1769"/>
    <s v="Navajo Textile Project"/>
    <s v="To create a publication, and exhibition documenting the collection of Jamie Ross, longtime collector of Navajo Textiles"/>
    <x v="79"/>
    <x v="1203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x v="1770"/>
    <s v="Pit &amp; Paddock: Unseen 60s &amp; 70s European Motor Racing Images"/>
    <s v="Auto-Archives non-profit library will publish a book of previously unseen 60s and 70s motor racing images by photographer Peter Darley."/>
    <x v="142"/>
    <x v="1204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x v="1771"/>
    <s v="&quot;Drakes Folly&quot;"/>
    <s v="Photographic book on the historic oil region of Pennsylvania where Edwin Drake drilled the well that started the modern oil industry."/>
    <x v="285"/>
    <x v="1032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x v="1772"/>
    <s v="White Mountain"/>
    <s v="A photobook and a short documentary film telling the story of Holocaust in Northwestern Lithuania"/>
    <x v="62"/>
    <x v="1205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x v="1773"/>
    <s v="True Faith : A Guitar Makers Promise to God by Tim Hawley"/>
    <s v="True Faith is a book about the true story of Ed Stilley and his promise to God to make instruments and give them to children for free."/>
    <x v="11"/>
    <x v="1020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x v="1774"/>
    <s v="The World Upside Down: Portraits"/>
    <s v="A photo book of the artist's present and future portraits from 2013 to 2015, including actor and human rights activist George Takei."/>
    <x v="30"/>
    <x v="1206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x v="1775"/>
    <s v="Muhammad Ali - The Comeback"/>
    <s v="Rarely seen images of Muhammad Ali in his prime as he trained in Miami Beach at the famous 5th Street Gym in the early 70s"/>
    <x v="286"/>
    <x v="1207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x v="1776"/>
    <s v="Dubai: A Synthetic City - Photobook &amp; Journal"/>
    <s v="A documentation of the implications of hedonistic architectural ventures in Dubai, the fastest growing city on the planet."/>
    <x v="10"/>
    <x v="400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x v="1777"/>
    <s v="All along the Control Tower"/>
    <s v="Photobook â€˜All along the Control Towerâ€™ by Theo and Frans Barten. Photos of more than 50 disused WW2 Control Towers in the UK."/>
    <x v="225"/>
    <x v="1208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x v="1778"/>
    <s v="Portrait of Cuban Resilience: Faces and Voices of a Blockade"/>
    <s v="This book combines portraits of Cuban life and and society with quotes from a diverse group of Cubans that live in Cuba now."/>
    <x v="63"/>
    <x v="1209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x v="1779"/>
    <s v="Ozymandias : a photo book"/>
    <s v="Publication of an award-winning photographic series that explores the endless and beautiful dance between creation and destruction."/>
    <x v="34"/>
    <x v="1210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x v="1780"/>
    <s v="Native Nation"/>
    <s v="It is time to recognize and give to the indigenus groups the credit they deserve. It is time to understand where we come from."/>
    <x v="11"/>
    <x v="1211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x v="1781"/>
    <s v="Political Views: 2016 US Presidential Election Photography"/>
    <s v="A photobook of the US presidential election from a citizen's point of view, showing the major conventions, rallies, and election day."/>
    <x v="62"/>
    <x v="1212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x v="1782"/>
    <s v="Keepers Of The Craft: Cocktails Across America. A Photobook"/>
    <s v="I am traveling across the entire USA documenting cocktail culture to publish a stunning hard cover photo book of the resulting work."/>
    <x v="19"/>
    <x v="1213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x v="1783"/>
    <s v="Hues of my Vision"/>
    <s v="My Buddy Spirit and I, Ara, camping full time camera on hand for a bit over nine years. &quot;Hue of my Vision&quot; is our Photo Book."/>
    <x v="79"/>
    <x v="1214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x v="1784"/>
    <s v="Vantage Point: Photographs of Milwaukee from on high"/>
    <s v="I want to publish my first photo book and make prints based on a series of rooftop cityscapes I took in 2014 of the city that I love."/>
    <x v="10"/>
    <x v="1215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x v="1785"/>
    <s v="Hank Bought A Bus - A photobook of our bus and adventure."/>
    <s v="A book about a school bus converted into a living space, and the adventure shared by friends on its maiden voyage."/>
    <x v="95"/>
    <x v="1216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x v="1786"/>
    <s v="Observations in 6x6"/>
    <s v="A photo book that shows a timeless trip from Portugal to Sri Lanka in a subjective point of view through an old Hasselblad objective."/>
    <x v="168"/>
    <x v="1217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x v="1787"/>
    <s v="Alpamayo to Yerupaja"/>
    <s v="Raising awareness to the effects of global warming through photographs of the high mountains of Peru."/>
    <x v="3"/>
    <x v="1218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x v="1788"/>
    <s v="Beyond the Pale"/>
    <s v="A photo book celebrating Goths, exploring their lives and giving an insight into what Goth is for them."/>
    <x v="62"/>
    <x v="382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x v="1789"/>
    <s v="Paintball: Beyond The Paint"/>
    <s v="I want to create a portfolio to show all the aspects of the adrenaline filled game of paintball. Focusing on tournament players"/>
    <x v="6"/>
    <x v="13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x v="1790"/>
    <s v="Return to Relevance: The Scott Hyde Archive"/>
    <s v="70 years of incredible photography sits patiently in old film sheet boxes, waiting for a return to relevance."/>
    <x v="287"/>
    <x v="1219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x v="1791"/>
    <s v="disCover: Napoli"/>
    <s v="For the love of street photography and the beauty of traditional cultures in southern Italy."/>
    <x v="9"/>
    <x v="1220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x v="1792"/>
    <s v="Bensinger's: Photographs by Helaine Garren"/>
    <s v="In 1970 Helaine Garren shot a series of images at Bensingerâ€™s Pool Hall in Chicago, Illinois."/>
    <x v="31"/>
    <x v="122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x v="1793"/>
    <s v="Live to Learn, Learn to Fight, Fight to Live - The Karen"/>
    <s v="The beginning of a long term project to document life of the Karen ethnic group on the border of Thailand and Burma."/>
    <x v="9"/>
    <x v="13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x v="1794"/>
    <s v="Venus as Men"/>
    <s v="&quot;Venus as Menâ€ is a book about beauty of masculine nude. Is a reflection about men as a sensitive and sensual being and gender equity."/>
    <x v="7"/>
    <x v="1222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x v="1795"/>
    <s v="THE AFGHANS - A Photo Book"/>
    <s v="A photography book documenting the impact of the ISAF mission on the Afghan people of Mazar-e Sharif."/>
    <x v="89"/>
    <x v="1223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x v="1796"/>
    <s v="Kenema"/>
    <s v="Kenema is a stunning portrait photography book by British Photographer, Peter Dibdin, capturing community life in Kenema, Sierra Leone."/>
    <x v="266"/>
    <x v="1224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x v="1797"/>
    <s v="Remnants, A Photography Book to Send to Congress"/>
    <s v="A photography book that serves as a call to action for Congress to stand up for survivors of domestic and sexual assault."/>
    <x v="3"/>
    <x v="122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x v="1798"/>
    <s v="Amoung Charros and Poetry/Entre Charros y Poesias"/>
    <s v="A photographic series on Mexican cowboys that I want to have published as a fine art book that will also include cowboy poetry."/>
    <x v="194"/>
    <x v="1226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x v="1799"/>
    <s v="The UnDiscovered Image"/>
    <s v="The UnDiscovered Image, a monthly publication dedicated to photographers."/>
    <x v="23"/>
    <x v="1227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x v="1800"/>
    <s v="The Sikh Project Book"/>
    <s v="Shot over 3 years in the U.K &amp; U.S, and featured in press worldwide, we need your help to back the highly anticipated Sikh Project book"/>
    <x v="288"/>
    <x v="1228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x v="1801"/>
    <s v="Come, Bring, Punish"/>
    <s v="Get involved in Come, Bring, Punish, a new photo book by Ewen Spencer, documenting the European Ballroom scene and the life around it"/>
    <x v="73"/>
    <x v="1229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x v="1802"/>
    <s v="Out Of The Dark"/>
    <s v="Inner Darkness turned into a photobook. Personal work i shot during my recovery...in Berlin."/>
    <x v="8"/>
    <x v="1230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x v="1803"/>
    <s v="On the Verge, the book."/>
    <s v="Photographs capture fleeting experiences, where childhood is our past and adulthood is our future. In between. On the verge."/>
    <x v="178"/>
    <x v="1231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x v="1804"/>
    <s v="No Dar Papaya:  Photographs from Colombia 2003-2013"/>
    <s v="A beautiful book of Polaroid photographs which celebrates the beauty, diversity, and distinctive character of Colombia"/>
    <x v="289"/>
    <x v="123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x v="1805"/>
    <s v="Book &quot;The Travellers&quot;"/>
    <s v="The production of the book about my long term project &quot;The Travellers&quot;, Ireland`s biggest minority group with a nomadic origin."/>
    <x v="290"/>
    <x v="1233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x v="1806"/>
    <s v="American Presidents Naked"/>
    <s v="Join me in publishing an amazing and unprecedented book with full frontal photopraphs of 8 American Presidents Naked"/>
    <x v="22"/>
    <x v="1234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x v="1807"/>
    <s v="Anywhere but Here"/>
    <s v="I want to explore alternative cultures and lifestyles in America."/>
    <x v="10"/>
    <x v="50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x v="1808"/>
    <s v="An Iranian Journey"/>
    <s v="An Iranian Journey exposes the duality of life in modern Iran where youth navigate a thicket of Islamic laws and customs to live freely"/>
    <x v="89"/>
    <x v="1235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x v="1809"/>
    <s v="Hamilton: A Different Perspective"/>
    <s v="A stunning photo book highlighting the visual diversity of the City of Hamilton and showcasing it in a new light."/>
    <x v="8"/>
    <x v="163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x v="1810"/>
    <s v="Film Speed"/>
    <s v="Film Speed is a series of Zines focusing on architecture shot completely on 35 and 120mm film."/>
    <x v="52"/>
    <x v="493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x v="1811"/>
    <s v="The Year of Sunsets"/>
    <s v="A collection of 365 color photographs of sunsets in 2014, beautifully presented in a hardcover book."/>
    <x v="214"/>
    <x v="13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x v="1812"/>
    <s v="Run Rwanda: A Photo Book showcasing contemporary Rwanda"/>
    <s v="Run Rwanda - 211 miles, 100 photos:  An intimate visual documentation  of the inspiring and innovative reality of modern day Rwanda"/>
    <x v="115"/>
    <x v="1236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x v="1813"/>
    <s v="Libya : The Lost Days"/>
    <s v="This project aims to document, Libyan photographic history; through both print and artisan mediums ."/>
    <x v="222"/>
    <x v="117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x v="1814"/>
    <s v="My Favourite Colour Was Yellow"/>
    <s v="A self published photo book documenting the overwhelming presence of the colour pink, in young girls lives here in the UK."/>
    <x v="14"/>
    <x v="1237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x v="1815"/>
    <s v="Texas to Florida"/>
    <s v="Photographic roadtrip from Dallas/Ft Worth, Texas to Florida's beaches. A summer photography roadtrip project to include 5 states."/>
    <x v="9"/>
    <x v="117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x v="1816"/>
    <s v="Moments of Passion"/>
    <s v="A unique Photographic Book Project about the Passionate Moments and Strong Emotions that lie within Karate"/>
    <x v="31"/>
    <x v="1238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x v="1817"/>
    <s v="Through the Lens of Jerry Gustafson"/>
    <s v="Hundreds of breathtaking rodeo photographs collected in a beautiful coffee table book."/>
    <x v="102"/>
    <x v="123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x v="1818"/>
    <s v="Give Me Your Goofy-ist"/>
    <s v="We are all different, this is a way to honor and celebrate the authenticity in being different."/>
    <x v="36"/>
    <x v="117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x v="1819"/>
    <s v="Claim Your Glacier: What's your legacy? Denali, AK"/>
    <s v="Reach the ends of the earth! Claim a piece of alaskan wilderness- your name in a glacier and receive photo book our Denali Expedition"/>
    <x v="38"/>
    <x v="379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x v="1820"/>
    <s v="From Box to Book: 34Â° 16' 28&quot;N - &quot;119Â° 13' 44&quot;W"/>
    <s v="An Iconic look at one of California's oldest beach communities, photographed in Monochrome, on a c1947 medium format 6x6cm Box Camera."/>
    <x v="91"/>
    <x v="1240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x v="1821"/>
    <s v="Glass Cloud on the road!"/>
    <s v="Glass Cloud tour dates are already beginning to pile up. They are turning to YOU to help get them from town to town."/>
    <x v="30"/>
    <x v="1241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x v="1822"/>
    <s v="Wood Butcher's new music video- I Don't Wanna Party"/>
    <s v="Wood Butcher needs your help to make this happen. Buy a CD, support local music!"/>
    <x v="43"/>
    <x v="452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x v="1823"/>
    <s v="Our Band Van Needs Serious Repairs!!!"/>
    <s v="Just as we are getting prepared to tour we find out our van has serious damage and can't run. We unfortunately don't have enough."/>
    <x v="176"/>
    <x v="1242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x v="1824"/>
    <s v="Tin Man's Broken Wisdom Fund"/>
    <s v="cd fund raiser"/>
    <x v="9"/>
    <x v="1243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x v="1825"/>
    <s v="Eurisko's &quot;Wild Animal&quot; Project"/>
    <s v="Eurisko is trying to release our full length entitled &quot;Wild Animal!&quot; Money raised will go towards studio time, mixing, and mastering."/>
    <x v="13"/>
    <x v="1244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x v="1826"/>
    <s v="BEAR GHOST! Professional Recording! Yay!"/>
    <s v="Hear your favorite Bear Ghost in eargasmic quality!"/>
    <x v="13"/>
    <x v="895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x v="1827"/>
    <s v="&quot;Homeward Bound&quot; a journey in sound. "/>
    <s v="I have been a lot of places &amp; written a lot of songs. It's finally time to make my debut album &quot;Homeward Bound&quot; and I need your help!"/>
    <x v="6"/>
    <x v="1245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x v="1828"/>
    <s v="Help to make Sam Sliva's new EP, &quot;Drained&quot;, come to life."/>
    <s v="Sam Sliva's new EP, &quot;Drained,&quot; will combine Rock, Reggae and Country stylings to make one definitive sound...BUT ONLY WITH YOUR HELP!!"/>
    <x v="22"/>
    <x v="1246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x v="1829"/>
    <s v="Help JUICE (Boston) Record Their First Album"/>
    <s v="Everything is set to record are EP except for our finances. Please donate if you can! Any amount is appreciated. "/>
    <x v="15"/>
    <x v="1247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x v="1830"/>
    <s v="Help Vintage Blue Complete and Promote Our Record!"/>
    <s v="We have come a long way on our new record, but now we need your help.  Help us, and together we can make magic!"/>
    <x v="36"/>
    <x v="1248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x v="1831"/>
    <s v="Darling Waste Trailer Bail Out!"/>
    <s v="After a 2 year Odyssey, Darling Waste's trailer is still not home! We need $3,500 to get it through U.S. Customs!"/>
    <x v="28"/>
    <x v="1249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x v="1832"/>
    <s v="Black Swan Theories Debut CD"/>
    <s v="Hi! We're the music duo Black Swan Theories and our project is to manufacture our debut CD of 10 already-completed songs.  "/>
    <x v="18"/>
    <x v="83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x v="1833"/>
    <s v="HAIRcyclopedia Vol. 2 - The Vault"/>
    <s v="I am writing the second volume in a series of hair band encyclopedias, however I lack the means to afford the costs of the photos."/>
    <x v="44"/>
    <x v="1121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x v="1834"/>
    <s v="TDJ - All Part of the Plan EP/Tour"/>
    <s v="Help us fund our first tour and promote our new EP!"/>
    <x v="3"/>
    <x v="1250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x v="1835"/>
    <s v="DIRTY LITTLE REBEL EP"/>
    <s v="WE ARE A HARD ROCK/PUNK BAND SEEKING FUNDS TO RECORD A NEW EP. _x000a__x000a_https://www.reverbnation.com/dirtylittlerebel"/>
    <x v="2"/>
    <x v="624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x v="1836"/>
    <s v="KICKSTART OUR &lt;+3"/>
    <s v="Help fund our 2013 Sound &amp; Lighting Touring rig!"/>
    <x v="10"/>
    <x v="1251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x v="1837"/>
    <s v="Shady Grady &amp; The Nobodies - HELP US GO ON TOUR SUMMER 2012"/>
    <s v="Shady Grady &amp; The Nobodies is a band from Chicago, IL that fuse James Brown, Pink Floyd &amp; Jimi Hendrix into 1 - www.shadygradymusic.com"/>
    <x v="20"/>
    <x v="1252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x v="1838"/>
    <s v="Closure - A Paul Haasch Music Video"/>
    <s v="Paul Haasch is producing his first music video! With awesome people involved and a great vision, it is sure to be an amazing piece."/>
    <x v="28"/>
    <x v="1253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x v="1839"/>
    <s v="Help The King of Mars Record Their First EP!"/>
    <s v="The King of Mars, a Chicago rock band, needs your help funding their first EP! Visit us at thekingofmars.com for more."/>
    <x v="28"/>
    <x v="1254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x v="1840"/>
    <s v="City of the Weak on Tour!"/>
    <s v="St. Paul five-piece band City of the Weak hits the road May 9th, heading for Ft. Lauderdale to attend the Driven Music Conference!"/>
    <x v="42"/>
    <x v="1255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x v="1841"/>
    <s v="Hydra Effect Debut EP"/>
    <s v="Hard Rock with a Positive Message. Help us fund, release and promote our debut EP!"/>
    <x v="13"/>
    <x v="1256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x v="1842"/>
    <s v="Stereo Dogs! 14-Year Old Teen Rock Band Plan CD Project!"/>
    <s v="Every time we sit down to rehearse, thoughts of recording a CD excite us! We are ready to do this!  It's time, so read on..."/>
    <x v="13"/>
    <x v="1257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x v="1258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x v="1844"/>
    <s v="Get The Neckties in the studio to record their first album!"/>
    <s v="We are working hard to get into the recording studio and finally release a full-length album...but we need your help getting there!"/>
    <x v="15"/>
    <x v="1259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x v="1845"/>
    <s v="GIVE ME &quot;One More&quot; The Single Release!"/>
    <s v="OH MY JOSH! _x000a__x000a_Our Kickstarter Supporters get FIRST DIBS!_x000a__x000a_Here's our latest single release and a package deal you cannot ignore!"/>
    <x v="28"/>
    <x v="325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x v="1846"/>
    <s v="Michael Angelo Batio &quot;Intermezzo&quot; Album Project"/>
    <s v="This album of all original music has been in the making for several years and I am excited to make my fans a part of this experience."/>
    <x v="36"/>
    <x v="1260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x v="1847"/>
    <s v="Deathtrap America Spring 2015 Tour"/>
    <s v="Deathtrap America is touring the country this spring.  Your pledge will help us across the country with Faster Pussycat and QueensrÃ¿che"/>
    <x v="30"/>
    <x v="1261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x v="1848"/>
    <s v="Hopeless Jack First National Tour"/>
    <s v="Hopeless Jack &amp; the Handsome Devil's first American tour. Help us bring our dirty brand of &quot;Roots &amp; Roll&quot; across the country!"/>
    <x v="9"/>
    <x v="1262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x v="1849"/>
    <s v="Release the Skyline Album"/>
    <s v="Release the Skylines is a small, local Cleveland metal band looking to record an album."/>
    <x v="43"/>
    <x v="356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x v="1850"/>
    <s v="WILKES EP"/>
    <s v="WILKES is the solo venture of HighFlightSociety singer / Disciple bassist, Jason Wilkes. This project is to fund the debut 6 song EP."/>
    <x v="7"/>
    <x v="1263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x v="1851"/>
    <s v="From Digital to Reality - CD Printing for Three Albums"/>
    <s v="I have recorded 3 solo blues/rock/surf albums of original music, but they're only digitally released - I want there to be real CD's!"/>
    <x v="46"/>
    <x v="1264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x v="1852"/>
    <s v="Radiolucent - Electric City."/>
    <s v="Athens, GA-based rock &amp; roll/soul band Radiolucent is kickstarting funds to mix, master, &amp; release their 2nd record, Electric City."/>
    <x v="36"/>
    <x v="126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x v="1853"/>
    <s v="Beyond the Victory recording their debut EP"/>
    <s v="The money will go towards our debut EP being Recorded mixed by Andrew Baylis and mastered by Drew Fulk of Think Sound Studios."/>
    <x v="134"/>
    <x v="1266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x v="1854"/>
    <s v="Emily Bell is releasing her debut album"/>
    <s v="After much anticipation, I'm finally releasing my first album, &quot;In Technicolor&quot;! Let's join forces and get it done right!"/>
    <x v="36"/>
    <x v="1267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x v="1855"/>
    <s v="Motion Device Debut EP"/>
    <s v="11 year old Sara &amp; Motion Device want rock &amp; metal fans all over the world to unite and join the ROCK REVOLUTION!!!"/>
    <x v="222"/>
    <x v="1268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x v="1856"/>
    <s v="Lazy Sunday"/>
    <s v="We are an independent band who needs your help for the production of our new album, so we can share our music with you lovely people :)"/>
    <x v="13"/>
    <x v="874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x v="1857"/>
    <s v="Holy Water Moses - A Hail Dale Project"/>
    <s v="We need to get back to Nashville to record our second record, a full LP this time.  It ain't cheap and we need your help!"/>
    <x v="9"/>
    <x v="142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x v="1858"/>
    <s v="Curriculum-Based Rock Music For Kids"/>
    <s v="I write songs to teach with at two Chicago schools.  The enthusiastic response from my students &amp; colleagues inspired me to do do this!"/>
    <x v="291"/>
    <x v="1269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x v="1859"/>
    <s v="Queen Kwong Tour to London and Paris"/>
    <s v="Queen Kwong is going ON TOUR to London and Paris!"/>
    <x v="9"/>
    <x v="1270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x v="1860"/>
    <s v="A Simple Complex's 2013 CD Release Party DVD"/>
    <s v="ASC had a one-of-a-kind CD release party in 2013, and we want to share it with the world - in DVD format!"/>
    <x v="47"/>
    <x v="1099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x v="1861"/>
    <s v="Galaxix - Take on the Universe!"/>
    <s v="A game for Apple &amp; Android devices that sees you get your own spacecraft, take on the competition, mine asteroids &amp; fight to survive."/>
    <x v="65"/>
    <x v="117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x v="1862"/>
    <s v="Purple Fishing - Trump Supporters/Critics Find Common Ground"/>
    <s v="Purple Fishing is an online game and social media platform for Trump Supporters and Critics to have fun finding common ground."/>
    <x v="102"/>
    <x v="204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x v="1863"/>
    <s v="Project: 20M813"/>
    <s v="This is an Android game where you take control of the zombies and try to eat your way to world domination!"/>
    <x v="30"/>
    <x v="115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x v="1864"/>
    <s v="Fat Cheeks the Cannonball - iPhone and Android"/>
    <s v="Cannons, Power Gloves, and PUNCHING STUFF!  Help Fat Cheeks collect Acorns for upgrades and customize his gear in this Endless Runner"/>
    <x v="115"/>
    <x v="1271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x v="1865"/>
    <s v="THE RUNNING GAME"/>
    <s v="This game is an alternative to the boring morning jogs This game will make you excited to workout Following elite footballer movements!"/>
    <x v="74"/>
    <x v="460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x v="1866"/>
    <s v="MathPlus Cards (FKA Random Math)"/>
    <s v="A mobile application that will allow math learners to practice math operations and improve critical thinking. Ideal for ages 7 to 12."/>
    <x v="31"/>
    <x v="366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x v="1867"/>
    <s v="Meme Wars - Dank Age"/>
    <s v="A mix of PokemonGo, Game of War- Fire Age, DragonSoul, &amp; Throwdown. Join a clan, collect meme, upgrade features, fight, &amp; compete."/>
    <x v="22"/>
    <x v="115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x v="1868"/>
    <s v="Help Build PaperChase Version 3 !"/>
    <s v="PaperChase is a popular endless flying game conceived by a 15 year old and loved by millions worldwide.  Help us build version 3!"/>
    <x v="31"/>
    <x v="1272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x v="1869"/>
    <s v="Castle Crawler RPG"/>
    <s v="CCRPG will be a 2D Pixel Art Game based on similar elements to the SNES game &quot;Zelda: A Link to the Past&quot; with RPG elements added in."/>
    <x v="3"/>
    <x v="117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x v="1870"/>
    <s v="C.O.V.D.--A brand new board app game"/>
    <s v="Conflict of Van Helsing &amp; Dracula (C.O.V.D.) is a board game available as an App based on the story: Dracula. Can you survive?"/>
    <x v="8"/>
    <x v="1273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x v="1871"/>
    <s v="The Adventures of Bible Bear"/>
    <s v="Journey with Bible Bear through each of the books of the Bible, exploring stories while learning verses, songs, and preschool concepts!"/>
    <x v="115"/>
    <x v="1274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x v="1872"/>
    <s v="ZombieTime!"/>
    <s v="A Top-View Action game where you play as Bob, the FIRST zombie to rise from the grave. Bring chaos to town, feast and don't die again."/>
    <x v="22"/>
    <x v="719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x v="1873"/>
    <s v="The Red Card Blue Card Game"/>
    <s v="It's time for The Red Card Blue Card Game to be available everywhere! Help save the sanity of ALL parent's! Help make it an App!!"/>
    <x v="6"/>
    <x v="1275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x v="1874"/>
    <s v="PATH to Reading Brain Training"/>
    <s v="PATH to Reading (PATH) is a patented break-through technology  that dramatically and permanently improves attention, reading, memory"/>
    <x v="292"/>
    <x v="375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x v="1875"/>
    <s v="Claws &amp; Fins"/>
    <s v="Sea opposition of Crab's family and angry fishes. Who is going to win, and who is going to loose ?!"/>
    <x v="3"/>
    <x v="152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x v="1876"/>
    <s v="Migration Madness (Android)"/>
    <s v="An arcade styled side scroller. Help Bob the pilot steer his plane through hordes of migrating birds strapped with explosives."/>
    <x v="293"/>
    <x v="117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x v="1877"/>
    <s v="Chip Dip II: Son of Chip Dip! - A Terrible, Terrible Game"/>
    <s v="It's obvious you won't survive by your wits alone. Unfortunately that's all you've got, Chip. Run!"/>
    <x v="294"/>
    <x v="117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x v="1878"/>
    <s v="Aussies versus Zombies"/>
    <s v="Action game now playable on Android/iOS platforms and PC browsers. Easy gameplay even for starters yet hard to be skilled. Multi-player"/>
    <x v="6"/>
    <x v="117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x v="1879"/>
    <s v="Alex and More"/>
    <s v="Juego de plataformas con 20 personajes. Cada personaje tiene cuatro habilidades distintas al resto de personajes y sus propias voces."/>
    <x v="10"/>
    <x v="360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x v="1880"/>
    <s v="Sim Betting Football"/>
    <s v="Sim Betting Football is the only football (soccer) betting simulation  game."/>
    <x v="10"/>
    <x v="1276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x v="1881"/>
    <s v="Story Rock by The Jolly Llamas -- Our First Album!"/>
    <s v="We're now raising money to produce a music video. Those who donate get a vote in deciding which song!"/>
    <x v="13"/>
    <x v="1277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x v="1882"/>
    <s v="American Lit or...Trespassing for Beginners"/>
    <s v="New songs have been popping out of Mark Donato for years now and he's got a large, squirming litter of them in need of triage.  Help!"/>
    <x v="295"/>
    <x v="1278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x v="1883"/>
    <s v="Afraid Of Figs - Help Fund our New CD - &quot;SAFE&quot;"/>
    <s v="Afraid Of Figs is a high energy pop/rock band, with off-the-wall humor, catchy hooks, and wild interactive live shows."/>
    <x v="117"/>
    <x v="1279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x v="1884"/>
    <s v="Glad Hearts New Album: Twenty Two - On Vinyl!"/>
    <s v="Glad Hearts Latest Album, Twenty Two, Pressed In A Very Limited Edition On Beautiful Vinyl With Accompanying Digital Download"/>
    <x v="28"/>
    <x v="77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x v="1885"/>
    <s v="KATA 'The Rising' - Double LP (Vinyl Release)"/>
    <s v="KATA's debut album 'The Rising' is ready for your ears, now all we need to do is press the vinyl. That's where you come in!"/>
    <x v="296"/>
    <x v="1280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x v="1886"/>
    <s v="INVISIBLE HOUSE: a history of the world - new CD/Album"/>
    <s v="Help the New York - based independent prog-rock band Invisible House create their new album called &quot;a history of the world&quot;"/>
    <x v="38"/>
    <x v="1281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x v="1887"/>
    <s v="Welcome To The Club - Music Video Project"/>
    <s v="Our dream of recording our second single in London and making it big in the UK is closer than ever! Do you want to be a part of it?"/>
    <x v="9"/>
    <x v="1282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x v="1283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x v="1889"/>
    <s v="LittleBear"/>
    <s v="Sweeping epic melodies. I want to incorporate all my influences into one album I have been writing for 90 days now and ready to record!"/>
    <x v="13"/>
    <x v="15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x v="1890"/>
    <s v="The Spring Standards LIVE at the Arden Gild Hall!"/>
    <s v="We want to record a live album at this year's annual Boxing Day show at the Arden Gild Hall - we need your help to do it!"/>
    <x v="14"/>
    <x v="1284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x v="128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x v="1892"/>
    <s v="Nemes wants you to be able to hear their new songs!"/>
    <s v="Nemes has just recorded a new album and is raising $500 to get it mixed and mastered professionally."/>
    <x v="2"/>
    <x v="1286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x v="1893"/>
    <s v="Archeology 7&quot; Vinyl"/>
    <s v="Archeology is looking to gain support to release their 7&quot; vinyl single &quot;Hunger&quot; as well as the b-side, &quot;Kings canyon."/>
    <x v="30"/>
    <x v="1287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x v="1894"/>
    <s v="Help me release my first 3 song EP!!"/>
    <s v="Im trying to raise $1000 for a 3 song EP in a studio!"/>
    <x v="28"/>
    <x v="1288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x v="1895"/>
    <s v="HERESTOFIGHTIN Debut full length album &quot;Becoming Native&quot;"/>
    <s v="HERESTOFIGHTIN is a folk rock band from Colorado fighting for change in our world through rock and roll. Be the change you want to see."/>
    <x v="297"/>
    <x v="191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x v="1896"/>
    <s v="the bridge"/>
    <s v="My barely anticipated second album of self produced songs is ready to go.  Just need a little help to cover mastering, artwork etc."/>
    <x v="298"/>
    <x v="128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x v="1897"/>
    <s v="Vanessa Lively's New Album 2014"/>
    <s v="My new album produced by Paul Curreri is one of the most unique musical projects I have done. Let's finish it before the baby comes!"/>
    <x v="299"/>
    <x v="1290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x v="1898"/>
    <s v="Degenerate Matters EP Funding Campaign"/>
    <s v="We are heading into the studio to create the most soulfully orchestrated Indie Pop masterpiece mankind has ever witnessed."/>
    <x v="28"/>
    <x v="1291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x v="1899"/>
    <s v="Ukulele Songs from the Zombie Apocalypse"/>
    <s v="Ukulele Songs from the Zombie Apocalypse, a concept album where boy meets girl, boy loses girl to Zombie King, boy gets girl back. Fun!"/>
    <x v="42"/>
    <x v="647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x v="1900"/>
    <s v="5 Bucks from 500 Friends"/>
    <s v="Angieâ€™s Curse, an Indie Goth/Dark Rock band &amp; local favorite from Ventura, are ready to record a professional CD of all original songs."/>
    <x v="30"/>
    <x v="1292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x v="1901"/>
    <s v="KiddieRail - making the stairs easier and safer for kids"/>
    <s v="KiddieRail is a height adjustable hand rail of the right size for little children to help them manage the stairs more safely at home."/>
    <x v="300"/>
    <x v="1293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x v="1902"/>
    <s v="Cardboard reality"/>
    <s v="Virtual reality is expensive, here is the solution. I've created a VR device out of cardboard. I present: World's cheapest VR Device."/>
    <x v="28"/>
    <x v="433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x v="1903"/>
    <s v="MiPointer"/>
    <s v="A cool smart laser pointer for presenting professionals. Unique by design, widest functional coverage for both IOS and Android."/>
    <x v="9"/>
    <x v="1294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x v="1904"/>
    <s v="Small Animal Deterrent Latch (S.A.D.L.)"/>
    <s v="Animals knocking over your waste wheeler making a mess on trash day? The S.A.D.L. will help prevent that from happening!"/>
    <x v="63"/>
    <x v="155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x v="1905"/>
    <s v="Dad, we will get your AxleCrutch idea to the next level!"/>
    <s v="Before Dick Armstrong passed away unexpectedly in 2003, he invented an AxleCrutch device to help his customers-his idea lives on today."/>
    <x v="31"/>
    <x v="809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x v="1906"/>
    <s v="Macbook all-in-one Portable storage docking station PLUSDOCK"/>
    <s v="Max 5Tb storage, Wired lan, Additional USB ports and Hi-res DAC, 10000mAh battery, Real portable docking station"/>
    <x v="63"/>
    <x v="1295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x v="1907"/>
    <s v="Litter-Buddy"/>
    <s v="Litter-Buddy is great economical alternative to leading pet waste disposal systems with cartridge bag elements."/>
    <x v="11"/>
    <x v="1079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x v="1908"/>
    <s v="Better WiFi for today's Internet of Everything WiFi devices"/>
    <s v="Our device eliminates WiFi range issues with your connected devices by allowing you to locate our device where you will use your WiFi."/>
    <x v="31"/>
    <x v="1296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x v="1909"/>
    <s v="Little Occhio, Wireless micro-cam for iPhone/Android"/>
    <s v="Use Little Occhio to see and share the hidden secrets of nature. Capture, share awesome photos, works with iPhone/Android/tablets."/>
    <x v="19"/>
    <x v="1297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x v="1910"/>
    <s v="Thinking Cleaner, Wifi for iRobotÂ® RoombaÂ® 700 &amp; 800 series"/>
    <s v="Thinking Cleaner is an add-on for your iRobotÂ® RoombaÂ® 700/800 that makes it smarter and aware of its owner."/>
    <x v="94"/>
    <x v="1298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x v="1911"/>
    <s v="Charge Furniture"/>
    <s v="Charge furniture, making it simple and comfortable to charge your USB devices without leaving the comfort of your couch or armchair"/>
    <x v="301"/>
    <x v="115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x v="1912"/>
    <s v="SOLO TESTER: Electrical Wiring Testing &amp; Troubleshooter"/>
    <s v="Finally! Electrical Wiring Testing Made Easy...  Designed by a Professional for Professionals, Homeowners and DIYs, Too!"/>
    <x v="10"/>
    <x v="1299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x v="1913"/>
    <s v="Tibio - Spreading warmth in everyones home"/>
    <s v="Tibio is a revolutionary new product designed to solve an age old problem."/>
    <x v="240"/>
    <x v="1300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x v="1914"/>
    <s v="ZoZo Skeleton Hand Planchette - Works with ANY Ouija Board"/>
    <s v="The &quot;ZoZo Skeleton Hand Planchette&quot; is a fully functional &quot;ouija board&quot; planchette (pointer) but is significantly more hair-raising."/>
    <x v="302"/>
    <x v="177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x v="1915"/>
    <s v="The Cat-Bath Contraption"/>
    <s v="The picture above is of our current prototype for the cat bath - we hope to move beyond a simple bin and create a cat bath revolution!"/>
    <x v="2"/>
    <x v="13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x v="1916"/>
    <s v="The Paint Can Holder by U.S. Green Products"/>
    <s v="The Paint Can Holder Makes Painting Easier and Safer on Extension Ladders."/>
    <x v="22"/>
    <x v="1301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x v="1917"/>
    <s v="Chronovisor:The MOST innovative watch for night time reading"/>
    <s v="Let's build a legendary brand altogether"/>
    <x v="303"/>
    <x v="1302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x v="1918"/>
    <s v="BugVibesâ„¢-Better Flowers, Plants, Trees with less Pesticides"/>
    <s v="Repel Japanese beetles and garden pests. Grow organic fruit and vegetables to help the environment, one plant at a time."/>
    <x v="31"/>
    <x v="92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x v="1919"/>
    <s v="LED Electronic Dice: assembled or kit, Arduino compatible"/>
    <s v="Use preprogrammed firmware or program your own with AVR-ISP or Arduino ISP.  Device is based on the Atmel ATtiny13A microcontroller."/>
    <x v="2"/>
    <x v="1303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x v="1920"/>
    <s v="Brightside - Side lighting for cyclists"/>
    <s v="A new concept in bike light safety, protecting cyclists from being hit in the side. Bright, amber sideways."/>
    <x v="3"/>
    <x v="1304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x v="1921"/>
    <s v="The Fine Spirits are making an album!"/>
    <s v="The Fine Spirits are making an album, but we need your help!"/>
    <x v="15"/>
    <x v="1305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x v="1922"/>
    <s v="Low Weather // Debut Album"/>
    <s v="Low Weather's debut album is halfway finished.  With your help and your help alone we can record the rest!"/>
    <x v="13"/>
    <x v="1306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x v="1923"/>
    <s v="Help Lions&amp;Creators print their album!"/>
    <s v="We just finished recording our first album! All we need is a little extra help to be able to get it printed!"/>
    <x v="304"/>
    <x v="356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x v="1924"/>
    <s v="The 'Songs from the Bookmark' Sessions"/>
    <s v="We are recording a cd of Songs- About life and love_x000a_from the perspective a conscious country girl_x000a_living in the city."/>
    <x v="9"/>
    <x v="1307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x v="1925"/>
    <s v="The Freakniks Debut Album: Infinite Love"/>
    <s v="The Freakniks are making their psychedelic freak-folk debut studio album and they need your help."/>
    <x v="15"/>
    <x v="1308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x v="1926"/>
    <s v="Invisible Allies - Hyperdimensional Animals"/>
    <s v="Invisible Allies is a collaboration between well known West Coast downtempo aficionado Bluetech and Philadelphia electronic mastermind KiloWatts.  "/>
    <x v="15"/>
    <x v="130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x v="1927"/>
    <s v="GBS Detroit Presents Hampshire"/>
    <s v="Hampshire is headed to GBS Detroit."/>
    <x v="20"/>
    <x v="972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x v="1928"/>
    <s v="Jollyheads Circus Debut Album &quot;The Kaleidoscope Dawn&quot;"/>
    <s v="Help us master and release our debut album &quot;The Kaleidoscope Dawn&quot;"/>
    <x v="305"/>
    <x v="131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x v="1929"/>
    <s v="Surplus 1980 album funds for release on CD/LP."/>
    <s v="Trying to raise funds to release a full-length album on LP and CD by my post-punk studio project, Surplus 1980."/>
    <x v="50"/>
    <x v="1311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x v="1930"/>
    <s v="Magnetic Flowers Presents: Old, Cold. Losing It."/>
    <s v="We're nearly done recording, but we're out of money! Help us release the record!!!"/>
    <x v="28"/>
    <x v="1312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x v="1931"/>
    <s v="New Lions After Dark EP!"/>
    <s v="We're an indie rock band from Clearwater, FL headed back into the studio to finish our latest EP."/>
    <x v="13"/>
    <x v="1313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x v="1932"/>
    <s v="Lee Malone - Get Us To The Converse Rubber Track Sessions!"/>
    <s v="Lee Malone has been chosen by Converse Rubber Tracks! Help get us to the Rubber Tracks recording studio in Brooklyn &amp; cut a 7&quot; EP."/>
    <x v="26"/>
    <x v="1314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x v="1933"/>
    <s v="Magic Punches are making debut LP with producer John Askew"/>
    <s v="After years of preparation and planning, Magic Punches are going to record their debut LP at Type Foundry Studios with John Askew."/>
    <x v="12"/>
    <x v="1315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x v="1934"/>
    <s v="The City Never Sleeps Needs A Tour Vehicle!"/>
    <s v="We are a band in need of a vehicle. We just released our new CD and have played almost every venue in town, now it's time to expand."/>
    <x v="10"/>
    <x v="1316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x v="1935"/>
    <s v="the last echo AM/PM Project"/>
    <s v="AM/PM is a 20 song dual-disk album that we're trying to record with your help! AM is a pop album and PM is an ambient/intense album!"/>
    <x v="30"/>
    <x v="1317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x v="1936"/>
    <s v="Grandkids Record a Full-length Album!"/>
    <s v="Hey, we're Grandkids! We have enough songs to record an LP, and we need your help! We're going to make you proud, promise!"/>
    <x v="51"/>
    <x v="1318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x v="1937"/>
    <s v="GBS Detroit Presents My Pal Val"/>
    <s v="My Pal Val is headed to Groovebox Studios in Detroit, Michigan on June 15th to record and film a live GBS Detroit EP."/>
    <x v="20"/>
    <x v="1319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x v="1938"/>
    <s v="Jon Shirley: Live Worship Album + Short Film"/>
    <s v="A live worship album + short film: Telling the story of a worshipping community adapting and thriving in a post-Christian context."/>
    <x v="36"/>
    <x v="132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x v="1939"/>
    <s v="Help I Am Clay Release Their First CD For FREE"/>
    <s v="Partner with the ministry of I Am Clay by helping them fund their new album! This enables them to release it for FREE as a gift to all!"/>
    <x v="3"/>
    <x v="1321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x v="1940"/>
    <s v="History Grows: New K. Record"/>
    <s v="K. is about *this* close to finishing up our third record, History Grows.  Now we just need to master it and release it!"/>
    <x v="81"/>
    <x v="1322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x v="1941"/>
    <s v="Gramofon: Modern Cloud Jukebox"/>
    <s v="Gramofon streams cloud music to your sound system. A modern jukebox: smartphones are the remotes + WiFi brings everyone together."/>
    <x v="65"/>
    <x v="1323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x v="1942"/>
    <s v="building the world's longest marble run relaunch"/>
    <s v="Getting a revolutionary new toy design into open source production, and using the design to create the worlds longest marble run."/>
    <x v="12"/>
    <x v="1324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x v="1943"/>
    <s v="RuuviTag - Open-Source Bluetooth Sensor Beacon"/>
    <s v="Next-gen 100% open-source sensor beacon platform designed especially for makers, developers and IoT companies."/>
    <x v="3"/>
    <x v="13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x v="1944"/>
    <s v="The BIG Turtle ShellÂ®: Rugged, Wireless BoomBox &amp; Power Bank"/>
    <s v="The Big Turtle ShellÂ® is a rugged wireless Bluetooth speaker built for a life of action. Water resistant and durable with a huge sound."/>
    <x v="79"/>
    <x v="1326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x v="1945"/>
    <s v="Oval - The First Digital HandPan"/>
    <s v="A new electronic musical instrument which allows you to play, learn and perform music using any sound you can imagine."/>
    <x v="57"/>
    <x v="1327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x v="1946"/>
    <s v="eMersion Gesture Control System for Music Performance &amp; More"/>
    <s v="A smart technology that allows your instrument to transform movement, orientation and momentum into audio &amp; visual effects."/>
    <x v="51"/>
    <x v="1328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x v="1947"/>
    <s v="Fusion in a Bubblegum Machine"/>
    <s v="You may be thinking: &quot;a fusion reactor? Thatâ€™s not very exciting, I see fusion every day.&quot; But. How often do you see fusion inside of a Bubblegum..."/>
    <x v="134"/>
    <x v="1329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x v="1948"/>
    <s v="UDOO X86: The Most Powerful Maker Board Ever"/>
    <s v="10 times more powerful than Raspberry Pi 3, x86 64-bit architecture"/>
    <x v="57"/>
    <x v="1330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x v="1949"/>
    <s v="Shake Your Power"/>
    <s v="#ShakeYourPower brings clean energy to places in the world without electricity through the power of music."/>
    <x v="63"/>
    <x v="1331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x v="1950"/>
    <s v="Trebuchette - the snap-together, desktop trebuchet"/>
    <s v="We're building snap-together model trebuchets that are perfect for office warfare or annoying your roommate!"/>
    <x v="240"/>
    <x v="1332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x v="1951"/>
    <s v="Connect. Code. Create. With SBrick Plus"/>
    <s v="Take learning and playing with LEGOÂ® to the next level with sensors! Build creations with SBrick Plus and make them interactive!"/>
    <x v="63"/>
    <x v="1333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x v="1952"/>
    <s v="Nix Color Sensor"/>
    <s v="Nix is a breakthrough smartphone accessory. Just scan an object and instantly view the color on your iPhone, Android, PC, or Mac."/>
    <x v="19"/>
    <x v="1334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x v="1953"/>
    <s v="NTH Music Synthesizer"/>
    <s v="The NTH is an open source music synthesizer featuring instant fun, awesome sound, and a hackable design."/>
    <x v="36"/>
    <x v="1335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x v="1954"/>
    <s v="Orison â€“ Rethink the Power of Energy"/>
    <s v="The First Home Battery System You Simply Plug in to Install"/>
    <x v="63"/>
    <x v="1336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x v="1955"/>
    <s v="Bukobot 3D Printer - Affordable 3D with No Compromises!"/>
    <s v="An easy to build open source 3D object printer. For the newbie or experienced maker, there's a model for everyone! NEW $599 Model!"/>
    <x v="247"/>
    <x v="1337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x v="1956"/>
    <s v="Sparx Skate Sharpener - Pro Skate Sharpening. At Home."/>
    <s v="Designed to be used at home, the Sparx Skate Sharpener gives hockey players an automated way to sharpen at the professional level"/>
    <x v="127"/>
    <x v="1338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x v="1957"/>
    <s v="freeSoC and freeSoC Mini"/>
    <s v="An open hardware platform for the best microcontroller in the world."/>
    <x v="11"/>
    <x v="1339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x v="1958"/>
    <s v="Mojo: Digital Design for the Hobbyist"/>
    <s v="The Mojo is an FPGA development board that is designed to be user friendly and a great introduction into digital design for anyone."/>
    <x v="39"/>
    <x v="1340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x v="1959"/>
    <s v="Heat Seek NYC"/>
    <s v="A thermometer that connects to the internet to help New York City turn the heat on for thousands of tenants with no heat in the winter."/>
    <x v="3"/>
    <x v="1341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x v="1960"/>
    <s v="TREKKAYAK"/>
    <s v="Trekkayak is an ultralight, durable and inflatable boat to be carried in your backpack to cross a lake or paddle down a river."/>
    <x v="54"/>
    <x v="134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x v="1961"/>
    <s v="Public Lab DIY Spectrometry Kit"/>
    <s v="This DIY kit helps analyze materials and contaminants. We need your help to build a library of open-source spectral data."/>
    <x v="3"/>
    <x v="1343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x v="1962"/>
    <s v="AttoDuino - Turbocharged, Wireless, Arduino Compatible"/>
    <s v="It's like an Arduino on steroids â€“ built-in bluetooth, battery management, and floating-point coprocessor, in a small, simple package."/>
    <x v="3"/>
    <x v="1344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x v="1963"/>
    <s v="AirEnergy 3D - A 3D printed, opensource, mobile wind turbine"/>
    <s v="First mobile green energy generator that you can carry camping with you! A 3D printed, foldable wind turbine boosting 300W of power!"/>
    <x v="266"/>
    <x v="1345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x v="1964"/>
    <s v="Clairy: The Most Amazing Natural Air Purifier"/>
    <s v="Clairy combines the power of nature and technology with the beauty of design to eliminate indoor pollution and analyze it."/>
    <x v="306"/>
    <x v="1346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x v="1965"/>
    <s v="BoardX: The Open Source Miniature Motherboard [Redemption]"/>
    <s v="BoardX is a collection of electronic circuit boards that stack on top of one another to share resources and communicate"/>
    <x v="10"/>
    <x v="1347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x v="1966"/>
    <s v="InkCase Plus: E Ink screen for Android phone"/>
    <s v="InkCase Plus is an always on E Ink second screen; uses sports/fitness apps, an eBook reader, display Photo and receive notifications."/>
    <x v="57"/>
    <x v="1348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x v="1967"/>
    <s v="Ion: A Music Detecting Mood Light with Bluetooth Low Energy"/>
    <s v="Ion is a light show for your desk, dorm room, or living room.  It responds to music, connects to your phone, and brightens your day!"/>
    <x v="22"/>
    <x v="1349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x v="1968"/>
    <s v="XSHIFTER: World's First Affordable Wireless Shifting System"/>
    <s v="Bringing the advantages of wireless smart shifting to every cyclist. FITS ANY BIKE"/>
    <x v="63"/>
    <x v="1350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x v="1969"/>
    <s v="Puck.js - the ground-breaking bluetooth beacon"/>
    <s v="An Open Source JavaScript microcontroller you can program wirelessly - perfect for IoT! No software needed so get started in seconds."/>
    <x v="22"/>
    <x v="1351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x v="1970"/>
    <s v="APOC: Mini Radiation Detector"/>
    <s v="The APOC is a gamma particle detector that will help you learn about radiation and find radioactive things!"/>
    <x v="10"/>
    <x v="1352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x v="1971"/>
    <s v="castAR: the most versatile AR &amp; VR system"/>
    <s v="castAR: bridging the physical world with the virtual worlds; 3D holographic like projections in AR, fully immersive environments in VR"/>
    <x v="307"/>
    <x v="1353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x v="1972"/>
    <s v="Jog It! Open source controller pendant for EMC2 and Mach3!"/>
    <s v="Jog It! Is an open source hand held controller designed to make running a program in Linux CNC (EMC2) and MACH3 a breeze."/>
    <x v="30"/>
    <x v="1354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x v="1973"/>
    <s v="Lightpack 2 - Ultimate Light Orchestra For Your Living Room"/>
    <s v="Smart lighting for your living room that improves movie and gaming experience drastically â€“ all while being easy on the eyes."/>
    <x v="308"/>
    <x v="1355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x v="1974"/>
    <s v="RAPIRO: The Humanoid Robot Kit for your Raspberry Pi"/>
    <s v="RAPIRO is a cute and affordable robot kit designed to work with a Raspberry Pi. It comes with a Arduino-compatible servo controller."/>
    <x v="22"/>
    <x v="1356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x v="1975"/>
    <s v="Bugle2: A DIY Phono Preamp"/>
    <s v="The Bugle2 is a second generation DIY kit phono preamplifier for vinyl playback."/>
    <x v="194"/>
    <x v="135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x v="1976"/>
    <s v="Pi Lite white - Bright white LED display for Raspberry Pi"/>
    <s v="Can you help us make an ultra bright white one a reality?"/>
    <x v="23"/>
    <x v="1358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x v="1977"/>
    <s v="Ario: Smart Lighting. Better Health."/>
    <s v="Ario learns about you, syncs your body clock, and keeps you healthy through natural lighting patterns."/>
    <x v="63"/>
    <x v="1359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x v="1978"/>
    <s v="B9Creator - A High Resolution 3D Printer"/>
    <s v="Please help us take DIY 3D Printing to the next level, support this open source photo-initiated polymer resin based 3D printing system!"/>
    <x v="63"/>
    <x v="1360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x v="1979"/>
    <s v="Skybuds - truly wireless earbuds and smartphone case"/>
    <s v="Truly wireless premium earbuds with a battery-boosting smartphone case for charging and storage"/>
    <x v="61"/>
    <x v="136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x v="1980"/>
    <s v="YOUMO - Your Smart Modular Power Strip"/>
    <s v="Multi-power charging that is smarter, stylish and designed for you."/>
    <x v="63"/>
    <x v="1362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x v="1981"/>
    <s v="Aspiring storyteller: connecting the dots"/>
    <s v="I would like to tell the story of a young man from Queens, New York and compare his life to a young Afghan man...to connect the dots."/>
    <x v="51"/>
    <x v="1363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x v="1982"/>
    <s v="Lonely Boy: 55 male models 200s sensual expression"/>
    <s v="Express a very dark place in my childhood. Release my emotions through photography in a form of Art."/>
    <x v="237"/>
    <x v="117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x v="1983"/>
    <s v="Vegans of Hawai'i - 140'000 Strong?"/>
    <s v="A vegan photographer bringing Hawaii to the tipping point of plant pure wisdom, featuring the most influential early adopters."/>
    <x v="287"/>
    <x v="1364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x v="1984"/>
    <s v="Love Locks - a photographic journey"/>
    <s v="Does love lasts longer than &quot;Love Locks&quot; ?_x000a__x000a_A photographic journey into the lives of these 'love-locked' couples."/>
    <x v="36"/>
    <x v="1365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x v="1985"/>
    <s v="Metrospective - photography project"/>
    <s v="A personal journey to document people on the worlds 10 largest metro systems. The end result being one truly epic photographic essay!"/>
    <x v="183"/>
    <x v="152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x v="1986"/>
    <s v="Oddity Photography - help get us off the ground!"/>
    <s v="We are a married couple who have started a child photography business from home. We need help to put together equipment to grow."/>
    <x v="13"/>
    <x v="116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x v="1987"/>
    <s v="Ethiopia: Beheld"/>
    <s v="A collection of images that depicts the beauty and diversity within Ethiopia"/>
    <x v="62"/>
    <x v="136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x v="1988"/>
    <s v="Phillip Michael Photography"/>
    <s v="Expressing art in an image!"/>
    <x v="12"/>
    <x v="379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x v="1989"/>
    <s v="Shutters of Hope: The Real Faces of Infertility"/>
    <s v="Creating an awareness for infertility through photographing families and showcasing the real faces of infertility."/>
    <x v="10"/>
    <x v="155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x v="1990"/>
    <s v="The Virgin of the Path"/>
    <s v="An art nude photography book that includes traditional black and white sepia nudes as well as experimiental color nudes."/>
    <x v="9"/>
    <x v="1238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x v="1991"/>
    <s v="Portraits of Resilience"/>
    <s v="Taking (and giving) professional portraits of survivors of human trafficking in Myanmar."/>
    <x v="13"/>
    <x v="133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x v="1992"/>
    <s v="The Wonderful World of Princes &amp; Princesses"/>
    <s v="A complete revamp of all the Disney Princes &amp; Princesses!"/>
    <x v="15"/>
    <x v="369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x v="1993"/>
    <s v="Open a photography studio - photo shoots as rewards!"/>
    <s v="I am looking for help to open up an affordable photography studio in Cornwall for baby and family portraiture photography"/>
    <x v="13"/>
    <x v="117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x v="1994"/>
    <s v="The preservation of still and moving imagery"/>
    <s v="A program to preserve still imagery (photographs) and moving imagery captured on motion picture (film) stock, and videotape elements."/>
    <x v="50"/>
    <x v="117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x v="1995"/>
    <s v="The Girl With(out) The Camera"/>
    <s v="I'm looking to pursue my dream of becoming a full time photographer, using my current creative experience as a graphic designer."/>
    <x v="28"/>
    <x v="1367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x v="1996"/>
    <s v="Life through the eye of war worldwide"/>
    <s v="I want to create a series of pictures of Life through the eyes - and capture some of the defining moments of our history now / to come."/>
    <x v="309"/>
    <x v="117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x v="1997"/>
    <s v="Photographically documenting my cultural travels"/>
    <s v="There is so many unseen places in the world, and I've made it my personal goal to show everyone through photography &amp; travel."/>
    <x v="115"/>
    <x v="117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x v="1998"/>
    <s v="Photography from Below"/>
    <s v="I am moving to Guatemala to document and report on the growing community resistance movements across Central America and Mexico"/>
    <x v="30"/>
    <x v="1368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x v="1999"/>
    <s v="Planet Venus"/>
    <s v="This is a portrait photo project aiming to inspire women to explore themselves and live their passion"/>
    <x v="310"/>
    <x v="1369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x v="2000"/>
    <s v="Jacs+Cam 2016 calendar"/>
    <s v="What do you get when you combine 2 of the hottest alt-models in North America with one Canadian photographer? Make a CALENDAR!!!"/>
    <x v="10"/>
    <x v="1370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x v="2001"/>
    <s v="Nuimo: Seamless Smart Home Interface"/>
    <s v="Nuimo is a universal controller for the internet of things. Control your music, lights, locks and more."/>
    <x v="56"/>
    <x v="13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x v="2002"/>
    <s v="JeVois: Open-Source Quad-Core Smart Machine Vision Camera"/>
    <s v="Open-source quad-core camera effortlessly adds powerful machine vision to all your PC/Arduino/Raspberry Pi projects"/>
    <x v="63"/>
    <x v="1372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x v="2003"/>
    <s v="velosynth"/>
    <s v="velosynth is an open-source bicycle interaction synthesizer. it interprets the speed and acceleration of a bicycle into expressive audio feedback."/>
    <x v="2"/>
    <x v="1373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x v="2004"/>
    <s v="Printeer - a 3D printer for kids &amp; schools"/>
    <s v="Design and 3D print your own creations using an iPad. A delightful 3D printing experience for children and K-12 education."/>
    <x v="63"/>
    <x v="1374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x v="2005"/>
    <s v="bassAware Holster"/>
    <s v="The bassAware Holster is a new type of wearable audio technology that uses vibration to create a massive bass experience."/>
    <x v="11"/>
    <x v="1375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x v="2006"/>
    <s v="MAID Oven - Make All Incredible Dishes"/>
    <s v="MAID is a smart kitchen assistant &amp; a multifunctional oven. MAID knows what to cook and how to cook. Cooking is now easy,fun &amp; social."/>
    <x v="63"/>
    <x v="1376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x v="3"/>
    <x v="1377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x v="2008"/>
    <s v="smartCaster: Open source automatic roto-casting machine"/>
    <s v="The smartCaster is an automatic roto-casting machine running off of open source electronics with plans that will be freely available."/>
    <x v="311"/>
    <x v="1378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x v="2009"/>
    <s v="KiÃ«n Light: Intelligent daylight at your fingertips"/>
    <s v="Licht 1: The smart pendant lamp that increases your well-being and productivity while saving 80% in running energy expenses."/>
    <x v="63"/>
    <x v="13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x v="2010"/>
    <s v="Weighitz: Weigh Smarter"/>
    <s v="Weighitz are miniature smart scales designed to weigh anything in the home."/>
    <x v="11"/>
    <x v="1380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x v="2011"/>
    <s v="FLUXO â€“ The Worldâ€™s First Truly Smart Lamp"/>
    <s v="FLUXO â€“ The first smart design lamp where you can move the light in any direction with app and sensor control."/>
    <x v="63"/>
    <x v="1381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x v="2012"/>
    <s v="FishBit: Your Aquarium Made Simple (Beta Release)"/>
    <s v="FishBit is an app and connected device to monitor and control your aquariumâ€™s water composition to help your tank thrive."/>
    <x v="10"/>
    <x v="1382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x v="2013"/>
    <s v="Portal: Turbocharged WiFi"/>
    <s v="Crowds can slow WiFi to a crawl, but not Portal. Stream ultraHD videos without buffering and play Internet games without lagging."/>
    <x v="292"/>
    <x v="1383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x v="2014"/>
    <s v="3Doodler: The World's First 3D Printing Pen"/>
    <s v="It's a pen that can draw in the air! 3Doodler is the 3D printing pen you can hold in your hand. Lift your imagination off the page!"/>
    <x v="11"/>
    <x v="1384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x v="2015"/>
    <s v="ExtraCore (Arduino Compatible)"/>
    <s v="ExtraCore is a 1&quot; x 1&quot; 22 I/O pin Arduino Compatible. It's 1.7 grams and 16mhz of tiny Arduino style coolness."/>
    <x v="312"/>
    <x v="1385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x v="2016"/>
    <s v="Hydra: a triple-output power supply for electronics projects"/>
    <s v="A smart, compact power supply designed to power anything, anywhere"/>
    <x v="3"/>
    <x v="1386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x v="2017"/>
    <s v="SparkLab: the educational build-mobile!"/>
    <s v="A big red truck filled with cutting-edge maker tools that goes from school to school, bringing the joy of building back to kids."/>
    <x v="31"/>
    <x v="1387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x v="2018"/>
    <s v="Scriba - the stylus reinvented"/>
    <s v="Scriba puts creative control back in your hands. Its flexible body and dynamic squeeze motion responding beautifully to your touch."/>
    <x v="99"/>
    <x v="1388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x v="2019"/>
    <s v="ReSpeaker - Add Voice Control Extension To Anything You Like"/>
    <s v="Far-field voice control extension to your speakers, home &amp; office appliances. Touch Sensing with Arduino &amp; Linux for making projects."/>
    <x v="79"/>
    <x v="138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x v="2020"/>
    <s v="Low Voltage Metal Sensor for use with Arduino type boards"/>
    <s v="Low Voltage Metal Sensor directly compatible with Arduino type computers for Robotics, &amp; Motor Control, WITHOUT USING MAGNETS!"/>
    <x v="15"/>
    <x v="1390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x v="2021"/>
    <s v="m!lTone- Portable Air Synth &amp; MIDI controller"/>
    <s v="The m!lTone is an open-source synth &amp; MIDI controller.Create music &amp; control video,lights &amp; sound w/ this refreshingly original device."/>
    <x v="10"/>
    <x v="1391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x v="2022"/>
    <s v="Acanvas: The cord-free art display and streaming platform"/>
    <s v="Acanvas is a Wi-Fi connected and customizable art display that hangs on any wall, charges itself and streams art into your home"/>
    <x v="57"/>
    <x v="1392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x v="2023"/>
    <s v="Atmoph Window - Your Room Can Be Anywhere"/>
    <s v="A digital window that opens to beautiful scenery from around the world with 4K-shot videos and sound. Place it anywhere, be anywhere."/>
    <x v="57"/>
    <x v="1393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x v="2024"/>
    <s v="RA 3D printer controller by Elefu"/>
    <s v="RA - 3D Printer board. This board can control 3 extruders, bed heaters, Elefu control panel, 4 temp monitors, lighting and more."/>
    <x v="23"/>
    <x v="139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x v="2025"/>
    <s v="BuddyGuard: Smart Home Security In One Device"/>
    <s v="A complete Home Security System in a single device: Flare protects you and your home all by itself. Secure, beautiful and affordable."/>
    <x v="58"/>
    <x v="1395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x v="2026"/>
    <s v="MIDI Sprout - Biodata Sonification Device"/>
    <s v="MIDI Sprout enables plants to play synthesizers in real time."/>
    <x v="31"/>
    <x v="1396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x v="2027"/>
    <s v="Cmoar Virtual Reality Headset with integrated electronics"/>
    <s v="Modular smartphone-based headset with external sensors for 4&quot; - 5.7&quot; Android &amp; iOS phones, iPhone 6 Plus included!"/>
    <x v="57"/>
    <x v="1397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x v="2028"/>
    <s v="Building the Open Source Bussard Fusion Reactor "/>
    <s v="Building an open source Bussard fusion reactor, aka the Polywell."/>
    <x v="9"/>
    <x v="1398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x v="2029"/>
    <s v="Lumin8 Pro"/>
    <s v="Lumin8 Pro is a fun and easy to use light controller that makes light dance to your favorite music."/>
    <x v="30"/>
    <x v="1399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x v="2030"/>
    <s v="Picade: The arcade cabinet kit for your mini computer"/>
    <s v="A stylish, retro, and fun arcade cabinet for your Raspberry Pi, Mini-ITX, Pandaboard, or other mini PC from the makers of Pibow"/>
    <x v="313"/>
    <x v="1400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x v="2031"/>
    <s v="Linkio: the $100 Smart Home Devices Solution"/>
    <s v="With Linkio you can use your smartphone to control every electronic you own- for only $100!"/>
    <x v="63"/>
    <x v="1401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x v="2032"/>
    <s v="PocketLab Voyager | Explore Science in Your World"/>
    <s v="PocketLab Voyager and PocketLab Weather are rugged science labs that you can take anywhere to explore the world around you."/>
    <x v="31"/>
    <x v="1402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x v="2033"/>
    <s v="BrewNanny Home Brew Monitor"/>
    <s v="BrewNannyâ„¢ accurately measures the health and progress of your home brew and alerts you to problems immediately, wherever you are."/>
    <x v="31"/>
    <x v="1403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x v="2034"/>
    <s v="Impression Ï€: Wireless VR+AR with Gesture+Position Tracking"/>
    <s v="A Wireless Virtual Reality HMD that's Fashionable &amp; Compact; Features 3D Gesture Input, Position Tracking, &amp; Augmented Reality Overlays"/>
    <x v="314"/>
    <x v="1404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x v="2035"/>
    <s v="OpenBCI: Biosensing for Everybody"/>
    <s v="Announcing the GANGLION and the ULTRACORTEXâ€”a $99 biodata acquisition device and a 3D-printed, brain-sensing headset."/>
    <x v="58"/>
    <x v="1405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x v="2036"/>
    <s v="L.E.D Portable Charger"/>
    <s v="A high-capacity portable charger with LED lights keeps your iPhone, iPad, smartphones, tablets and other devices juiced up on-the-go."/>
    <x v="11"/>
    <x v="1406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x v="2037"/>
    <s v="Pedal Power -- Human Scale Energy For Everyday Tasks"/>
    <s v="With an efficiency of 97%, bicycle technology is nearly perfect. So why do we use it only for transportation?"/>
    <x v="3"/>
    <x v="1407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x v="2038"/>
    <s v="OWL Programmable Effects Pedal"/>
    <s v="The OWL is an open source, open hardware, reprogrammable effects pedal designed for musicians, coders, and hackers."/>
    <x v="6"/>
    <x v="1408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x v="2039"/>
    <s v="ODIN2: Smart Projector for movies, video calls, and apps"/>
    <s v="Open up your digital worlds with the most sophisticated, intuitive android smart projector."/>
    <x v="152"/>
    <x v="1409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x v="2040"/>
    <s v="Programmable Capacitor"/>
    <s v="4.29 Billion+ Capacitor Combinations._x000a_No Coding Required."/>
    <x v="9"/>
    <x v="1410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x v="2041"/>
    <s v="The Aspect - Reinventing the Grow Light for Interior Design"/>
    <s v="World's first LED decor grow light that turns your plants into show pieces. Adding beauty and foliage to your home like never before"/>
    <x v="196"/>
    <x v="1411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x v="2042"/>
    <s v="SoundBrake- Headphone gadget alerts you to outside sounds"/>
    <s v="The SoundBrake headphone attachment can be used with any audio player to alert you to important outside sounds."/>
    <x v="3"/>
    <x v="1412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x v="2043"/>
    <s v="PS-1A Adjustable Miniature Switch Mode DC-DC Power Supply"/>
    <s v="PS-1A is an adjustable switch mode DC-DC power supply. It is highly compact, breadboard friendly and requires no external components."/>
    <x v="315"/>
    <x v="1413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x v="2044"/>
    <s v="PiSoC: Learn to Create"/>
    <s v="The PiSoC is an open source development platform which gives each person a unique opportunity to create, regardless of skill level."/>
    <x v="36"/>
    <x v="1414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x v="2045"/>
    <s v="OPEN RAIL Open Source Linear Bearing System"/>
    <s v="Open Rail is a new open source universal linear rail system designed to be used with various T- Slot aluminum extrusion configurations."/>
    <x v="244"/>
    <x v="1415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x v="2046"/>
    <s v="CoAction Hero: 32-bit Open-Source ARM Cortex-M3 Board"/>
    <s v="CoAction Hero: a powerful proto-board with a 120Mhz processor, 1MB filesystem, and built-in OS for tinkerers and engineers alike."/>
    <x v="3"/>
    <x v="1416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x v="2047"/>
    <s v="KoalaSafe -  Healthier Internet. Happier Families."/>
    <s v="Simple internet time-limits, usage analytics, app &amp; site blocking - across all devices in the home, controlled from your smartphone."/>
    <x v="316"/>
    <x v="1417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x v="2048"/>
    <s v="The Siva Cycle Atom - Powering your life one pedal at a time"/>
    <s v="A lightweight generator to charge your phone, lights, and removable battery pack as you bicycle. Pedal power by you, for now or later."/>
    <x v="94"/>
    <x v="1418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x v="2049"/>
    <s v="LOCK8 - the World's First Smart Bike Lock"/>
    <s v="Keyless. Alarm secured. GPS tracking."/>
    <x v="63"/>
    <x v="1419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x v="2050"/>
    <s v="Hubble Laser Cutter: Affordable, Versatile &amp; Open Source"/>
    <s v="Hubble is the first 100% open, affordable laser cutter suite â€” from replicable hardware to community driven software &amp; firmware."/>
    <x v="3"/>
    <x v="1420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x v="2051"/>
    <s v="YOYO WARRIOR - A premium yoyo for any budget"/>
    <s v="A collaborative effort between three generations who set out to provide a premium, top-quality yoyo at an affordable price."/>
    <x v="6"/>
    <x v="1421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x v="2052"/>
    <s v="The World's Lightest &amp; Smartest E-Scooter  - ZAR"/>
    <s v="The World's Lightest &amp; Smartest E-Scooter: cool, small, portable, and can be easily folded into a backpack and bring it anywhere"/>
    <x v="63"/>
    <x v="1422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x v="2053"/>
    <s v="stockplop - the most advanced external hard drive enclosure"/>
    <s v="Â· Exchange multiple hard drives (SSDs or HDDs) Â· Slick design Â· Highest data transfer rates Â· Robust (anodized aluminum)"/>
    <x v="10"/>
    <x v="766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x v="2054"/>
    <s v="SITU Smart Food Nutrition Scale for iPad and Android tablets"/>
    <s v="SITU is the smart food nutrition scale anyone can use. It weighs your food in calories and nutrients in addition to grams and ounces."/>
    <x v="19"/>
    <x v="1423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x v="2055"/>
    <s v="The I2C and SPI Education System"/>
    <s v="An Arduino compatible shield matched with a web based tutorial system to teach you how to talk with I2C and SPI components."/>
    <x v="12"/>
    <x v="1424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x v="2056"/>
    <s v="TYLT Energi Backpack - charge your mobile devices on the go."/>
    <s v="A lightweight backpack that can charge your smartphone 4 times or an iPad one full charge, and recharge via a USB port"/>
    <x v="63"/>
    <x v="1425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x v="2057"/>
    <s v="CableKnife - The World's best cable insulation stripper"/>
    <s v="CableKnife is the best solution for removing insulation from cables for the purpose of maximising the scrap metal value by up to 350%"/>
    <x v="36"/>
    <x v="1426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x v="2058"/>
    <s v="Raspberry Pi Debug Clip"/>
    <s v="Making using the serial terminal on the Raspberry Pi as easy as Pi!"/>
    <x v="317"/>
    <x v="1427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x v="2059"/>
    <s v="riots - Affordable wireless IoT microcontrollers and sensors"/>
    <s v="Simplify IoT development via the cloud. Plug-n-play, Arduino-compatible wireless network of sensors &amp; controllers. Open Source. Secure."/>
    <x v="11"/>
    <x v="1428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x v="2060"/>
    <s v="SmartQuad 4-Port (9.6 Amps / 48W) Travel USB Charger"/>
    <s v="Universal 4 ports USB charger for iPhone, iPad, Android and other USB devices. Intelligent device detection for optimal charging."/>
    <x v="31"/>
    <x v="1429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x v="2061"/>
    <s v="Bibo Time! Maximize your Cocktail time in seconds!"/>
    <s v="Bibo Barmaid is a smart cocktail self-serve machine that creates expertly crafted mixed drinks at home with the touch of a button."/>
    <x v="10"/>
    <x v="1430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x v="2062"/>
    <s v="Rho Board"/>
    <s v="4K HEVC Android TV Media Player with optional DIY electronics, ideal for app development, home control, software developement, learning"/>
    <x v="57"/>
    <x v="1431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x v="2063"/>
    <s v="Up to 4 axis Beaglebone black based CNC control"/>
    <s v="Build a professional grade Linux CNC control with Beaglebone black and our CNC cape."/>
    <x v="23"/>
    <x v="143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x v="2064"/>
    <s v="Lightpack â€” ambient backlight for your displays"/>
    <s v="Open-source content-driven lighting system you can use with TV or PC, Mac, HTPC displays in movies, games and daily work"/>
    <x v="318"/>
    <x v="1433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x v="2065"/>
    <s v="Snooperscopeâ„¢: Night Vision for Your Smartphone iPhone iPad"/>
    <s v="Give your mobile device the ability to see &amp; capture the world in complete darkness while revealing items not visible to your naked eye"/>
    <x v="79"/>
    <x v="1434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x v="2066"/>
    <s v="Garage Beacon - Turn your phone into a garage door remote"/>
    <s v="Automatically opens your garage door when you come home. Open, close, and monitor your garage door from your phone."/>
    <x v="13"/>
    <x v="1435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x v="2067"/>
    <s v="Luminite (LED lighting)"/>
    <s v="The next generation of premium quality LED lighting. Extreme power efficiency in a small package."/>
    <x v="319"/>
    <x v="1436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x v="2068"/>
    <s v="Netro - Scientifically Water Your Garden"/>
    <s v="Introducing Sprite, the cloud-based watering controller and Whisperer, the solar-powered plant sensor for effortless home irrigation"/>
    <x v="31"/>
    <x v="143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x v="2069"/>
    <s v="RaceCapture and Podium: Race it. Share it. Prove it."/>
    <s v="RaceCapture brings motorsports to the connected car: Share track days, autocross, drift and drag racing with your friends in real time!"/>
    <x v="63"/>
    <x v="1438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x v="2070"/>
    <s v="DAN Cases A4-SFX - The World's Smallest Gaming Tower Case"/>
    <s v="The A4-SFX is a project with the goal of creating the smallest case possible while still using high-end standardized components."/>
    <x v="152"/>
    <x v="143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x v="2071"/>
    <s v="easyFeed Automatic Pet Feeder w/ Webcam and Amazon Delivery"/>
    <s v="Includes Wifi Camera for video chat, Amazon delivery, pet health analyzer, weight control, diet transition planning, and more."/>
    <x v="22"/>
    <x v="1440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x v="2072"/>
    <s v="Hercules PalmTop-Palm Size Mobile PC of Invincible Resources"/>
    <s v="The Most Portable Windows 10 PC Less than 0.3 lb with Updated Resources-Cherry Trail CPU, 4G RAM, ~128G Storage, wifi ac, USB 3.0, HDMI"/>
    <x v="320"/>
    <x v="1441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x v="2073"/>
    <s v="abode - The Future of Home Security."/>
    <s v="abode is a home security and automation company that offers a self-installed, professional-grade solution with no contracts."/>
    <x v="57"/>
    <x v="1442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x v="2074"/>
    <s v="Advanced Simulation Products - PC Gaming Controllers"/>
    <s v="Creating PC gaming controllers to bring your gaming experience to a new level."/>
    <x v="20"/>
    <x v="1443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x v="2075"/>
    <s v="The Practical Meter: Know your power!"/>
    <s v="The Practical Meter helps you charge your phone faster by solving a problem millions of people experience."/>
    <x v="204"/>
    <x v="1444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x v="2076"/>
    <s v="Earin - The Worlds Smallest Wireless Earbuds"/>
    <s v="Wireless earbuds filled with sound, yet so small they are almost invisible!"/>
    <x v="321"/>
    <x v="1445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x v="2077"/>
    <s v="4SeTVâ„¢ - Watch 4 TV Channels on Any Screen At Once"/>
    <s v="A Whole New Way to Get TV: Watch four live TV channels at once on your tablet, smartphone, or big screen TV!"/>
    <x v="63"/>
    <x v="1446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x v="2078"/>
    <s v="Hoterway - Hot shower from the first second"/>
    <s v="With hoterway you won't wait anymore for hot water in the beginning of your shower. Save Water, Energy, Time and Money."/>
    <x v="22"/>
    <x v="1447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x v="2079"/>
    <s v="Pi PoE Switch HAT - power over Ethernet for Raspberry Pi"/>
    <s v="A power over Ethernet (PoE) add on board (HAT) for your Raspberry Pi with power management. Reduce the clutter of cables with Pi PoE!"/>
    <x v="3"/>
    <x v="1448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x v="2080"/>
    <s v="Tinker Tie Beta - Programmable RGB LED Bow Tie!"/>
    <s v="Tinker Tie is a fully programmable, hackable Arduino-compatible RGB LED bow tie that can last over 20 hours on a single charge!"/>
    <x v="28"/>
    <x v="1449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x v="2081"/>
    <s v="Our Vintage Film: Summer Tour Kickstarter"/>
    <s v="Embarking on a Summer Tour to spread their message of cherishing your unforgettable memories through nostalgic rock music."/>
    <x v="8"/>
    <x v="145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x v="2082"/>
    <s v="Nights On First's First CD!"/>
    <s v="Local bay area band looking to share our vision with people, looking to create something we are proud of, no more bedroom recordings!"/>
    <x v="15"/>
    <x v="145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x v="2083"/>
    <s v="These Old Streets Album"/>
    <s v="Autumn's Song is working on a debut album that brings accustic / singer-songwriter / piano rock to the central Florida music scene."/>
    <x v="47"/>
    <x v="447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x v="2084"/>
    <s v="Project: Ballerina Black UK Tour"/>
    <s v="Los Angeles based Ballerina Black are on their way to tour the UK in May. Join our club &amp; help make it happen."/>
    <x v="9"/>
    <x v="1452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x v="2085"/>
    <s v="Eikon // Dustin Hecocks Records His Debut Album"/>
    <s v="Eikon worship leader Dustin Hecocks records his full length debut album this Summer, comprised of powerful music and worshipful lyrics."/>
    <x v="12"/>
    <x v="1453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x v="2086"/>
    <s v="Adam Sullivan - Recording 4 New EPs for 2012!"/>
    <s v="I am in the process of completing 4 new EPs to be released in Winter, Spring, Summer, and Fall of 2012."/>
    <x v="23"/>
    <x v="1454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x v="2087"/>
    <s v="Get Joy Shannon's Album &quot;Out of My Dreams and Into My Arms&quot;"/>
    <s v="Support Joy Shannon and the Beauty Marks record their 4th studio album &quot;Out of My Dreams and Into My Arms&quot; and create a music video!"/>
    <x v="15"/>
    <x v="1455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x v="2088"/>
    <s v="Chris Dorman - Sita worldwide"/>
    <s v="Indie Folk musician, Chris Dorman is releasing his second full length album.  Let's release this record worldwide - grassroots style!"/>
    <x v="9"/>
    <x v="1456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x v="2089"/>
    <s v="Little Moses EP"/>
    <s v="Little Moses is trying to record their first EP, and we can't do it without your help!"/>
    <x v="30"/>
    <x v="1457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x v="2090"/>
    <s v="Insect Surfers 2013 Release !"/>
    <s v="Insect Surfers, Planet Earth's Longest-Running Modern Surf Band, come twanging back into 2013 with a new surfadelic musical release!"/>
    <x v="6"/>
    <x v="1458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x v="2091"/>
    <s v="Tiffany Alvord's First Album of Original Songs"/>
    <s v="I'm an 18-year old singer/songwriter from California. I'd love your support to get my album of original songs professionally recorded."/>
    <x v="102"/>
    <x v="1459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x v="2092"/>
    <s v="Amy Lingamfelter's making of &quot;Open Safe Love&quot;."/>
    <s v="Amy Lingamfelter is making an album all about love and she's looking for backers. See see how you can share in the journey!"/>
    <x v="12"/>
    <x v="1460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x v="2093"/>
    <s v="Lift The Decade Debut Full-Length Record"/>
    <s v="Help Lift The Decade record their debut full length album with with Ace Enders! (The Early November, I Can Make A Mess)"/>
    <x v="15"/>
    <x v="1461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x v="2094"/>
    <s v="Seashell Radio: Slick Machine album and US tour!"/>
    <s v="We've got a new record, Slick Machine._x000a_We want to release it and tour the US to support it, but we need your help to make it happen."/>
    <x v="8"/>
    <x v="1462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x v="2095"/>
    <s v="&quot; Prodigal Daughter&quot; Recording Project"/>
    <s v="This CD celebrates a journey beginning with the death of a father and culminating with the joyous victory expressed in music!"/>
    <x v="30"/>
    <x v="911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x v="2096"/>
    <s v="GBS Detroit Presents Shone Nuisance"/>
    <s v="Shone Nuisance is heading to GBS Detroit on Friday, October 26th to record and film their GBS Detroit EP and video."/>
    <x v="20"/>
    <x v="904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x v="2097"/>
    <s v="Caverns of Sonora"/>
    <s v="Engine is ready to record our sophomore release. The songs are written, the musicians are ready. Help us bring this into existence!"/>
    <x v="9"/>
    <x v="142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x v="2098"/>
    <s v="The Christopher Battles EP"/>
    <s v="The Christopher Battles EP Project will fund professional recording, publicity, and release for this original singer-songwriter."/>
    <x v="12"/>
    <x v="1463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x v="2099"/>
    <s v="Roosevelt Died."/>
    <s v="Our tour van died, we need help!"/>
    <x v="9"/>
    <x v="1464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x v="2100"/>
    <s v="GBS Detroit Presents The Skylit Letter"/>
    <s v="The Skylit Letter is heading to Groovebox Studios in Detroit on Friday, June 29th to record and film a live GBS Detroit video and EP."/>
    <x v="20"/>
    <x v="1465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x v="2101"/>
    <s v="The World War I's &quot;The Bite And The Boogie&quot;"/>
    <s v="Hey everyone, we are back with our first full length release, &quot;The Bite And The Boogie&quot; and we need your help to get it printed!"/>
    <x v="13"/>
    <x v="1466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x v="2102"/>
    <s v="The Guru releases &quot;Native Sun&quot;"/>
    <s v="The Guru is basement parties, lake swimming, a smile shared between reunited friends, and the doe-eyed innocence of youth."/>
    <x v="28"/>
    <x v="1467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x v="2103"/>
    <s v="Matthew Moon's New Album"/>
    <s v="Indie rocker, Matthew Moon, has something to share with you..."/>
    <x v="198"/>
    <x v="1468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x v="2104"/>
    <s v="In the Raw: the ink &amp; the Echo's debut album"/>
    <s v="In the Raw is Seattle's the Ink &amp; the Echo's debut album.  It is honest, compelling, and speaks of raw human emotion."/>
    <x v="134"/>
    <x v="1469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x v="2105"/>
    <s v="Layla The Wolf Debut E.P. &quot;Sugar&quot;"/>
    <s v="Help Layla the Wolf fund the printing and releasing of our first E.P. Release called &quot;Sugar&quot;."/>
    <x v="13"/>
    <x v="147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x v="2106"/>
    <s v="Aaron Long-New Full Length Album &quot;Sounds of Awakening&quot;"/>
    <s v="We're recording a new full length album! So stoked for this project. We've been preparing for it for over a year. It's our best yet!"/>
    <x v="41"/>
    <x v="1229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x v="2107"/>
    <s v="ACKER Studio Album and Vinyl Pressing"/>
    <s v="ACKER, an instrumental noise-rock band from Central Illinois, is raising funds to record a new album and release it on vinyl."/>
    <x v="13"/>
    <x v="1471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x v="2108"/>
    <s v="THE SADDEST LANDSCAPE: Deluxe Vinyl Reissues"/>
    <s v="A project to raise the funds for our early discography, pressed on vinyl the way we always envisioned it + help w/ future band plans."/>
    <x v="194"/>
    <x v="1472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x v="2109"/>
    <s v="Skyline Sounds - First Studio Album (and Merch!)"/>
    <s v="We are ready to make our first full-length album, and with your help, we can make it happen!"/>
    <x v="23"/>
    <x v="1473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x v="2110"/>
    <s v="&quot;Vision&quot; - New Album - Brent Brown"/>
    <s v="Brent Brown's breakout new album! Requires help from the record label... You!"/>
    <x v="13"/>
    <x v="1474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x v="2111"/>
    <s v="Join us in releasing &quot;Evening Lights&quot; FREE online!"/>
    <s v="We are a small community of people in Boston intending to make every moment a time to find love and give love.  We need your help!"/>
    <x v="13"/>
    <x v="167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x v="2112"/>
    <s v="BBB Kickstarter Two"/>
    <s v="BBB is going back into the studio to record and release &quot;Felix From Canada&quot; by popular demand.  We need your help!"/>
    <x v="43"/>
    <x v="452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x v="2113"/>
    <s v="Summer Underground // Honeycomb LP"/>
    <s v="Help us fund our second full-length album Honeycomb!"/>
    <x v="39"/>
    <x v="1475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x v="2114"/>
    <s v="THE RATIONALES present: The Distance in Between"/>
    <s v="10 tracks of power pop, indie rock &amp; &quot;soaring sounds of hope from the edge.&quot; Help us polish &amp; release it by pre-ordering now!"/>
    <x v="10"/>
    <x v="1476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x v="2115"/>
    <s v="The Violet Tone and the City of Angels!"/>
    <s v="The Violet Tone is heading to California but we need your help!  We've been at this for years and finally have a shot!"/>
    <x v="15"/>
    <x v="1477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x v="2116"/>
    <s v="Launch Bitch's new project BEACH: violin indie-electro rock"/>
    <s v="Launch Bitch's new project, BEACH.  Get a limited edition cassette EP, be on a song, or drive away in Bitch's tour bus/RV."/>
    <x v="240"/>
    <x v="1478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x v="2117"/>
    <s v="You Said It Would Go Down Like This"/>
    <s v="Our next album is being mastered and we want your help to release it by putting your name down for a pre-sale copy and awesome merch!"/>
    <x v="38"/>
    <x v="1479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x v="2118"/>
    <s v="PORCHES. vs. THE U.S.A."/>
    <s v="PORCHES.  and Documentarians tour from New York to San Francisco and back."/>
    <x v="28"/>
    <x v="1480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x v="2119"/>
    <s v="Big Long Now's Debut Album"/>
    <s v="big long now is recording our debut album and we are looking for help mastering and pressing it to vinyl"/>
    <x v="13"/>
    <x v="1132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x v="2120"/>
    <s v="Hearty Har Full Length Album"/>
    <s v="&lt;3_x000a_Coming in from outer space. Help Hearty Har record their 1st album!!"/>
    <x v="6"/>
    <x v="1481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x v="2121"/>
    <s v="Legend of Decay"/>
    <s v="Join us on an epic journey to discover a millennia old secret which will change the world forever."/>
    <x v="63"/>
    <x v="1482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x v="2122"/>
    <s v="CapitÃ¡n Kalani y el sindicato robÃ³tico"/>
    <s v="Captain Kalani it's a retro game full of nostalgia for the old gamers but interesting for the new ones"/>
    <x v="58"/>
    <x v="622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x v="2123"/>
    <s v="3D Art for &quot;Extreme Hugtime Simulation Challenge&quot;"/>
    <s v="Indie developer boredom's products' Xbox 360 game about a Japanese-inspired hug-themed game show needs funding for animation and environmental models."/>
    <x v="2"/>
    <x v="155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x v="2124"/>
    <s v="AZAMAR"/>
    <s v="AZAMAR is a Role Playing Game world involving fantasy and high magic, based on the popular OpenD6 OGL using the Cinema6 RPG Framework."/>
    <x v="184"/>
    <x v="129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x v="2125"/>
    <s v="Becoming - A Metaphysical Game About Mental Illness"/>
    <s v="Becoming is a video game that aims to portray mental illness through a metaphysical and emotional story."/>
    <x v="127"/>
    <x v="1483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x v="2126"/>
    <s v="DodgeBall Blitz"/>
    <s v="Lead your team to victory in this fast-paced, action, sports game! Use Power-ups and avoid attacks as you fight for victory!"/>
    <x v="22"/>
    <x v="115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x v="2127"/>
    <s v="Three Monkeys - Part 1: Into the Abyss"/>
    <s v="Three Monkeys is an audio adventure game for PC."/>
    <x v="89"/>
    <x v="1484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x v="2128"/>
    <s v="Makayla's Quest"/>
    <s v="The Royal Snail has misdelivered all the invitations to the Royal Ball.  It's up to Makayla to set things right in the Fairy Forest"/>
    <x v="36"/>
    <x v="379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x v="2129"/>
    <s v="Pretty Kitty Fuzzy"/>
    <s v="PKF is a Cat-Tastic 2D side-scrolling shooter! Stand up to all the big meanies with the power of positivity and save the universe!"/>
    <x v="13"/>
    <x v="1369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x v="2130"/>
    <s v="Wondrous Adventures: A Kid's Game"/>
    <s v="You are the hero tasked to save your home from the villainous Sanword."/>
    <x v="247"/>
    <x v="1079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x v="2131"/>
    <s v="Scout's Honor"/>
    <s v="From frightened girl to empowered woman, Scout's Honor is a tale about facing your fears and overcoming odds."/>
    <x v="2"/>
    <x v="379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x v="2132"/>
    <s v="Universe Rush"/>
    <s v="Fight your way to dominate the universe. Be the first to try our engaging cross-platform mmo-strategy and bring it closer to reality."/>
    <x v="57"/>
    <x v="1485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x v="2133"/>
    <s v="Waddle Slide - An App for iPhone and Android"/>
    <s v="Waddle Slide is an iPhone/Android application. The app is based around a penguin, who's objective is to find his way back to his igloo."/>
    <x v="28"/>
    <x v="148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x v="2134"/>
    <s v="Prehistoric Landing"/>
    <s v="1st person Action Survivalist Rpg game. You get sent to a deadly Island to die not knowing that your not alone on the island."/>
    <x v="12"/>
    <x v="1487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x v="2135"/>
    <s v="Tesla's Electric Mist"/>
    <s v="Point-and-click adventure: The mysterious Nikola Tesla, a time traveling device, and an experiment gone wrong in Colorado Springs"/>
    <x v="10"/>
    <x v="148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x v="2136"/>
    <s v="Dark Paradise"/>
    <s v="A dark and twisted game with physiological madness and corruption as a man becomes the ultimate bio weapon."/>
    <x v="58"/>
    <x v="148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x v="2137"/>
    <s v="Late To The Party : A Cold War Espionage RPG in the Baltics"/>
    <s v="Arrest, interrogate, and uncover the truth as a local woman recruited by the KGB. For Windows, Mac &amp; Linux."/>
    <x v="63"/>
    <x v="1490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x v="2138"/>
    <s v="Tales Of Tameria - Dawning Light"/>
    <s v="A game with a mixture of a few genres from RPG, Simulation and to adventure elements."/>
    <x v="28"/>
    <x v="1491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x v="2139"/>
    <s v="Manorkept"/>
    <s v="An adventuring RPG with ghosts, mysteries, and flexible gameplay paths, Manorkept is a game that promises an unforgettable experience."/>
    <x v="11"/>
    <x v="1492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x v="2140"/>
    <s v="Huevos Rancheros Video Game &quot;The Sabroso Showdown &quot;"/>
    <s v="COOKIN UP ONE HOT ENTREE! BobToons USA is gathering the ingredients to create a hot new video game &quot;The Sabroso Showdown&quot;"/>
    <x v="69"/>
    <x v="145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x v="2141"/>
    <s v="King of Consoles"/>
    <s v="A place where people can test out the latest video games, for an hourly fee. It's cheaper than wasting money on a $60 game that sucked"/>
    <x v="36"/>
    <x v="117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x v="2142"/>
    <s v="MEDiAN - The Colony (sci-fi exploration adventure game)"/>
    <s v="a third-person exploration adventure game developed by yetanotherIndie will be released on August 2016 for PC, Linux and XBox one."/>
    <x v="124"/>
    <x v="32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x v="2143"/>
    <s v="Head Cap - a 3rd party Iphone, Ipad, and touch app for the Battletech board game"/>
    <s v="Head Cap will provide easy access to tables, dice rollers and record sheet management to streamline your tabletop Battletech games."/>
    <x v="13"/>
    <x v="117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x v="2144"/>
    <s v="Project Starborn"/>
    <s v="A thousand community-built sandbox games (and more!) with a fully-customizable game engine."/>
    <x v="322"/>
    <x v="1493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x v="2145"/>
    <s v="Theocalypse - Mythology and Modern day collide in this RPG"/>
    <s v="When the gods of religions and days passed return to our modern world, humanity must fight for its survival and future."/>
    <x v="36"/>
    <x v="1494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x v="2146"/>
    <s v="Nanaue eSports"/>
    <s v="New professional gaming organization with a tournament winning Dota 2 team, &amp; divisions in all eSports games looking to re brand/expand"/>
    <x v="10"/>
    <x v="116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x v="2147"/>
    <s v="Johnny Rocketfingers 3"/>
    <s v="A Point and Click Adventure on Steroids."/>
    <x v="303"/>
    <x v="1495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x v="2148"/>
    <s v="ZomBlock's"/>
    <s v="zomblock's is a online zombie survival game where you can craft new weapons,find food and water to keep yourself alive."/>
    <x v="213"/>
    <x v="369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x v="2149"/>
    <s v="Project Gert on Xbox Live "/>
    <s v="Project Gert is a sequel to the Android game Project Gert, for Xbox Live.  One character embodying two personality's, and sets of abilities.  "/>
    <x v="13"/>
    <x v="117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x v="2150"/>
    <s v="The Unknown Door"/>
    <s v="A pixel styled open world detective game."/>
    <x v="63"/>
    <x v="1496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x v="2151"/>
    <s v="Handee Job for PS4 Gets on Shark Tank"/>
    <s v="Crazy Artist makes gaming more comfortable and fun for Playstation 4 users. I really want to give you a Handee Job!"/>
    <x v="101"/>
    <x v="1497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x v="2152"/>
    <s v="Space Shooter RPG+"/>
    <s v="Our game is going to be a space shooter that has RPG elements with New Game+! It will be unlike any space shooter ever played."/>
    <x v="11"/>
    <x v="155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x v="2153"/>
    <s v="It's The GOD Complex"/>
    <s v="Crowdfunding the Gamers Way. An online game with real world consequences.Do you dare to play? Can you turn the world around?"/>
    <x v="323"/>
    <x v="1172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x v="2154"/>
    <s v="Demigods - Rise of the Children - Part 1 (Design)"/>
    <s v="A Real Time Strategy game based on Greek mythology in a fictional world."/>
    <x v="49"/>
    <x v="369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x v="2155"/>
    <s v="VoxelMaze"/>
    <s v="A Level Editor, Turned up to eleven. Infinite creativity in one package, solo or with up to 16 of your friends."/>
    <x v="10"/>
    <x v="129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x v="2156"/>
    <s v="Beyond Black Space"/>
    <s v="Captain and manage your ship along with your crew in this deep space adventure! (PC/Linux/Mac)"/>
    <x v="324"/>
    <x v="1498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x v="2157"/>
    <s v="Nin"/>
    <s v="Gamers and 90's fans unite in this small tale of epic proportions!"/>
    <x v="96"/>
    <x v="1499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x v="2158"/>
    <s v="PerfectGolf"/>
    <s v="A next generation golf game with a course designer and a massively multiplayer online tour. Join the fun and help us create it"/>
    <x v="82"/>
    <x v="1500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x v="2159"/>
    <s v="DeadRealm RPG Series for Android and iOS"/>
    <s v="The world is dead, humans are nearly extinct._x000a_Vampires and Werewolves hunt the survivors. Zombies hunt us all._x000a_How will you survive?"/>
    <x v="172"/>
    <x v="375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x v="2160"/>
    <s v="Army vs Aliens - Currently in Alpha"/>
    <s v="An awesome side-scroller tower defense game.  Think &quot;Plants vs Zombies&quot; but from a side-on perspective."/>
    <x v="3"/>
    <x v="1079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x v="2161"/>
    <s v="CallMeGhost DEBUT ALBUM preorder!"/>
    <s v="We're trying to fund hard copies of our debut album!"/>
    <x v="44"/>
    <x v="1501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x v="2162"/>
    <s v="&quot;Then &amp; Now&quot;"/>
    <s v="Then &amp; Now is the 1st Solo album from me Ian Stewart. To learn more about me, my music, and my life visit www.ianstewartlive.com"/>
    <x v="37"/>
    <x v="150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x v="2163"/>
    <s v="Help MONGREL record our new cd !"/>
    <s v="Mongrel is looking to hit the studio once again in June so we can bring you a new cd later this year and we need your help!"/>
    <x v="30"/>
    <x v="1503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x v="2164"/>
    <s v="Rosaline debut record"/>
    <s v="South Florida roots country/rock outfit's long awaited debut record"/>
    <x v="62"/>
    <x v="1504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x v="2165"/>
    <s v="Le Temps Nous Est ComtÃ©"/>
    <s v="Vous aimez le rock fort ? Aidez les Beat Cheese Ã  produire leur premier album ! Do you like cheese? Help us produce our first album!"/>
    <x v="30"/>
    <x v="1505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x v="2166"/>
    <s v="Johnny Rock &amp; Friends: For The Record"/>
    <s v="Drummer John Roccesano (Johnny Rock) produces an album written and performed by friends, recorded and mixed on tape, pressed on vinyl."/>
    <x v="13"/>
    <x v="1506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x v="2167"/>
    <s v="Planes and Planets needs to get their EP finished!!"/>
    <s v="We need YOUR HELP to take one more step to this make release sound amazing!"/>
    <x v="325"/>
    <x v="147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x v="2168"/>
    <s v="PIZAZZ: Pigeons Playing Ping Pong's New Album"/>
    <s v="We're hitting the studio to record our next album, &quot;Pizazz&quot;!! Help us put the FUN in FUNK!!"/>
    <x v="102"/>
    <x v="1507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x v="2169"/>
    <s v="Pedals and Effects Arena Corner"/>
    <s v="An innovative new YouTube series reviewing the HOT new music technology that people love. For Rockers, Jazzers, Rappers and everyone"/>
    <x v="326"/>
    <x v="358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x v="2170"/>
    <s v="STETSON'S NEW EP"/>
    <s v="We are a hard rock band from Northern California trying to raise $350 for our next EP. Be a part of our journey!"/>
    <x v="18"/>
    <x v="1508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x v="2171"/>
    <s v="Brainspoonâ€™s New Record"/>
    <s v="Like records? We do, too! Help this Los Angeles based rock 'n' roll band get their new album out on vinyl!"/>
    <x v="23"/>
    <x v="1509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x v="2172"/>
    <s v="Hollow point 9, Sins Of Yesterday CD"/>
    <s v="hey friends. We are Hollow Point 9._x000a_We are calling on you to help us._x000a_In our journey to make our debut album."/>
    <x v="28"/>
    <x v="325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x v="2173"/>
    <s v="Brother K's first full length album, One Eyed King"/>
    <s v="Our first full length album, One Eyed King, is an overdriven roadtrip through the heart of darkness. Rocknroll with a reading problem."/>
    <x v="285"/>
    <x v="1510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x v="2174"/>
    <s v="Chivo Funge and the Extensions"/>
    <s v="Chivo and his band of miscreants present their debut album _x000a_'Blind Energy' ...we think you are going to like it."/>
    <x v="23"/>
    <x v="1511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x v="2175"/>
    <s v="Repulsur's First Record"/>
    <s v="Trying to get the last bit of money together to finish recording the first full length Repulsur album, &quot;The After School Special&quot;."/>
    <x v="176"/>
    <x v="1512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x v="2176"/>
    <s v="Mike Farley Band - New Album!"/>
    <s v="The Mike Farley Band has re-assembled its original line up and needs your help to make a new full-length album!"/>
    <x v="10"/>
    <x v="1513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x v="2177"/>
    <s v="Nobody Rides For Free ~ Stone Horse"/>
    <s v="Stone Horse ~ _x000a_Doing what they do best, laying down honest and _x000a_proper Rock-n-Roll guaranteed to soothe your soul!"/>
    <x v="30"/>
    <x v="1514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x v="2178"/>
    <s v="The Letter Black - New Record"/>
    <s v="We are making our third studio album and no longer have a label telling us what we can/can't do. This record is for the fans."/>
    <x v="31"/>
    <x v="1515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x v="2179"/>
    <s v="Woodhouse EP"/>
    <s v="Woodhouse is making an EP!  If you are a fan of whiskey and loud guitars, contribute to the cause!"/>
    <x v="28"/>
    <x v="1516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x v="2180"/>
    <s v="FOUR STAR MARY &quot;PIECES&quot;"/>
    <s v="Help fund the new record by independent alternative rockers FOUR STAR MARY &quot;PIECES&quot;"/>
    <x v="10"/>
    <x v="1517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x v="2181"/>
    <s v="Broken Contract Rulebook Relaunch"/>
    <s v="Broken Contract is a sci-fi, action/adventure, miniature based game of sci-fi worker insurrection in a dystopian future for 2+ players."/>
    <x v="13"/>
    <x v="1518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x v="2182"/>
    <s v="Broken World - A Post-Apocalypse Tabletop RPG"/>
    <s v="An incredibly comprehensive tabletop rpg book for the post apocalypse, inspired by Dungeon World."/>
    <x v="9"/>
    <x v="1519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x v="2183"/>
    <s v="D12 Trap Dice + Trapped The Dice Game"/>
    <s v="Don't just kill them, let the dice decide what kills'em. As a Bonus Get the game TRAPPED free, a Fast paced Dice game for 2-8 Players."/>
    <x v="40"/>
    <x v="1520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x v="2184"/>
    <s v="Liguria"/>
    <s v="Trading beautiful colors on behalf of the bishop! Become the best merchant of the Fresco World in this innovative game by Queen Games."/>
    <x v="3"/>
    <x v="1521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x v="2185"/>
    <s v="Empire of the Dead: REQUIEM"/>
    <s v="Empire of the Dead-Requiem is a miniatures expansion to our 28mm tabletop game set in a Dark and Gothic, Steampunk Victorian Empire."/>
    <x v="10"/>
    <x v="1522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x v="2186"/>
    <s v="Latitude 90Â° : The Origin"/>
    <s v="The real-time digital social deduction game where there's no moderator, no sleeping, and no dying."/>
    <x v="22"/>
    <x v="1523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x v="2187"/>
    <s v="Tesla vs. Edison"/>
    <s v="The War of Currents! 2-5 electricity innovators build routes, grow tech trees, and play the stock market in 20 minutes per player."/>
    <x v="22"/>
    <x v="1524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x v="2188"/>
    <s v="PHOENIX DICE: A New Approach to an Outdated Gaming Tool"/>
    <s v="Beautifully unique, precision cut, metal gaming dice derived from a passion in tabletop gaming and engineering design."/>
    <x v="327"/>
    <x v="152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x v="2189"/>
    <s v="Odyssey: ARGONAUTS"/>
    <s v="Help me fund the Argonauts! Sculpted by Dave Kidd, based on concept art from Roberto Cirillo, created by Fet Milner and myself!"/>
    <x v="38"/>
    <x v="1526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x v="2190"/>
    <s v="Overlords of Infamy - A Board Game of Silly Super-Villainy!"/>
    <s v="You are an evil Overlord.  Your mission?  To make everyone as miserable as possible.  Can you achieve world domination?"/>
    <x v="266"/>
    <x v="1527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x v="2191"/>
    <s v="SpecForce Rangers: Outlanders Phase 4"/>
    <s v="This campaign features the Government Special Forces on Outland. 28mm scale white metal miniatures for Sci-Fi games in any setting."/>
    <x v="47"/>
    <x v="152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x v="2192"/>
    <s v="Legends Untold: As deep as an RPG, as fast as a card game!"/>
    <s v="Legends Untold; A cooperative adventure game for 1-4 players.  5 minutes setup, 1 hour play time. Supported by an immersive campaign."/>
    <x v="14"/>
    <x v="1529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x v="2193"/>
    <s v="Astonishing Swordsmen &amp; Sorcerers of Hyperborea 2E"/>
    <s v="The premier sword-and-sorcery RPG now in 2E hardback format! Inspired by Robert E. Howard, H.P. Lovecraft, and Clark Ashton Smith!"/>
    <x v="36"/>
    <x v="1530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x v="2194"/>
    <s v="Monster Lab"/>
    <s v="LAST CHANCE! A fast paced card game for people who like to play god, build hybrid cat monsters and add flamethrowers to space dragons."/>
    <x v="3"/>
    <x v="1531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x v="2195"/>
    <s v="Purgatoria: City of Angels"/>
    <s v="A gritty, noir tabletop RPG with a fast-paced combo-based battle system."/>
    <x v="210"/>
    <x v="968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x v="2196"/>
    <s v="LACORSA Grand Prix Game (relaunch)"/>
    <s v="Race your friends in style with this classic Grand Prix game."/>
    <x v="32"/>
    <x v="1532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x v="2197"/>
    <s v="Trickerion - Legends of Illusion"/>
    <s v="A strategy game of magic and deception, where aspiring  Illusionists clash in a grand contest for fame and fortune."/>
    <x v="11"/>
    <x v="15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x v="2198"/>
    <s v="Rivals: Masters of the Deep"/>
    <s v="A tactical Miniatures board game for 2-4 players set in a mysterious underwater realm where 4 factions battle for supremacy."/>
    <x v="79"/>
    <x v="1534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x v="2199"/>
    <s v="Decadolo. Flip it!"/>
    <s v="A new strategic board game designed to flip out your opponent."/>
    <x v="7"/>
    <x v="1535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x v="2200"/>
    <s v="Concept Cards for Fantasy RPGs -Monsters, Treasures and more"/>
    <s v="Adding 4 new sets of inspiration tools, detailing creatures and items, to the current 7 that detail locations, npcs, and plots for RPGs"/>
    <x v="13"/>
    <x v="1536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x v="2201"/>
    <s v="Superpowerless - Princess - Music Video"/>
    <s v="Oh Hello! I make 8bit / Pop Punk under the name of Superpowerless and with your help, I'm looking to fund a new music video! :)"/>
    <x v="252"/>
    <x v="1537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x v="2202"/>
    <s v="zircon - &quot;Identity Sequence&quot;: A cyberpunk-inspired journey"/>
    <s v="An electro-organic album of evolved dance music inspired by seminal cyberpunk works."/>
    <x v="23"/>
    <x v="1538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x v="2203"/>
    <s v="Andy's iLL - The Invisible City"/>
    <s v="The Invisible City is a project built &amp; powered by my fans. A full video and audio experience that I hope to merge into a live show."/>
    <x v="13"/>
    <x v="1539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x v="2204"/>
    <s v="Press Mirror Kisses' New Album &quot;Heartbeats&quot; on Vinyl"/>
    <s v="A professional pressing of the new (and greatest) Mirror Kisses album on beautiful white vinyl. Backers hear it first!"/>
    <x v="15"/>
    <x v="1540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x v="2205"/>
    <s v="Lestat - Midnight Toll Video"/>
    <s v="Lestat is filming their first video, and they need your help! From their release, Arisen, &quot;Midnight Toll&quot;. Hear it at lestatmusic.com."/>
    <x v="47"/>
    <x v="1541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x v="2206"/>
    <s v="Arbor Oasis's First Album!"/>
    <s v="We really think we might have what it takes to make it someday! But we really need help to take the first step and release this album!"/>
    <x v="184"/>
    <x v="932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x v="2207"/>
    <s v="Piece of Happy"/>
    <s v="Each piece has a story behind it. Not of some life drama but of an experience you live whilst listening; Happiness evoking"/>
    <x v="13"/>
    <x v="41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x v="2208"/>
    <s v="HELP FUND SELF IMPLIED RESTRICTIONS DEBUT RELEASE"/>
    <s v="Early Summer, SIR will be releasing two EP's. The funding of this project will determine if they get professional pressings or cdr's"/>
    <x v="28"/>
    <x v="1542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x v="2209"/>
    <s v="NYPC's North American (+ Colombia!) Tour May 2014 - Part 2"/>
    <s v="Support us and pledge for rewards on our new bigger Tour of the US, Canada and Colombia!"/>
    <x v="2"/>
    <x v="1543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x v="2210"/>
    <s v="The Seshen's Debut Album Release"/>
    <s v="Influenced by Little Dragon, J. Dilla, Erykah Badu &amp; Beach House, this genre-defying record fuses hip-hop, soul, pop and electronica."/>
    <x v="23"/>
    <x v="1544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x v="2211"/>
    <s v="Kickstart the Future (of Telefuture)"/>
    <s v="Telefuture, a record label sharing 80's inspired electronic music, wants to release some incredible albums on various physical mediums!"/>
    <x v="30"/>
    <x v="1545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x v="2212"/>
    <s v="Dragon's Eye Recordings: Label Relaunch"/>
    <s v="Help Dragon's Eye relaunch with 4 new releases by Yann Novak, Pinkcourtesyphone, Steve Roden &amp; Lawrence English + Stephen Vitiello"/>
    <x v="12"/>
    <x v="1546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x v="2213"/>
    <s v="WINTER WALK WITH ME ~ Hasenfang Album"/>
    <s v="NOTE: THIS PROJECT IS ALREADY 100% FUNDED!!! _x000a_This is an &quot;Extended Campaign Run&quot; for anyone who wants a CD of my seventh solo album."/>
    <x v="328"/>
    <x v="115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x v="2214"/>
    <s v="Spiff is ready to join the digital age!"/>
    <s v="Join this Kickstarter project today to assist Spiff in converting his analog recordings from the 80's to digital!"/>
    <x v="20"/>
    <x v="1547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x v="2215"/>
    <s v="&quot;Something to See, Not to Say&quot; - Anemometer's First EP Album"/>
    <s v="Ambient Electro Grind-fest!"/>
    <x v="131"/>
    <x v="1548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x v="2216"/>
    <s v="Femme Fatality 'Stranger' T-shirt and/or Tote bag"/>
    <s v="We are taking pre-orders for a very limited run of new t-shirts and tote bags! Available exclusivly through this Kickstarter campaign."/>
    <x v="43"/>
    <x v="1549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x v="2217"/>
    <s v="Hung Yung Terrarist Needs to Order More Cassettes 4 Jacknife"/>
    <s v="I ran out of cassettes of both my records, and Trevor thinks if I start selling them at his tape shop Jackknife, business will boom!"/>
    <x v="329"/>
    <x v="94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x v="2218"/>
    <s v="Idiot Stare &quot;Unknown to Millions&quot; CD"/>
    <s v="Help Idiot Stare press their next album to CD. Over 40 minutes of intense industrial rock that you're going to want to own!"/>
    <x v="13"/>
    <x v="1550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x v="2219"/>
    <s v="Moments by eBurner"/>
    <s v="An album that illustrates events in our lives, whether trivial or significant, through the tones of electronic music."/>
    <x v="28"/>
    <x v="1101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x v="2220"/>
    <s v="Be Part of Darkpine's Debut EP"/>
    <s v="Darkpine is recording and releasing a 5-track EP within the coming months this summer and hopes for your support."/>
    <x v="8"/>
    <x v="1551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x v="2221"/>
    <s v="Dice Bazaar - Dice rolling, card trading, family fun"/>
    <s v="Welcome to the Dice Bazaar! Roll dice to buy &amp; trade products at the bazaar, block opponents, tame cobras, and score points!"/>
    <x v="51"/>
    <x v="1552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x v="2222"/>
    <s v="Passing Shot: Dice Tennis Game"/>
    <s v="Passing Shot is a tennis dice game for two players. Strategic use of the dice rolls allow you to score points to win game, set &amp; match."/>
    <x v="2"/>
    <x v="155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x v="2223"/>
    <s v="M4 Collapsible Cardboard Scenery"/>
    <s v="Cardboard scenery for Sci-Fi 28-32mm miniature games. Easy to assemble, disassemble and transport. Supplied unpainted. By MCSTUDIO."/>
    <x v="330"/>
    <x v="1554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x v="2224"/>
    <s v="The Dread House (Pathfinder/5th Edition/Call of Cthulhu)"/>
    <s v="The most haunted house in the world, presented with multiple storylines, in multiple time periods, and for multiple RPG systems."/>
    <x v="3"/>
    <x v="155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x v="2225"/>
    <s v="Battle Systemsâ„¢ Fantasy Dungeon Terrain"/>
    <s v="Fantasy Dungeon terrain for 28mm tabletop games. This is pre-punched card that is easy to assemble with no painting required."/>
    <x v="223"/>
    <x v="1556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x v="2226"/>
    <s v="Street Kings Boardgame"/>
    <s v="Missed the Kickstarter? Contact your local gaming store before going online. Or click on the order button. Thanks for the support!"/>
    <x v="102"/>
    <x v="1557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x v="2227"/>
    <s v="Mechabrick - A Minifig/Mecha board game and models"/>
    <s v="Mechabrick is a set of precision plastic kits to convert your Minifigs into robots then battle with them in an exciting board game."/>
    <x v="93"/>
    <x v="1558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x v="2228"/>
    <s v="Tournament &amp; Transport Solution for X-Wing, STAW and D&amp;D AW"/>
    <s v="Modular system for storage and transport of ships &amp; game essentials + acrylic maneuver templates and tokens for 3 popular space games."/>
    <x v="28"/>
    <x v="155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x v="2229"/>
    <s v="Tessen - A quick-playing card game set in feudal Japan"/>
    <s v="Tessen is an exciting 15 minute card game. Gather mystical animals and use your warriors to defend or steal animals from your opponent."/>
    <x v="331"/>
    <x v="1560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x v="2230"/>
    <s v="Little Dungeon: Turtle Rock"/>
    <s v="Dungeon Crawl for All! A card game of swords, monsters and LOOT! Adventurers as young as 5 and &quot;seasoned&quot; warriors are all welcomed."/>
    <x v="0"/>
    <x v="1561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x v="2231"/>
    <s v="Kingdom"/>
    <s v="A game about communities by Ben Robbins, creator of Microscope. Do you change the Kingdom or does the Kingdom change you?"/>
    <x v="30"/>
    <x v="1562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x v="2232"/>
    <s v="Backstory Cards"/>
    <s v="Backstory Cards help you and your friends create vibrant backstories for roleplaying games, no matter the system or genre."/>
    <x v="10"/>
    <x v="1563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x v="2233"/>
    <s v="Cadaver - A Card Game For Aspiring Necromancers"/>
    <s v="Cadaver is a lighthearted game of friendly necromancy! Players compete to resurrect as many bodies as possible!"/>
    <x v="30"/>
    <x v="1564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x v="2234"/>
    <s v="Pine Tar Baseball: 1936 Negro League + 1960 Season"/>
    <s v="Pine Tar Baseball is a fun and fast paced dice and card game for 1 to 2 players. The game features fast streamlined game play."/>
    <x v="213"/>
    <x v="15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x v="2235"/>
    <s v="Miniature Scenery Terrain for Tabletop gaming and Wargames"/>
    <s v="An amazing set of sceneries to create unique atmospheres for your tabletop gaming."/>
    <x v="93"/>
    <x v="1566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x v="2236"/>
    <s v="Alienation - an intergalactic card drafting game"/>
    <s v="Assume the role of an intergalactic real-estate agent attempting to satisfy various creature clientele!"/>
    <x v="70"/>
    <x v="1567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x v="2237"/>
    <s v="Monster Mansion"/>
    <s v="A real-time cooperative adventure for 2-8 players. Defeat legendary monsters to earn gold and escape before the time RUNS OUT!"/>
    <x v="102"/>
    <x v="1568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x v="2238"/>
    <s v="28mm Fantasy Miniature range Feral Orcs!"/>
    <s v="28mm Fantasy Miniature Range in leadfree white metal: Orcs, wolves and more."/>
    <x v="23"/>
    <x v="1569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x v="2239"/>
    <s v="Pro Tabletop Gaming Audio Collection"/>
    <s v="Next stretch goal unlocks at $33,000 and/or 500 backers unlocks 2 bonus stretch goals."/>
    <x v="31"/>
    <x v="1570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x v="2240"/>
    <s v="Dice Base 2: Vault - Case - Rolling Surface"/>
    <s v="Protect, store, organize and display 225 of your favorite dice in this modular and easy to use dice vault system. Oak and leather."/>
    <x v="10"/>
    <x v="1571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x v="2241"/>
    <s v="Savage Worlds Zombie Squad"/>
    <s v="You are Ex- Military criminals sent on suicide missions on the edge of space. Science Fiction Tabletop RPG using Savage Worlds"/>
    <x v="28"/>
    <x v="1572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x v="2242"/>
    <s v="The Princess Bride Playing Cards from USPCC"/>
    <s v="Inconceivable! An amazing new illustrative deck based on The Princess Bride movie."/>
    <x v="3"/>
    <x v="1573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x v="2243"/>
    <s v="Innocents, a truly terrifying roleplaying game"/>
    <s v="1 Week Only! A game starring children, but it's not a childâ€™s game: it's for adults willing to experience horror as only children can."/>
    <x v="332"/>
    <x v="1574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x v="2244"/>
    <s v="Warbands of the Cold North III"/>
    <s v="Finely sculpted 28mm Classic Fantasy metal and resin miniatures perfectly themed for use as a warband or adventuring party."/>
    <x v="10"/>
    <x v="1575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x v="2245"/>
    <s v="TimeWatch: GUMSHOE Investigative Time Travel RPG"/>
    <s v="You've got a time machine, high-powered weapons and a whole lot of history to save. Welcome to TimeWatch!"/>
    <x v="23"/>
    <x v="1576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x v="2246"/>
    <s v="The BESPOKE GEEK: Cosplay for Everyday"/>
    <s v="The BESPOKE GEEK is a brand new clothing company from Bletchley, England producing handmade and individual hoodies for geeks."/>
    <x v="30"/>
    <x v="1514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x v="2247"/>
    <s v="Foragers"/>
    <s v="Take on the role of an ancient forager in this fun strategy game from the designer of Biblios."/>
    <x v="17"/>
    <x v="1577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x v="2248"/>
    <s v="The Roots of Magic Miniatures Game: Students of Sorcery"/>
    <s v="Select your Wizard, determine your rivals, and then duel to the death to demonstrate your superiority wielding the Roots of Magic!"/>
    <x v="39"/>
    <x v="1578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x v="2249"/>
    <s v="Centurion: Legionaries of Rome"/>
    <s v="March with the legions against the enemies of Rome in this role-playing game of military adventures."/>
    <x v="8"/>
    <x v="1579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x v="2250"/>
    <s v="The Game Anywhere Table"/>
    <s v="A customizable gaming table, for the best gaming experience, portable, storable and lightweight, that can be taken anywhere"/>
    <x v="31"/>
    <x v="1580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x v="2251"/>
    <s v="Werewolf: Full Moon Expansion"/>
    <s v="A great game full of lying, scheming, and werewolves.  Now with additional characters to add even more mayhem!"/>
    <x v="0"/>
    <x v="1581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x v="2252"/>
    <s v="Punkapocalyptic - Black Blood Children Band"/>
    <s v="A new faction for the 30 mm scale wargame, featuring skirmishes between gangs in a pimp and lethal post-apocalyptic world."/>
    <x v="7"/>
    <x v="1582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x v="2253"/>
    <s v="ZoMbushed! - A Zombie Co-Op Survival Card Game"/>
    <s v="ZoMbushed! - a solo/co-op action zombie survival card game where players must fight to survive by overcoming obstacles and monsters."/>
    <x v="6"/>
    <x v="1583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x v="2254"/>
    <s v="Green Couch Games Limited: FrogFlip!"/>
    <s v="A dexterity microgame by father/daughter team, Jason and Claire Kotarski. Make 100 project."/>
    <x v="2"/>
    <x v="1584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x v="2255"/>
    <s v="Jumbo Jets - Jet Set Expansion Set #2"/>
    <s v="This is the second set of 5 expansions for our route-building game, Jet Set!"/>
    <x v="333"/>
    <x v="1585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x v="2256"/>
    <s v="Bitcoin Empire"/>
    <s v="Build your crypto-currency empire and sabotage your opponents. A deck building, card game. 2-4 players. 15 minutes."/>
    <x v="334"/>
    <x v="1586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x v="2257"/>
    <s v="&quot;The Hab Block&quot; multi build 28mm gaming terrain building"/>
    <s v="Our Wargame Hab Block is a very versatile &amp; modular product, an ideal piece of terrain for most 28mm Sc-fi gaming system you would play"/>
    <x v="30"/>
    <x v="1587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x v="2258"/>
    <s v="A Sundered World"/>
    <s v="A Dungeon World campaign setting that takes place after the end of the worlds."/>
    <x v="41"/>
    <x v="1588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x v="2259"/>
    <s v="The Second Breakfast"/>
    <s v="More Halfmen, more goats, more guns, and most of all some neat buildings and structures for the little fellas to hang out in!"/>
    <x v="28"/>
    <x v="1589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x v="2260"/>
    <s v="Cryptex Dice Vault"/>
    <s v="A fine wood cryptex dice vault to store your favorite dice. Designed to hold a standard set of 7 polyhedrals for your favorite RPG."/>
    <x v="30"/>
    <x v="1590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x v="2261"/>
    <s v="Hero: Aluminum dice inspired by super heroes :)"/>
    <s v="When you think about super heroes, you think of their stunning colorful outfits. Hero dice is great for super hero or anyother games :)"/>
    <x v="28"/>
    <x v="1591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x v="2262"/>
    <s v="Riders: A Game About Cheating Doomsday"/>
    <s v="An RPG about mortal servants of the Horsemen of the Apocalypse deciding to not end the world."/>
    <x v="126"/>
    <x v="1592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x v="2263"/>
    <s v="Corvus Corax Miniatures - Outcasts"/>
    <s v="These are degenerated men who have, since birth, suffered the effect of mutation and turned into something wicked!"/>
    <x v="51"/>
    <x v="1593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x v="2264"/>
    <s v="Thunder Alley : Crew Chief by Richard Launius - Final Lap!"/>
    <s v="Thunder Alley Crew Chief Expansion from Nothing Now Games. Add Strategy and Control to your racing team. Get Your Crew Chief Today!"/>
    <x v="12"/>
    <x v="1594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x v="2265"/>
    <s v="Blind Beggar Miniatures presents Second Chance Specials!"/>
    <s v="A second chance to get the deals from earlier campaigns just in time for the Holiday season. Pulp, Cthulhu, Sci-Fi, Old West and more!"/>
    <x v="48"/>
    <x v="1595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x v="2266"/>
    <s v="GOAT LORDS."/>
    <s v="Want to be LORD OF THE GOATS? Start building your herd using thievery, magic, bombs and mostly goats."/>
    <x v="15"/>
    <x v="1596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x v="2267"/>
    <s v="Stones Dungeon Tiles"/>
    <s v="Highly-detailed 2x2&quot; dungeon tiles made of a durable polymer-plastic &amp; VERY affordable cost. Perfect for tabletop &amp; role-playing games."/>
    <x v="22"/>
    <x v="1597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x v="2268"/>
    <s v="Chardonnay Go"/>
    <s v="Chardonnay Go, the viral video with 23 million views, is now a hilarious board game for wine lovers, moms and other shameless people."/>
    <x v="89"/>
    <x v="159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x v="2269"/>
    <s v="Treasure Decks for 5th Edition - Only $12!"/>
    <s v="Add exciting loot drops to your CR 1-4, 5-8, 9-12, 13-16, and 17-20 encounters! Each deck has over 200 possible outcomes!"/>
    <x v="30"/>
    <x v="1599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x v="2270"/>
    <s v="MCG Premium Sleeves &amp; Accessories"/>
    <s v="MCG Premium Sleeves offer excellent protection for your cards. This line is about to be expanded with new sleeves sizes!"/>
    <x v="31"/>
    <x v="1600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x v="2271"/>
    <s v="Man vs Meeple Season One Kickstarter"/>
    <s v="Man vs Meeple is the show where we talk about all things board game related. Help us make the very most of our channel for you."/>
    <x v="22"/>
    <x v="1601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x v="2272"/>
    <s v="Pick the Lock"/>
    <s v="Pick the Lock is a game of chance and strategy. Attempt to obtain priceless treasures and outwit the other players."/>
    <x v="28"/>
    <x v="1602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x v="2273"/>
    <s v="Get Adler! Premium Edition"/>
    <s v="London, 1937. Top-Secret docs are missing. So, too, is Agent Adler! Intelligence has 7 hrs to find him. Deduction, Deception &amp; Action!"/>
    <x v="30"/>
    <x v="1603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x v="2274"/>
    <s v="Ryubix Manor--Madness, Betrayal, Murder, Vengeance... Family"/>
    <s v="Ryubix Manor-A system agnostic (OSR/OGL compatible) haunted house module for 4-8 players, scalable to 20th level. 325 area descriptions"/>
    <x v="30"/>
    <x v="1604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x v="2275"/>
    <s v="Samurai Dwarves (Korobokuru)"/>
    <s v="The aim of this project is to extend our existing Samurai Dwarf range from 6 to 9. The new sculpts will be done by Bob Olley."/>
    <x v="81"/>
    <x v="160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x v="2276"/>
    <s v="Giggle Chips:  ABC Computer Science Game Cards"/>
    <s v="ABC cards include definitions, shapes recognition, robot tangram, a binary concentration and color memory games! Made in the U.S."/>
    <x v="335"/>
    <x v="160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x v="2277"/>
    <s v="Police Precinct"/>
    <s v="Police Precinct is a cooperative game where the players take on the roles as police officers, with different areas of expertise."/>
    <x v="0"/>
    <x v="1607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x v="2278"/>
    <s v="Eternity Dice - Regular and D6 Charms Edition"/>
    <s v="Dice forged from stone one by one entirely by hand for demanding Gamers and Collectors."/>
    <x v="13"/>
    <x v="1608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x v="2279"/>
    <s v="Zombie Apocalypse Geocaching"/>
    <s v="The Zombie Apocalypse has begun! Fortunately, YOU have your priorities straight. What could be more important than Geocaching?"/>
    <x v="28"/>
    <x v="1609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x v="2280"/>
    <s v="Song of Blades: Hammer and Forge"/>
    <s v="A range of highly detailed 28mm fantasy miniatures and supporting gaming rules by Andrea Sfiligoi, creator of Song of Blades and Heroes"/>
    <x v="336"/>
    <x v="1610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x v="2281"/>
    <s v="Lewis Robertson Band EP!"/>
    <s v="I am trying to get a new band off the ground, and in order to be taken seriously and get gigs, we need some killer recordings!"/>
    <x v="43"/>
    <x v="1611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x v="2282"/>
    <s v="Sage King's Debut Album"/>
    <s v="Sage King is recording his debut album and wants YOU to be a part of the creation process"/>
    <x v="47"/>
    <x v="1612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x v="2283"/>
    <s v="KEEP THE HEART BEATING! HELP US FUND OUR FULL LENGTH RECORD!"/>
    <s v="Help California's own Heart to Heart fund their debut full length record! Forever be apart of the the &lt;3 T &lt;3 family! We need you!"/>
    <x v="9"/>
    <x v="1613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x v="2284"/>
    <s v="Make a record, write a song, take the Vinyl Skyway. "/>
    <s v="The Vinyl Skyway reunite to make a third album. "/>
    <x v="12"/>
    <x v="1614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x v="2285"/>
    <s v="Blue Sky Alert &amp; The Retro Rock Machine of Fun"/>
    <s v="BSA is headed to Nashville, TN USA to record our first album at the historic Welcome to 1979 Studio. Come re-write history with us..."/>
    <x v="9"/>
    <x v="1615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x v="2286"/>
    <s v="Arson In The Suburbs"/>
    <s v="Arson In The Suburbs is ready to release its FIRST three song E.P. and looking to raise funds to get back in the studio! RnFnR!"/>
    <x v="15"/>
    <x v="1616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x v="2287"/>
    <s v="Crushed Out - TEETH - album pre-order / 12&quot; vinyl LP debut"/>
    <s v="Pre-order Crushed Out's new album TEETH &amp; support the pressing of 12&quot; vinyl records. Release date; Sept. 16, 2014."/>
    <x v="37"/>
    <x v="1617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x v="2288"/>
    <s v="Press Michael Zucker's 2012 album Technocracy on VINYL!"/>
    <s v="Technocracy will be released on digital media on June 26th, but we all know analog is king!  Help us press this album on vinyl!"/>
    <x v="28"/>
    <x v="1099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x v="2289"/>
    <s v="Blind Man Deaf Boy Tour!"/>
    <s v="Blind Man Deaf Boy is a Folk Punk band from Denver, we need money to get ourselves a van and take it on tour around the west coast."/>
    <x v="15"/>
    <x v="1618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x v="2290"/>
    <s v="American Standard Needs to Release Their Debut EP"/>
    <s v="American Standard needs your help pressing their debut EP. Be involved in the artistic process and receive swag in return!"/>
    <x v="15"/>
    <x v="1619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x v="2291"/>
    <s v="Create thatwasthen's new album with them!"/>
    <s v="So we've recorded a 5-song EP with a 2-time Grammy winner, but we need to raise the  $$$ to mix, master and press it to CD and vinyl!"/>
    <x v="30"/>
    <x v="16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x v="2292"/>
    <s v="BE A PART OF HISTORY!"/>
    <s v="Aiding Contra in the telling of the &quot;Blue Planet Chronicles&quot;, a concept about the history of our beautiful home; Planet Earth!"/>
    <x v="13"/>
    <x v="1621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x v="2293"/>
    <s v="&quot;Hurt N' Wrong&quot; New Album Fundraiser!"/>
    <s v="Donate here to be a part of the upcoming album. Every little bit helps!"/>
    <x v="16"/>
    <x v="1622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x v="2294"/>
    <s v="Monte Pittman's new album &quot;M.P.3: The Power Of Three, Pt. 2&quot;"/>
    <s v="This is the Kickstarter project for my new upcoming album. It's heavy &amp; you can be a part of it! MONTSTER WORLD DOMINATION 2013!"/>
    <x v="10"/>
    <x v="1623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x v="2295"/>
    <s v="SHADOWRAPTR: The Second Coming. (Sophomore LP)"/>
    <s v="The second full length album by SHADOWRAPTR is nearly complete. We just need a little boost to get us there. Think of the children."/>
    <x v="38"/>
    <x v="1624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x v="2296"/>
    <s v="HAMELL ON TRIAL IS RECORDING AN ALBUM"/>
    <s v="Ed Hamell AKA Hamell on Trial is recording an album titled The Happiest Man in the World. He needs your help."/>
    <x v="39"/>
    <x v="162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x v="2297"/>
    <s v="Company Company: Debut EP"/>
    <s v="New Jersey Alternative Rock band COCO needs YOUR help self-releasing debut EP!"/>
    <x v="28"/>
    <x v="162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x v="2298"/>
    <s v="Jonny Gray: First Full Length Album"/>
    <s v="My name is Jonny Gray, and my friends and I are working together to raise funds for my debut album"/>
    <x v="11"/>
    <x v="1627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x v="2299"/>
    <s v="HELP FLY RADIO FINISH THEIR FULL LENGTH ALBUM!"/>
    <s v="Fly Radio has finished tracking their album now all that is left is the mixing/mastering and duplication!"/>
    <x v="43"/>
    <x v="1628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x v="2300"/>
    <s v="Keep The Prison Van Rolling"/>
    <s v="Big Fiction leaves for tour on 6/27 but the Prison Van needs some work!  New brakes, transmission repair, tires... it needs a bit."/>
    <x v="134"/>
    <x v="1629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x v="2301"/>
    <s v="Time Crash"/>
    <s v="We are America's first trock band, and we're ready to bring you our first album!"/>
    <x v="10"/>
    <x v="1630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x v="2302"/>
    <s v="Wildcat Strike's 2nd album release - Digital Age"/>
    <s v="Wildcat Strike is looking to complete it's second full length album, titled &quot;Digital Age&quot;, and we want you to be a part of it!"/>
    <x v="98"/>
    <x v="1631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x v="2303"/>
    <s v="Abby Travis Vinyl Picture Disc/ Limited edition CD"/>
    <s v="Abby Travis (EODM, Bangles, Masters of Reality, KMFDM) wants to release her new album as a vinyl picture disc and limited edition CD."/>
    <x v="337"/>
    <x v="1632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x v="2304"/>
    <s v="Anna Ash â˜† Recording Project â˜† 2011         â™˜"/>
    <s v="This winter and springtime we will be recording a new full-length album with big voices, big fireworks and mega soul.  "/>
    <x v="12"/>
    <x v="1633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x v="2305"/>
    <s v="HANK &amp; CUPCAKES 'CA$H 4 GOLD' MEGA TOUR!"/>
    <s v="If you're reading this, we want to say that every dollar counts in these final hours of our campaign. Thank you for all your support!"/>
    <x v="102"/>
    <x v="1634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x v="2306"/>
    <s v="Cook Up a Record with Dewveall"/>
    <s v="Indie rockers, Dewveall, are recording new music. Take a seat at the table; let them cook you a meal and sing you some songs."/>
    <x v="8"/>
    <x v="163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x v="2307"/>
    <s v="Bones - The New EP by Matt Phillips"/>
    <s v="Printing, copywriting, and album art for my first record. It's 100% ready to listen we just need some help to get it out there."/>
    <x v="338"/>
    <x v="1636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x v="2308"/>
    <s v="The Ember Days Audio/Visual Experience"/>
    <s v="For our next record we're combining amazing visuals with new and creative music to create an truly beautiful worship experience."/>
    <x v="63"/>
    <x v="1637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x v="2309"/>
    <s v="// Marny Lion Proudfit /\/\/\ Album Release \\"/>
    <s v="|| HELP MARNY LION PROUDFIT RECORD HER SECOND INDIE FOLK ALBUM THIS MARCH â€“ THE BARN IS WAITING ||"/>
    <x v="12"/>
    <x v="1638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x v="2310"/>
    <s v="John Vanderslice's DAGGER BEACH: The New Album"/>
    <s v="Two records, a new LP and a full cover of Bowie's Diamond Dogs, to be self-released in Spring 2013 -with your involvement and support."/>
    <x v="17"/>
    <x v="1639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x v="2311"/>
    <s v="Mary Fagan's CD Project!"/>
    <s v="I'm heading back into the studio!  I'm planning to record a CD of original songs and one with some jazz standards."/>
    <x v="7"/>
    <x v="164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x v="2312"/>
    <s v="DINOWALRUS: 3RD RECORD ON VINYL"/>
    <s v="Help Brooklyn psychedelic synth rockers DINOWALRUS release their 3rd Record, COMPLEXION, on vinyl!"/>
    <x v="9"/>
    <x v="1641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x v="2313"/>
    <s v="A SUNNY DAY IN GLASGOW"/>
    <s v="A Sunny Day in Glasgow are recording a new album and we need your help!"/>
    <x v="10"/>
    <x v="164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x v="2314"/>
    <s v="Eliot &amp; Ead's First Studio Album, &quot;The Flyover States&quot;"/>
    <s v="Eliot &amp; Eads, an Americana rock band of St. Louis natives, is recording an album about the heartland. Help them complete the record!"/>
    <x v="38"/>
    <x v="1643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x v="2315"/>
    <s v="RICE Presses Their Debut Album 'Keep Warm' On Vinyl"/>
    <s v="Rice invites you to be a part of the creation of their first album and spread their message of love."/>
    <x v="30"/>
    <x v="1644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x v="36"/>
    <x v="1645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x v="2317"/>
    <s v="ibreatheFUR / He Can Jog split Cassette"/>
    <s v="Snag the first Wolf Interval release by droners ibreatheFUR and He Can Jog. One month to preorder and then they're gone!"/>
    <x v="44"/>
    <x v="164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x v="2318"/>
    <s v="Songs For Unusual Creatures"/>
    <s v="A book/CD by Michael Hearst featuring songs and factoids that celebrate some of the most bizarre (and under-appreciated) animals that roam the planet!"/>
    <x v="10"/>
    <x v="1647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x v="2319"/>
    <s v="Nevada Color recording first full-length album &quot;Adventures&quot;"/>
    <s v="The upcoming debut full-length album from Nevada Color &quot;Adventures&quot; will be available Spring 2014 with your help!"/>
    <x v="9"/>
    <x v="1648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x v="2320"/>
    <s v="Ocean Versus Daughter's New Album!"/>
    <s v="We've been hard at work crafting our next batch of songs, and we need your help to record it!  Have a look at our quick witchy video!"/>
    <x v="10"/>
    <x v="1649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x v="2321"/>
    <s v="WienerWÃ¼rze"/>
    <s v="Universal organic liquid seasoning brewed all natural from lupine, oat, salt and water for soups, salads, stews and more"/>
    <x v="339"/>
    <x v="165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x v="2322"/>
    <s v="Jen bakes shortbread needs a commercial kitchen!"/>
    <s v="Jen bakes shortbread is a small batch, all natural shortbread cookie business looking for smart funding to grow!"/>
    <x v="200"/>
    <x v="1079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x v="2323"/>
    <s v="Beef Sticks, the Ultimate Protein Snack"/>
    <s v="You can never go wrong with a Beef Stick, great taste with no fillers and can easily goes with you everywhere."/>
    <x v="49"/>
    <x v="678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x v="2324"/>
    <s v="Pies not Lies"/>
    <s v="A city centre shop selling great locally made food with room to chat and learn about eachother."/>
    <x v="51"/>
    <x v="970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x v="2325"/>
    <s v="MAGA Private Label Spicy Sauce"/>
    <s v="Do you like to Maga? Do you like hot sauce as spicy as your memes? Do you like sexy frogs? Of course you do were all adults here."/>
    <x v="28"/>
    <x v="439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x v="2326"/>
    <s v="Gourmet Steak Hot Dogs By The Savage Wienerâ„¢"/>
    <s v="The Savage Wienerâ„¢ launched last Summer.  Our Premium wieners are already a hit, our next project is The Ultimate Steak Hot Dog."/>
    <x v="36"/>
    <x v="1651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x v="2327"/>
    <s v="Kraut Source - Fermentation Made Simple"/>
    <s v="Gourmet Fermentation in a Mason Jar. Create delicious, nutritious fermented foods at home."/>
    <x v="19"/>
    <x v="1652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x v="2328"/>
    <s v="Bravado Spice | Bigger &amp; Bolder"/>
    <s v="Our mission: To launch our Crimson Hot Sauce &amp; introduce our Chili &amp; Garlic Pickles. _x000a__x000a_Let's change the game together!"/>
    <x v="3"/>
    <x v="1653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x v="2329"/>
    <s v="Half Moon Bay Distillery"/>
    <s v="Vodka, whiskey and fruit brandy - coming soon! We are a coastal distillery located in historic Half Moon Bay, California."/>
    <x v="31"/>
    <x v="1654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x v="2330"/>
    <s v="Let's Launch Griffo Distillery's Whiskey Barrel Program!"/>
    <s v="Help us launch our whiskey program! With your support we'll barrel and age our first whiskeys: Bourbon, Rye and an American Whiskey."/>
    <x v="19"/>
    <x v="1655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x v="2331"/>
    <s v="Meadowlands Chocolate"/>
    <s v="Handcrafted, organic, single-origin, bean-to-bar, dark chocolate. Like fine wine, the secret is in the terroir."/>
    <x v="6"/>
    <x v="1656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x v="2332"/>
    <s v="Organic, Small Batch Dried Pastas Made in Los Angeles"/>
    <s v="Pre-order our delicious, organic, small batch dried pastas (and more) so we can buy a new pasta dryer and move to a commercial kitchen."/>
    <x v="31"/>
    <x v="165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x v="2333"/>
    <s v="Two Hundred Chocolate Truffles"/>
    <s v="Homemade truffles for NYC chocolate fanatics. Truffle recipes for chocolate addicts from all over the world. Chocolate lovers unite."/>
    <x v="20"/>
    <x v="610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x v="2334"/>
    <s v="Picnic Pops in Your Grocery Store!"/>
    <s v="Help us get our delicious, organic, artisanal frozen pops on grocery store shelves in the Baltimore &amp; DC areas."/>
    <x v="23"/>
    <x v="165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x v="2335"/>
    <s v="A Modern-Day Salt Works in Gloucester, Mass.!"/>
    <s v="We hand-harvest water to make flake finishing salt. We're opening a modern-day salt works in historic Gloucester, Massachusetts!"/>
    <x v="31"/>
    <x v="1659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x v="2336"/>
    <s v="SOSU Barrel-Aged Sriracha"/>
    <s v="Aged in whiskey barrels for a unique fruity, spicy, and smoky flavor. Youâ€™ve never tasted sriracha quite like this before."/>
    <x v="22"/>
    <x v="1660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x v="2337"/>
    <s v="The Hudson Standard Bitters and Shrubs"/>
    <s v="We make small batch, locally sourced bitters and shrubs for cocktails and cooking."/>
    <x v="14"/>
    <x v="1661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x v="2338"/>
    <s v="Mountain Morsels: Nutritious, Tasty, Fruit &amp; Nut Treats!"/>
    <s v="Handcrafted treats made from dried fruits, nuts, spices &amp; dark chocolate. Gluten-free, dairy-free, soy-free, grain-free; flavor-full!"/>
    <x v="36"/>
    <x v="1662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x v="2339"/>
    <s v="CACOCO - The Drinking Chocolate Revival"/>
    <s v="The 'food of the gods' has returned in molten glory! CACOCO revives drinking chocolate with a revolutionary sustainable model."/>
    <x v="31"/>
    <x v="1663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x v="2340"/>
    <s v="Doughnuts with love by Strange Matter Coffee"/>
    <s v="Strange Matter Coffee is opening a scratch bakery featuring craft doughnuts with vegan and gluten free options!"/>
    <x v="79"/>
    <x v="1664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x v="2341"/>
    <s v="Cutting Edge Fitness Website (Canceled)"/>
    <s v="This website will serve as an interface to change lives and have a community routing for your success!"/>
    <x v="10"/>
    <x v="117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x v="2342"/>
    <s v="The Future Mind of Business Project (Canceled)"/>
    <s v="A series of informational and interactive online tutorials enabling businesses to proactively ensure mental and corporate vitality."/>
    <x v="62"/>
    <x v="117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x v="2343"/>
    <s v="Mobile Excellence Awards (Canceled)"/>
    <s v="The most influential and prestigious awards program that honors innovation and leadership in mobile technology and entertainment"/>
    <x v="3"/>
    <x v="452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x v="2344"/>
    <s v="Tired of Corporation Negotiation? THINK MIDDLE MEDIATION!"/>
    <s v="SAVE MONEY! Stop worrying about account disputes, supervising installs, and corporation bull-****. We actively negotiate on your behalf"/>
    <x v="28"/>
    <x v="116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x v="2345"/>
    <s v="Social Media Website (Canceled)"/>
    <s v="My team and I are creating a social media website for pet lovers across the world! Fashion, animal shows, adoptions, and more."/>
    <x v="9"/>
    <x v="117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x v="2346"/>
    <s v="Ez 2c 3D Viewers (Canceled)"/>
    <s v="Watch and Make FREE 3D Videos &amp; Pics - No Viewer needed. To Help Learn we have Training and Instant 3D viewers."/>
    <x v="127"/>
    <x v="1665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x v="2347"/>
    <s v="Course: Create Complete Web Apps without Coding (Canceled)"/>
    <s v="Back this project and get access to a course about building COMPLETE web applications without coding."/>
    <x v="28"/>
    <x v="493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x v="2348"/>
    <s v="Business &amp; Entertainment In 3D World! (Canceled)"/>
    <s v="Own, Buy, Sell 3D property! 3D games, 3D traveling and earn in one virtual 3D NEASPACE, Best for Oculus Rift environment."/>
    <x v="54"/>
    <x v="795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x v="2349"/>
    <s v="POLIWORD - an internet project that could change the world"/>
    <s v="Poliword tries to provide the people of the world an opportunity to make real changes in their government through the internet."/>
    <x v="340"/>
    <x v="117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x v="2350"/>
    <s v="HoxWi - Simple and reliable online customer services (Canceled)"/>
    <s v="HoxWi are the future for real time interaction with on-line customers via chat or video conference."/>
    <x v="63"/>
    <x v="117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x v="2351"/>
    <s v="NZ Auction site.  No listing or success fees. Only $2 p/m"/>
    <s v="Donate $30 or more and receive a free selfie stick."/>
    <x v="341"/>
    <x v="1651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x v="2352"/>
    <s v="The Seeker's School of Thought and Philosophy (Canceled)"/>
    <s v="It is the mission of the Seekerâ€™s School of Thought and Philosophy to provide a safe and nurturing environment for all."/>
    <x v="13"/>
    <x v="117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x v="2353"/>
    <s v="A Brony and Pegasister dating website (Canceled)"/>
    <s v="The best dating website for bronys and pegasisters. The reason I'm trying to get the funds for this project is that I need a laptop."/>
    <x v="28"/>
    <x v="117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x v="2354"/>
    <s v="Dissertation (Canceled)"/>
    <s v="Almost done with doctorate degree but need funding of $35,000 to complete research of project."/>
    <x v="19"/>
    <x v="379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x v="2355"/>
    <s v="PriceItUpPlease (Canceled)"/>
    <s v="PriceItUpPlease will be an easy to use website that estimates the amount of your startup costs for that great idea you have!"/>
    <x v="6"/>
    <x v="434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x v="2356"/>
    <s v="HardstyleUnited.com (Canceled)"/>
    <s v="HardstyleUnited.com The Global Hardstyle community. Your Hardstyle community."/>
    <x v="3"/>
    <x v="117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x v="2357"/>
    <s v="Online therapist directory - Click For Therapy (Canceled)"/>
    <s v="Click For Therapy is a website that was created to connect consumers and therapists across the UK."/>
    <x v="100"/>
    <x v="117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x v="2358"/>
    <s v="Auction, Sell Swap without excessive fees, the next ebay."/>
    <s v="A website to auction, sell and swap items in the uk without a charge, without excess fees, the next ebay."/>
    <x v="15"/>
    <x v="117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x v="2359"/>
    <s v="crowd-funded public genome sequencing (Canceled)"/>
    <s v="I want to crowdfund the sequencing of my own genome to make it publicly available with crowd-sourced interpretation."/>
    <x v="51"/>
    <x v="1666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x v="2360"/>
    <s v="Bee Bay Microjobs (Canceled)"/>
    <s v="Welcome to Bee Bay Canada, your commission free microjobs website.  Sell at any price and keep 100% of what you earn!"/>
    <x v="10"/>
    <x v="369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x v="2361"/>
    <s v="Lemme Grab it (Canceled)"/>
    <s v="A website for email/sms alerts of your personal selection, comparison of prices,consolidated database, best deals around for clothing."/>
    <x v="48"/>
    <x v="117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x v="2362"/>
    <s v="Help CRB obtain 501(c)(3) status! (Canceled)"/>
    <s v="The Columbus Ruby Brigade has brought monthly ruby goodness and camaraderie to all participants."/>
    <x v="329"/>
    <x v="678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x v="2363"/>
    <s v="Top~Notch - Helping Every Day People Change Their Future"/>
    <s v="This is an affordable social lead based web-site to help anyone who wants extra work or start their own business. We find your customer"/>
    <x v="164"/>
    <x v="117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x v="2364"/>
    <s v="Minecraft Server and Website Help (Name: Forge Realms)"/>
    <s v="Making a Minecraft server and Website and I need your help to fund it. Thanks in Advance!"/>
    <x v="342"/>
    <x v="117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x v="2365"/>
    <s v="IMI - It's My Identity (Canceled)"/>
    <s v="A website that could group all your social 'identities' and online property together and find new followers or creators to follow"/>
    <x v="28"/>
    <x v="117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x v="2366"/>
    <s v="iDEA On Demand Virtual Activities. Get Active! (Canceled)"/>
    <s v="iDEA virtual activities, the perfect way to encourage children and families to get active - physically, socially and mentally."/>
    <x v="31"/>
    <x v="131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x v="2367"/>
    <s v="Help us Make a Website Like Chegg but Free and wayyy Better!"/>
    <s v="Our goal is to create a completely free website similar to Chegg.com for students to benefit from without raping their wallet!"/>
    <x v="63"/>
    <x v="1667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x v="2368"/>
    <s v="Lavvoro - A new LinkedIn and Facebook for the job market"/>
    <s v="A professional and social media environment created to effectively match job seekers to jobs based on an algorithms-matching system"/>
    <x v="79"/>
    <x v="173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x v="2369"/>
    <s v="Site so businesses can offer deals to community - Let's Go!"/>
    <s v="A website that lets local businesses offer deals to customers and be found online. They pay a small yearly fee and keep %100 of profit."/>
    <x v="31"/>
    <x v="117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x v="2370"/>
    <s v="TaxSaver USA Affordable Tax App Development and Launch"/>
    <s v="Let's go get it back! Most people can get $5,000 to $6,000 more a year in tax deductions. Stop the abuse and get back your share!"/>
    <x v="31"/>
    <x v="376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x v="2371"/>
    <s v="ProjectPetal.com (Canceled)"/>
    <s v="ProjectPetal.com is an all in one website for all Makers to share projects and ideas. A Facebook(R) Twitter(R) &amp; Github(R) all in one."/>
    <x v="13"/>
    <x v="117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x v="2372"/>
    <s v="Finding Pets - Bringing Lost Pets Home (Canceled)"/>
    <s v="An online platform that will notify every listed individual, vet, council, pound and so on in a geographical area when a pet is lost!"/>
    <x v="62"/>
    <x v="147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x v="2373"/>
    <s v="Cykelauktion.com (Canceled)"/>
    <s v="We want to create a safe marketplace for buying and selling bicycles."/>
    <x v="343"/>
    <x v="155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x v="2374"/>
    <s v="Alcohol On Call (Canceled)"/>
    <s v="Next time you want a beer, put down your keys and pick up your phone. We prevent drunk driving by delivering alcohol to you at home."/>
    <x v="29"/>
    <x v="115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x v="2375"/>
    <s v="Slice Trade- Phone Trade-In, Made Simple (Canceled)"/>
    <s v="Slice Trade is a new way to trade in your old phones. We buy back phones in any condition and pay you cash or give you a new one free!"/>
    <x v="3"/>
    <x v="117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x v="2376"/>
    <s v="Phone Tags: lost and found stickers (Canceled)"/>
    <s v="Tough, pre-manufactured lost and found stickers that forward messages to the owners email and cellphone."/>
    <x v="9"/>
    <x v="1668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x v="2377"/>
    <s v="Fluttify - New Canadian Tech Start Up (Canceled)"/>
    <s v="Fluttify is an Online Video Sharing Platform allowing friends to share their favorite Trending Content with each other."/>
    <x v="30"/>
    <x v="117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x v="2378"/>
    <s v="KEEPUP INC (Canceled)"/>
    <s v="KEEPUP allows you to extend your social circle by introducing you to new people via your friends."/>
    <x v="74"/>
    <x v="117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x v="2379"/>
    <s v="SelectCooks.com (Canceled)"/>
    <s v="Selectcooks.com is a community marketplace for people to list, find and hire chefs."/>
    <x v="11"/>
    <x v="117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x v="2380"/>
    <s v="Finit - Hashtag Chatting (Canceled)"/>
    <s v="Tired of waiting for likes? Here is a brand new social network centered on real-time hashtag chatting. Just chat and enjoy!"/>
    <x v="36"/>
    <x v="434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x v="2381"/>
    <s v="Cannabis Connection (Canceled)"/>
    <s v="Social Media Platform for the Marijuana Industry to create professionalism and a stable lasting market."/>
    <x v="344"/>
    <x v="1669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x v="2382"/>
    <s v="These Easy Days (Canceled)"/>
    <s v="Netiquette classes to teach our youth how make proper use of computer-mediated communications for personal and educational success."/>
    <x v="9"/>
    <x v="73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x v="2383"/>
    <s v="KindaQuirky (Canceled)"/>
    <s v="A quirky online shop where you can buy, sell and discover stuff that's &quot;a little bit different&quot;. We think &quot;it's right up your alley!&quot;"/>
    <x v="3"/>
    <x v="140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x v="2384"/>
    <s v="Social Rewards - A new twist on social media (Canceled)"/>
    <s v="We're seeking to reward our members for their social behavior. The members win on two levels- compensation and increased viral sharing!"/>
    <x v="28"/>
    <x v="13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x v="2385"/>
    <s v="Search every sneaker site and local store at once (Canceled)"/>
    <s v="Lyka will allow you to search for shoes in every sneaker store and website and then buy for in-store pickup or same-day delivery."/>
    <x v="99"/>
    <x v="1670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x v="2386"/>
    <s v="Realjobmatch.com (Canceled)"/>
    <s v="Realjobmatch is not just a job search site but a matching site , matching the right jobseekers with the best jobs."/>
    <x v="11"/>
    <x v="117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x v="2387"/>
    <s v="Building an interactive web-based health community."/>
    <s v="Learning should be fun! Effective health education includes the person's learning strengths, preferences and cultural perspective."/>
    <x v="60"/>
    <x v="772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x v="2388"/>
    <s v="Virtual Restart - Stock Market For You and Your Loved Ones"/>
    <s v="The first ever trend-powered stock-market where you can buy and sell shares of you and your loved ones. Let's explore life together."/>
    <x v="258"/>
    <x v="1501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x v="2389"/>
    <s v="Et si Kiwwi vous trouvait un job ? (Canceled)"/>
    <s v="Kiwwi va dÃ©poussiÃ©rer le marchÃ© de l'emploi, avec peu de moyens mais de trÃ¨s bonnes idÃ©es, cependant, nous avons besoin de vous !"/>
    <x v="194"/>
    <x v="134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x v="2390"/>
    <s v="iHorizon Pty Ltd (Enterprise Planning &amp; Forecasting)"/>
    <s v="A SaaS solution for Businesses to align their strategies with customer value, using realtime strategic roadmaps &amp; visualisations."/>
    <x v="345"/>
    <x v="117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x v="2391"/>
    <s v="oToBOTS.com - Freedom from high cost auto repairs (Canceled)"/>
    <s v="Using the power of internet to help people save hundreds in car repair."/>
    <x v="22"/>
    <x v="379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x v="2392"/>
    <s v="WILLAMETTE EXTRA BOARD (Canceled)"/>
    <s v="I am asking for $4,200 to launch a unique website serving professionals in any and all industries seeking additional income in Oregon."/>
    <x v="285"/>
    <x v="117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x v="2393"/>
    <s v="Game Swapper (Canceled)"/>
    <s v="Imagine a world where you can swap a video game you're tired of playing for a video game you actually want to play for just $1.50!"/>
    <x v="57"/>
    <x v="155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x v="2394"/>
    <s v="Wriyon - WRIte Your Own (Canceled)"/>
    <s v="We want to create the &quot;Facebook&quot; for Writers. We are working on a new world for people who like to write. Check out more wriyon.com"/>
    <x v="10"/>
    <x v="158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x v="2395"/>
    <s v="VENT it out (Canceled)"/>
    <s v="I am making a social website where people can anonymously or openly vent, All walks of life all over the world"/>
    <x v="287"/>
    <x v="117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x v="2396"/>
    <s v="Projektwebseite (Canceled)"/>
    <s v="I'm creating a website with projects which I'll create later / Ich erstelle eine Webseite mit Projekten, welche ich spÃ¤ter erstelle."/>
    <x v="10"/>
    <x v="115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x v="2397"/>
    <s v="#ADOPTROHINGYA PROJECT (Canceled)"/>
    <s v="Matching refugees with sponsors in the US for 5 years. Our goal is to assist 300 Rohingya refugee families with supportive communities."/>
    <x v="346"/>
    <x v="117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x v="2398"/>
    <s v="Roekee.com (Canceled)"/>
    <s v="The internets new search engine. Looking for funding to develop our backend web indexing software with an emphasis on automation."/>
    <x v="23"/>
    <x v="117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x v="2399"/>
    <s v="SheLifts - the #1 Female Bodybuilding HUB (Canceled)"/>
    <s v="SheLifts is going to be the number One international social HUB &amp; information resource for women into weight lifting"/>
    <x v="93"/>
    <x v="117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x v="2400"/>
    <s v="NEW 2016 Social Media Litesbook (Canceled)"/>
    <s v="New Innovation of Social Media with New Technology created to bring users even closer togethor - Tabs &amp; Features never seen before!"/>
    <x v="63"/>
    <x v="117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x v="2401"/>
    <s v="The Dancing Elephant, Traditional Dosa and Indian Cuisine"/>
    <s v="A &quot;Hypo-allergenic&quot; food cart that specializes in making traditional Indian Meals with a delicious American flavor combination."/>
    <x v="89"/>
    <x v="167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x v="2402"/>
    <s v="Cupcake Truck Unite"/>
    <s v="Small town, delicious treats, and a mobile truck"/>
    <x v="14"/>
    <x v="401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x v="2403"/>
    <s v="Think Green, Think Tea Trike! - A mobile cafe &amp; online shop."/>
    <s v="The aim is to start a business/service serving the finest green tea to my local area by trike as well as selling tea online."/>
    <x v="38"/>
    <x v="167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x v="2404"/>
    <s v="Square Donuts Truck"/>
    <s v="We would love another Donut Food Truck for your famous Square Donuts.  We have one successful truck and retail store open already!"/>
    <x v="36"/>
    <x v="117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x v="2405"/>
    <s v="JoyShtick Food Truck"/>
    <s v="We are the first gaming-themed food truck, bringing gourmet pub fare to the Jacksonville area."/>
    <x v="10"/>
    <x v="1673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x v="2406"/>
    <s v="Arnold's Happy Days Food Truck"/>
    <s v="Be a part of something BIG, support us in opening the best burger truck in Tacoma! ~ &quot;So I donâ€™t have to dream alone!&quot;"/>
    <x v="53"/>
    <x v="1674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x v="2407"/>
    <s v="&quot;PASHUT&quot;-(Means â€˜simpleâ€™ in Hebrew)"/>
    <s v="Hummus-mediterranean diet, real food, organic, vegan, kosher._x000a_An original great health oriented street food in Santa Fe NM."/>
    <x v="29"/>
    <x v="1675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x v="2408"/>
    <s v="Sabroso On Wheels"/>
    <s v="A US Army Vet trying to get a Peruvian food truck going! Really good Peruvian food now mobile!"/>
    <x v="36"/>
    <x v="134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x v="2409"/>
    <s v="Johnny's Food Truck a Puerto Rican and BBQ infusion"/>
    <s v="I am looking to start a food truck with an infusion of my Puerto Rican heritage and my love for BBQ."/>
    <x v="31"/>
    <x v="75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x v="2410"/>
    <s v="Websters grill truck       slow cooked meats"/>
    <s v="Websters grill truck the best slow cooked meats on hot coals_x000a_Beef bisket, roast Lamb, roast chicken, Ribs, burgers, sliders,"/>
    <x v="36"/>
    <x v="117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x v="2411"/>
    <s v="Was ist das"/>
    <s v="I want to create an authentic German food truck to travel all over the US. Spreading amazing German Food to Summer Time Music Festivals"/>
    <x v="31"/>
    <x v="118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x v="2412"/>
    <s v="Food-truck 100 % carnivore : &quot;Le camion qui grille&quot;"/>
    <s v="Fini les burgers ou les sandwichs : Ã  votre pause dÃ©jeuner, repartez avec votre barquette de grillade de bÅ“uf, canard ou poulet !"/>
    <x v="6"/>
    <x v="117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x v="2413"/>
    <s v="Lone Pine Coffee Brewery"/>
    <s v="Lone Pine Coffee Brewery will be a portable third-wave coffee shop available for wedding receptions and other events!"/>
    <x v="9"/>
    <x v="379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x v="2414"/>
    <s v="Help 95th St.Tacos get a food truck in Atlanta"/>
    <s v="95th St. Tacos needs your help in purchasing a food truck so that we can deliver the flavors of LA Tacos right to your neighborhood"/>
    <x v="36"/>
    <x v="75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x v="2415"/>
    <s v="Local Food Truck is Off the Hoof!"/>
    <s v="It will be ridiculously easy to become addicted to the full, rich flavor of locally raised beef, pork, and more..."/>
    <x v="127"/>
    <x v="400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x v="2416"/>
    <s v="Smokin' J's BBQ. food truck"/>
    <s v="ex school bus redesigned into pickup truck complete with giant meat smoker in &quot;bed&quot; of truck and kitchen in the &quot;cab&quot; of the truck."/>
    <x v="22"/>
    <x v="139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x v="2417"/>
    <s v="I want to make the best fried chicken!!"/>
    <s v="I have been working on a recipe for 20 years now and need to perfect it!  Also want to do a gluten free version, then open a food truck"/>
    <x v="28"/>
    <x v="117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x v="2418"/>
    <s v="Mexican food truck"/>
    <s v="I want to start my food truck business."/>
    <x v="31"/>
    <x v="139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x v="2419"/>
    <s v="Grateful Gourmet Grub! farm to table: food truck &amp; hot dog !"/>
    <s v="Farm to table, gourmet hippy hot dogs made from scratch with free range meats and organic produce: mind expanding recipes: TasteBudTrip"/>
    <x v="9"/>
    <x v="117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x v="2420"/>
    <s v="Pangea Cuisines &quot;Continental Drift&quot; A Paleo food Truck!"/>
    <s v="Pangea Cuisines offers authentic hand crafted dishes, utilizing fresh ingredients selected that very morning."/>
    <x v="347"/>
    <x v="1676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x v="2421"/>
    <s v="hot dog cart"/>
    <s v="help me start Merrill's first hot dog cart in this empty lot"/>
    <x v="12"/>
    <x v="116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x v="2422"/>
    <s v="Help starting a family owned food truck"/>
    <s v="Family owned business serving BBQ and seafood to the public"/>
    <x v="2"/>
    <x v="116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x v="2423"/>
    <s v="FBTR BBQ"/>
    <s v="FBTR is a Texas-style, North Carolina based, homemade BBQ company looking to bring good meat to the masses."/>
    <x v="127"/>
    <x v="13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x v="2424"/>
    <s v="Lily and Memphs"/>
    <s v="Great and creative food from the heart in the form of a sweet food truck!"/>
    <x v="31"/>
    <x v="622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x v="2425"/>
    <s v="Food Cart Tour With Raz Simone and Macklemore"/>
    <s v="I have the chance to take my Food Cart Business on the road. This is a major opportunity for a lot of people to learn and prosper."/>
    <x v="8"/>
    <x v="116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x v="2426"/>
    <s v="The Low-Calorie Food Truck"/>
    <s v="Aspiring to create a food truck with many delicious low calorie meals to encourage healthy eating while enjoying every bite."/>
    <x v="22"/>
    <x v="117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x v="2427"/>
    <s v="Wraps in a snap. Fast lunch with a gourmet punch!"/>
    <s v="Fast and simple lunches for those on the go.  All (lunch) deals $10 or less."/>
    <x v="63"/>
    <x v="116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x v="2428"/>
    <s v="Premium Burgers"/>
    <s v="From Moo 2 You! We want to offer premium burgers to a taco flooded environment."/>
    <x v="19"/>
    <x v="116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x v="2429"/>
    <s v="MEATloko, ekte BBQ fra spesialbygd vedfyrt rÃ¸ykovn i foodbus"/>
    <s v="Den tÃ¸ffeste foodtrucken i gata, bbq, ribs, briskets, pulled pork, frites, pickle, alt laget i en spesialbygd rÃ¸ykovn i bussen, av meg."/>
    <x v="348"/>
    <x v="557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x v="2430"/>
    <s v="It's so cute! - Great food!"/>
    <s v="This little guy will be circling the streets of Brickell &amp; Wynwood in Miami serving Venezuelan dishes. It needs TLC and some equipment"/>
    <x v="9"/>
    <x v="577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x v="2431"/>
    <s v="Murphy's good eatin'"/>
    <s v="Go to Colorado and run a food truck with homemade food of all kinds."/>
    <x v="57"/>
    <x v="369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x v="2432"/>
    <s v="funding for bbq trailer"/>
    <s v="Looking to start competition cooking and need start-up help.  Offering brisket tasting to all contributors."/>
    <x v="32"/>
    <x v="369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x v="2433"/>
    <s v="TWIZTID CREATIONS"/>
    <s v="I want to create an amazing menu that no one eals has.I have great ideas like a non-traditional pb&amp;j thats wraped in an eggroll &amp; fried"/>
    <x v="3"/>
    <x v="117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x v="2434"/>
    <s v="Fresh fruit and veggies for the hood!"/>
    <s v="Mobile food truck loaded with locally grown fresh fruits and veggies. Caters to the inner-city and zip codes known as food deserts."/>
    <x v="22"/>
    <x v="375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x v="2435"/>
    <s v="Paleo food as a Take Away-food, order and pay in the app"/>
    <s v="Healthy, paleo food nearby gym and office areas. You pic your order and pay in the app and pic your time for just pic up the food."/>
    <x v="65"/>
    <x v="1677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x v="2436"/>
    <s v="Waistband: Solar Powered Vegan Quality of Life Truck"/>
    <s v="A sustainable vegan food truck. Locally and solar powered. Mission: hydroponic farms &amp; non profit eateries in impoverished lands by'30."/>
    <x v="349"/>
    <x v="372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x v="2437"/>
    <s v="Cuppa Gumbos"/>
    <s v="Homemade Gumbo, Stews and Curry to be served hot and fresh everyday at any festival or concert we can attend."/>
    <x v="6"/>
    <x v="117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x v="2438"/>
    <s v="FOOD|Art"/>
    <s v="I'm starting a catering and food truck business of southern comfort food. My FOOD is my Art!  _x000a_Thanks for you help!"/>
    <x v="36"/>
    <x v="155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x v="2439"/>
    <s v="Pillow Puffs Concessions"/>
    <s v="Expand cotton candy concession to include other foods and purchase a trailer to haul._x000a_Purchase unstuffed pets to fill with cotton candy"/>
    <x v="3"/>
    <x v="117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x v="2440"/>
    <s v="The first green Food Truck in Phnom Penh"/>
    <s v="Starting a entire clean energy food truck and set a new standard for Cambodia"/>
    <x v="10"/>
    <x v="115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x v="2441"/>
    <s v="Bring Alchemy Pops to the People!"/>
    <s v="YOU can help Alchemy Pops POP up on a street near you!"/>
    <x v="51"/>
    <x v="1678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x v="2442"/>
    <s v="Young Mountain Tea: A New White Tea from India's Himalayas"/>
    <s v="The first tea from a new sustainable tea region in India's young, rising Himalayas."/>
    <x v="95"/>
    <x v="1679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x v="2443"/>
    <s v="VEGA: One-of-A-Kind Coffee that Changes Lives"/>
    <s v="We empower coffee farmers to process their own premium beans, and connect them directly with coffee lovers on our online marketplace."/>
    <x v="22"/>
    <x v="1680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x v="2444"/>
    <s v="Trish's Truffles &amp; Sweet Treats."/>
    <s v="Chocolate Truffles &amp; Sweet Treats handcrafted the European traditional way.  One bite and you will always want to eat dessert first!"/>
    <x v="9"/>
    <x v="1681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x v="2445"/>
    <s v="Joe's Cellar Phase 1 - Sit down, shut up &amp; EAT!"/>
    <s v="Joe's Cellar is locally prepared old world Italian &quot;cellar food&quot;. _x000a_This is the stuff that makes non-Italians wish they were Italian!"/>
    <x v="10"/>
    <x v="1682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x v="2446"/>
    <s v="Brooklyn Cookie Company is growing!"/>
    <s v="The Brooklyn Cookie Company plans to bring our signature &quot;Mushroom&quot; Meringue Cookies and Just Meringues! to stores around the country!"/>
    <x v="10"/>
    <x v="1683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x v="2447"/>
    <s v="The Workingman's Cake by Delectabites"/>
    <s v="Some days you just need cake! Homemade cake, wild (and classic) flavors, icing on the inside and shipped fresh to your home or office!"/>
    <x v="30"/>
    <x v="1684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x v="2448"/>
    <s v="Ninja Narwhal Coffee Company 13oz. Campfire Coffee Mug"/>
    <s v="New ninja-cool campfire coffee mug from Ninja Narwhal Coffee Company. Perfect for holding 13oz of the best coffee in the universe!"/>
    <x v="44"/>
    <x v="357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x v="2449"/>
    <s v="Born to Crunch - Jackson Holesome Granola"/>
    <s v="Wholesome, gluten-free, crunchy granola hand-baked in Jackson, WY. Rich in protein, omega 3's, and fiber. Help me get it to you!"/>
    <x v="3"/>
    <x v="1685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x v="2450"/>
    <s v="Old Coast Ales: Brewery and Taproom"/>
    <s v="Old Coast Ales will be St. Augustine's very own micro brewery where our focus will be on creating unique and traditional beer styles."/>
    <x v="36"/>
    <x v="1686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x v="2451"/>
    <s v="Boss Balls Protein Balls"/>
    <s v="Meet the best tasting high protein, low sugar protein snack on the planet. Guaranteed to turn you into a stone cold fox."/>
    <x v="3"/>
    <x v="1687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x v="2452"/>
    <s v="Kickstart for a Startup Nebraska Food Business"/>
    <s v="Italian inspired sauce with a spice and heat that make this simple Red Sauce unique! This company name still remains a secret, for now!"/>
    <x v="20"/>
    <x v="1688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x v="2453"/>
    <s v="Bounce Jerky - Natural - Hand-Crafted - Quality"/>
    <s v="Creating naturally smoked Jerky without the use of artificial ingredients or preservatives. A healthier snack that taste great!"/>
    <x v="9"/>
    <x v="1689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x v="2454"/>
    <s v="Bine Brewing - Brewed Within Reach"/>
    <s v="Beer. Delicious, Salem made beer. Only the freshest, small batch beer straight from the source. Our beer is brewed within reach."/>
    <x v="19"/>
    <x v="1690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x v="2455"/>
    <s v="Yo Mama's Sauces &amp; Rubs"/>
    <s v="Mama wants everyone to try her secret recipes for sauces and rubs. She uses only the freshest ingredients for them."/>
    <x v="43"/>
    <x v="1691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x v="2456"/>
    <s v="Beef Sticks to Chomp On!!"/>
    <s v="These beef sticks will make your taste buds dance with happiness. Plus they are healthier than most available today!"/>
    <x v="15"/>
    <x v="1692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x v="2457"/>
    <s v="NDWK The North Dakota Wine Kitchen"/>
    <s v="If you love wine, and have ever dreamed of crafting your own. You can in 3 easy steps.  Sample~Sprinkle~Savor."/>
    <x v="165"/>
    <x v="1693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x v="2458"/>
    <s v="Smoke, Loaf &amp; Saucer"/>
    <s v="Three ladies starting a small bakery/toast bar concept @SmorgasburgLA.  House made pastries and bread using local and fun ingredients."/>
    <x v="10"/>
    <x v="1603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x v="2459"/>
    <s v="Amy's Cupcake Shoppe, Bringing sweet treats to Hopkins"/>
    <s v="Bringing delicious, scratch-made, baked goods to mainstreet Hopkins, MN. Specializing in cupcakes, cakes, cookies, and French macarons."/>
    <x v="11"/>
    <x v="1694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x v="2460"/>
    <s v="Grano: The Good Place to Get Great Bread"/>
    <s v="A humble and homey bakery passionately obsessed with good bread. Grano will fast become your favorite neighborhood food hub."/>
    <x v="0"/>
    <x v="1695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x v="2461"/>
    <s v="Christian &amp; The Sinners"/>
    <s v="Songs of faith and worship that are so deeply spiritual you could sing them in church, so down to earth you could play them in a bar."/>
    <x v="51"/>
    <x v="1696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x v="2462"/>
    <s v="Help CHURCHES turn this song into an LGBT anthem!"/>
    <s v="CHURCHES, an indie rock band from Oakland, CA, is recording a new single about marriage equality and pressing it to 7&quot; vinyl."/>
    <x v="9"/>
    <x v="1697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x v="2463"/>
    <s v="Emma Ate the Lion &quot;Songs Two Count Too&quot;"/>
    <s v="Emma Ate The Lion's debut full length album"/>
    <x v="13"/>
    <x v="66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x v="2464"/>
    <s v="The Enemy Feathers NEW EP"/>
    <s v="The Enemy Feathers are passing the proverbial hat to see if we can raise enough money to complete Our NEW EP"/>
    <x v="13"/>
    <x v="580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x v="2465"/>
    <s v="The Lion Oh My - Our first full length release"/>
    <s v="An indie band from Spokane, WA looking to master and package their first full length album."/>
    <x v="176"/>
    <x v="1698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x v="2466"/>
    <s v="Jesse Alexander's Independent Debut Album"/>
    <s v="With big dreams and big sounds, Jesse Alexander's Debut album titled &quot;For Once&quot; brings Indie Rock to a whole new level."/>
    <x v="30"/>
    <x v="911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x v="2467"/>
    <s v="Nature Boy Explorer EP"/>
    <s v="We've finished our first EP and we're taking it on the road in three weeks! Help us fund manufacturing?"/>
    <x v="28"/>
    <x v="1699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x v="2468"/>
    <s v="New &quot;Jesse Denaro&quot; Album!"/>
    <s v="Please donate, support &amp; share this project so that I may be able to record my new EP this fall!"/>
    <x v="13"/>
    <x v="1700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x v="2469"/>
    <s v="Some Dark, Beautiful Morning - Greg Byers' EP"/>
    <s v="All the music for my EP of cello-fusion originals is complete. All I need now is your help to get it mastered &amp; pressed to CD &amp; vinyl!"/>
    <x v="38"/>
    <x v="1701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x v="2470"/>
    <s v="Geoff Zimmerman's Urban-Folk/ Indie-Rock Album"/>
    <s v="Music is my passion.  I've been recording this album for 2 years now, and I just want the world to finally hear it!"/>
    <x v="28"/>
    <x v="1702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x v="2471"/>
    <s v="Confused Disciples - &quot;Sleepamation&quot;"/>
    <s v="Confused Disciples' debut album &quot;Sleepamation&quot; is (finally) all recorded and mixed, now all that's left is mastering and duplication."/>
    <x v="2"/>
    <x v="141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x v="2472"/>
    <s v="Help Ben Hardt Release 3 Albums In 9 Months!"/>
    <s v="Help Ben Hardt release 3 albums in a 9 month span, telling the story of two lovers in London during WWII. All with strings, a rock band and more..."/>
    <x v="51"/>
    <x v="1703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x v="2473"/>
    <s v="Mike Midwestern &quot;Oh My Soul&quot; Album"/>
    <s v="Wrote some new songs and it turned into an album. I even have a title already, &quot;Oh My Soul&quot;. Would love your support!"/>
    <x v="13"/>
    <x v="41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x v="2474"/>
    <s v="Suggestion's Upcoming Album!"/>
    <s v="Even though were still recording our first album, were taking pre orders to help with manufacturing costs. We have a lot to cover with this CD/ DVD. "/>
    <x v="10"/>
    <x v="1704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x v="2475"/>
    <s v="BRANDTSON - &quot;Send Us A Signal&quot; Vinyl LP"/>
    <s v="Help BRANDTSON and DREAMOVERrecords press their 2004 record, &quot;Send Us A Signal&quot;."/>
    <x v="30"/>
    <x v="1705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x v="2476"/>
    <s v="Arts &amp; Crafts"/>
    <s v="Eleven songs, the accumulation of several memorable occurrences in a sleepy town; stories of fiction &amp; fact."/>
    <x v="50"/>
    <x v="1706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x v="2477"/>
    <s v="Debut Album"/>
    <s v="Releasing my first album in August, and I need your help in order to get it done!"/>
    <x v="47"/>
    <x v="1707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x v="2478"/>
    <s v="&quot;Safer in the Sky&quot;: Should We Run's debut album launch."/>
    <s v="San Francisco Indie band, Should We Run, gets set to launch their debut EP capped with a tour to South by Southwest Music Conference."/>
    <x v="6"/>
    <x v="1708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x v="2479"/>
    <s v="FUEL FAKE NATIVES"/>
    <s v="Fake Natives is headed on tour this summer. Help them fill their tank with fossil fuels."/>
    <x v="43"/>
    <x v="1709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x v="2480"/>
    <s v="Either, Either EP"/>
    <s v="We are a band from Long Beach, Ca looking to record our first EP. Any little bit counts and your support would mean the world to us!"/>
    <x v="13"/>
    <x v="41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x v="2481"/>
    <s v="The Chrome Cranks launch PR campaign for new album!"/>
    <s v="To support the media blitz for their brand-new album, the band is offering a Kickstarter-only EP and other amazing premiums."/>
    <x v="23"/>
    <x v="1710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x v="2482"/>
    <s v="Journey to Japan"/>
    <s v="Singer Jude Roberts has been asked to perform his song &quot;The Flood&quot;  in Hiroshima.  You can assist in making this opportunity a reality."/>
    <x v="28"/>
    <x v="1099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x v="2483"/>
    <s v="Intangible Animal's &quot;Oh The Humanity&quot; Tour"/>
    <s v="Send Intangible Animal on our first West Coast Tour!!! The fate of the world rests in your hands."/>
    <x v="184"/>
    <x v="171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x v="2484"/>
    <s v="Kickstart Kiya Heartwood's &quot;Bold Swimmer&quot; solo CD."/>
    <s v="A solo roots/rock CD written by award winning singer-songwriter Kiya Heartwood and produced by Grammy nominated producer Mark Hallman."/>
    <x v="8"/>
    <x v="1712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x v="2485"/>
    <s v="Calli Dollinger and The Dusters Fall Tour Fund"/>
    <s v="We're trying to fund a fall tour to Dallas,  where we will record our debut album with Grammy award-winning producer, Stuart Sikes."/>
    <x v="13"/>
    <x v="318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x v="2486"/>
    <s v="Help Michael Trieb make CD's for his new EP!"/>
    <s v="I'm just about finished recording my new EP &quot;Gypsy Wind,&quot; but I need help w/making CD's for you to hold in your hands!  And listen to!"/>
    <x v="43"/>
    <x v="1713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x v="2487"/>
    <s v="Copyrighting 1978 Champs Finished Album"/>
    <s v="Raise enough money to fund the copyright cost for the full length indie rock record we spent the year recording."/>
    <x v="15"/>
    <x v="1714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x v="2488"/>
    <s v="Pull Some Strings For Jameson Elder"/>
    <s v="Nashville independent singer/songwriter Jameson Elder making a new album! Check out the video to preview the single &quot;Take Me Back&quot;!"/>
    <x v="9"/>
    <x v="1715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x v="2489"/>
    <s v="&quot;Death Anxiety&quot;, a new album by Pocket Vinyl"/>
    <s v="A new Pocket Vinyl album focusing on all things about death: what it is, feels like, leads to, and how the idea of God fits into it."/>
    <x v="8"/>
    <x v="1716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x v="2490"/>
    <s v="The Offbeats Summer Tour 2012"/>
    <s v="We are trying to fund our first multi-state tour this summer in an effort to get our music out to as many people as possible."/>
    <x v="2"/>
    <x v="1493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x v="2491"/>
    <s v="Nathan Evans - Remove The Illusion EP "/>
    <s v="Nathan Evans, instrumental rock guitarist and official V3fights.com artist, is releasing his first solo EP entitled Remove The Illusion"/>
    <x v="2"/>
    <x v="1717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x v="2492"/>
    <s v="SUPER NICE EP 2012"/>
    <s v="We're a band from Hawaii trying to produce our first EP and we need help!"/>
    <x v="20"/>
    <x v="661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x v="2493"/>
    <s v="Lets Make A Record Together!"/>
    <s v="Making the record I've always dreamed of, and I want you to be part of the journey. Join me and let's make a great album together!"/>
    <x v="22"/>
    <x v="1718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x v="2494"/>
    <s v="Motive Makes a Man - Heavy Boots Album Production"/>
    <s v="Multi-Instrumentalist Ace Waters' new double album with 2+hours of music needs to be professionally made and replicated."/>
    <x v="15"/>
    <x v="1719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x v="2495"/>
    <s v="Vinyl Pressing for &quot;Nine Different Kinds of Gone&quot;"/>
    <s v="World-class musicians pay tribute to Kenny Childers, one of Indiana's best songwriters. MFT is pressing the album on double vinyl."/>
    <x v="15"/>
    <x v="1720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x v="2496"/>
    <s v="Lynn Haven - The First Album, &quot;Fair Weather Friends&quot;"/>
    <s v="Be a part of making the first Lynn Haven album, &quot;Fair Weather Friends.&quot;"/>
    <x v="12"/>
    <x v="44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x v="2497"/>
    <s v="New Joe Rut Album: Live From the Great American Music Hall"/>
    <s v="Joe Rut captures his eccentrically funny and moving songs live with an 8-piece band + special guests.  Help him release it!!!"/>
    <x v="23"/>
    <x v="1721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x v="2498"/>
    <s v="Race Bandit's Debut EP Validated"/>
    <s v="We've been working hard on getting our music out and we are taking the final steps to releasing our EP, but we need your help."/>
    <x v="28"/>
    <x v="1722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x v="2499"/>
    <s v="Ryan Hamilton : UK House Party Tour 2013"/>
    <s v="Ryan is headed to the UK for a series of Private House Parties! He needs your help. Don't miss your chance to be a part of the fun!"/>
    <x v="23"/>
    <x v="1723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x v="2500"/>
    <s v="Completing &quot;God's Justice&quot;"/>
    <s v="ST's 4th LP has been tracked and mixed, but before he can set it free upon the world, it needs proper mastering and pressing!"/>
    <x v="20"/>
    <x v="1724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x v="2501"/>
    <s v="The Bent King board game cafÃ© and wine lounge"/>
    <s v="Locally owned board game cafÃ© focused on keeping it local with fresh food, craft beer, wine, and, of course, all your favourite games!"/>
    <x v="34"/>
    <x v="1725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x v="2502"/>
    <s v="Cupcake Chaos"/>
    <s v="A small sweet shop featuring the cupcake variety offered by Cupcake Chaos, candy, cotton candy, shakes and malts, located in Dalhart,TX"/>
    <x v="74"/>
    <x v="172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x v="2503"/>
    <s v="Cardinal Bistro BYOB Start Up"/>
    <s v="Cardinal Bistro will be Contemporary American dinning establishment based in Ventnor, NJ featuring local, seasonal ingredients."/>
    <x v="3"/>
    <x v="117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x v="2504"/>
    <s v="Halal Restaurant and Internet Cafe"/>
    <s v="Halal Restaurant and Internet Cafe 20 percent of profits will go to building masjids."/>
    <x v="19"/>
    <x v="117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x v="2505"/>
    <s v="PASTATUTION"/>
    <s v="PASTATUTION- The act or practice of engaging in Pasta Making for money.  _x000a__x000a_Help us get the Arcobaleno Pasta Extruder!"/>
    <x v="39"/>
    <x v="117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x v="2506"/>
    <s v="Bowlz Cafe, Hull"/>
    <s v="Love cereal as much as we do? Then we need your help! We are opening a worldwide cereal cafe, serving the best in imported cereals!"/>
    <x v="10"/>
    <x v="134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x v="2507"/>
    <s v="Help Cafe Talavera get a New Kitchen!"/>
    <s v="Unique dishes for a unique city!."/>
    <x v="350"/>
    <x v="117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x v="2508"/>
    <s v="Silver Linning Gourmet Fudge"/>
    <s v="I make Amazing homemade fudge available in 18 flavors. I want to open my own business to be able to let my area eat my incredible fudge"/>
    <x v="22"/>
    <x v="117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x v="2509"/>
    <s v="&quot;Chuck J. Brubecker&quot;"/>
    <s v="Relax in a new Cheesecake Lounge in London, serving freshly made cheesecakes, all day and all night, along with great coffees and teas."/>
    <x v="75"/>
    <x v="325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x v="2510"/>
    <s v="Dugout Dogs, Americas love of hot dogs and baseball!"/>
    <s v="Dugout Dogs will be specializing in the many hot dog and sausage styles sold at baseball parks around Major League Baseball (MLB)."/>
    <x v="63"/>
    <x v="73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x v="2511"/>
    <s v="loluli's"/>
    <s v="Fresh Fast Food. A bbq ramen bar thats healthy, tasty and made to order right in front of your eyes....... From flame to bowl"/>
    <x v="57"/>
    <x v="117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x v="2512"/>
    <s v="Somethin' Tasty"/>
    <s v="Somethin' Tasty is a unique coffee, pastry &amp; retail store. We consign from all local sources: pottery, glass &amp; art."/>
    <x v="146"/>
    <x v="117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x v="2513"/>
    <s v="Yahu Restaurants"/>
    <s v="Wir wollen einen Ort erschaffen an dem man sich wohlfÃ¼hlen kann, ein Ort an dem die Gedanken frei sind und man das Essen genieÃŸen kann."/>
    <x v="237"/>
    <x v="117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x v="2514"/>
    <s v="Lunch For Tots"/>
    <s v="My little cafe has been challenged to provide healthy, fun lunches to kids at a Montessori School. Local/organic as much as possible."/>
    <x v="14"/>
    <x v="852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x v="2515"/>
    <s v="The Barrel Room Restaurant &amp; Tavern"/>
    <s v="The Barrel Room SF is moving to a new location in San Francisco with a 60-seat restaurant &amp; full liquor. Help us make our move amazing!"/>
    <x v="10"/>
    <x v="1727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x v="2516"/>
    <s v="Morning Glory"/>
    <s v="Hi, everyone my name is Alex, and i want to create not just a cafe spot, but a place that gives everyone a nice warm homey feeling."/>
    <x v="29"/>
    <x v="117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x v="2517"/>
    <s v="The Canteen"/>
    <s v="KICK START US! Chef-driven dining experience offering a multi-course tasteful and playful menu that hems in familiar seasonal comfort."/>
    <x v="102"/>
    <x v="1728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x v="2518"/>
    <s v="Southern California's Backroad Eateries"/>
    <s v="I am traveling the backroads of Southern California, to discover the best out-of-the-way eateries the area has to offer"/>
    <x v="10"/>
    <x v="117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x v="2519"/>
    <s v="Kelli's Kitchen"/>
    <s v="Better than your mom's, better than Cracker Barrel, only at Kelli's Kitchen (all from scratch)."/>
    <x v="60"/>
    <x v="654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x v="2520"/>
    <s v="The Aurora Outpost Restaurant/NightClub"/>
    <s v="Aurora restaurant/night club, a Star Wars/Star Trek Science fiction community gathering place and club in the Tulsa/Oklahoma city area."/>
    <x v="57"/>
    <x v="117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x v="78"/>
    <x v="172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x v="2522"/>
    <s v="FALLING MAN @ Center for Contemporary Opera"/>
    <s v="Based on Don DeLilloâ€™s powerful post-9/11 novel, Falling Man captures the first moments of the terrorist attacks that changed the world"/>
    <x v="10"/>
    <x v="97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x v="2523"/>
    <s v="Pater Noster Project"/>
    <s v="PATER NOSTER (2003) by Thomas Oboe Lee, scored for baritone solo and string quartet.  Hauntingly beautiful, yet never performed."/>
    <x v="42"/>
    <x v="1730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x v="2524"/>
    <s v="Les Bostonades' First CD"/>
    <s v="We're bringing some of our favorite music from the past 10 years to disc for the first time ever."/>
    <x v="51"/>
    <x v="1731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x v="2525"/>
    <s v="Jenny &amp; Rossâ”‚To Sing in Germany"/>
    <s v="Husband and wife operatic team specializing in German opera. Fundraising for an audition tour of Germany."/>
    <x v="6"/>
    <x v="1732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x v="2526"/>
    <s v="10 Years and Counting...a new album by Valor Brass!"/>
    <s v="New music and arrangements, amazing sound, brass chamber music at the highest level!  Be a part of our community!"/>
    <x v="23"/>
    <x v="1733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x v="2527"/>
    <s v="Britten in Song: A Centennial Celebration"/>
    <s v="Five Programs of Benjamin Britten's vocal works featuring over 20 extraordinary vocalists and pianists."/>
    <x v="23"/>
    <x v="1734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x v="2528"/>
    <s v="Three Voices"/>
    <s v="I've been offered a contract with HatHut to record Feldman's 'Three Voices', which would be my first solo disc. I need your help!"/>
    <x v="23"/>
    <x v="1735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x v="2529"/>
    <s v="UrbanArias is DC's Contemporary Opera Company"/>
    <s v="Opera. Short. New."/>
    <x v="12"/>
    <x v="1736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x v="2530"/>
    <s v="OK Mozart Festival premiere by The Tulsa Youth Symphony"/>
    <s v="With your help the Tulsa Youth Symphony will have its premiere appearance at the opening of the OK Mozart Festival, June 6th"/>
    <x v="115"/>
    <x v="1737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x v="2531"/>
    <s v="Modern Chamber Music"/>
    <s v="The first CD of chamber music composed by John Leupold to be released on PARMA records. The album features solo, duets, and a quartet."/>
    <x v="37"/>
    <x v="1733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x v="2532"/>
    <s v="The Pacific Guitar Ensemble's Debut Recording!"/>
    <s v="Please help us record our first album, which will contain an exciting collection of works, old and new, for large guitar ensemble!"/>
    <x v="23"/>
    <x v="1738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x v="2533"/>
    <s v="HOLOGRAPHIC - 2013 Concert and Commission Campaign"/>
    <s v="HOLOGRAPHIC is raising money for our 2013 live, four-concert new music project and to commission composer Jonathan Sokol!"/>
    <x v="51"/>
    <x v="1739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x v="174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x v="2535"/>
    <s v="Mark Hayes Requiem Recording"/>
    <s v="Mark Hayes: Requiem Recording"/>
    <x v="22"/>
    <x v="1741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x v="2536"/>
    <s v="Become the subject of my next composition!"/>
    <s v="I create my solo piano Vignettes by encrypting someone's name in the melody. Next up is the fourth Vignette, and I need a subject!"/>
    <x v="251"/>
    <x v="792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x v="2537"/>
    <s v="The Philadelphia Opera Collective presents Susannah"/>
    <s v="When an innocent girl is seen bathing by local church elders, she becomes the target of travelling, revivalist preacher Olin Blitch."/>
    <x v="28"/>
    <x v="1742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x v="2538"/>
    <s v="Me, Myself and Albinoni"/>
    <s v="I will record 2 of Tomaso Albinoni's concertos for 2 oboes playing both parts myself."/>
    <x v="102"/>
    <x v="1743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x v="2539"/>
    <s v="The Flying Gambas"/>
    <s v="Help ABS Academy musicians get their cellos, gambas, &amp; contrabasses to San Francisco by supporting their instruments' travel."/>
    <x v="3"/>
    <x v="1744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x v="2540"/>
    <s v="Vladimir in Butterfly Country"/>
    <s v="â€œVladimir in Butterfly Countryâ€ is a chamber opera by composer Ann Callaway and Jaime Robles, which will premiere October 30, 2011."/>
    <x v="30"/>
    <x v="174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x v="2541"/>
    <s v="Completion of Unique Recording of British and Finnish Music"/>
    <s v="A debut CD of romantic Fantasies by young composers Bridge, Ireland, Sibelius and a premiere recording of Bergman Trio Op. 2 from 1939"/>
    <x v="8"/>
    <x v="1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x v="2542"/>
    <s v="Classical Music by Marquita"/>
    <s v="Marquita Renee Ntim records her first Classical Album, complete with her playing the viola, cello and singing opera."/>
    <x v="176"/>
    <x v="1747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x v="2543"/>
    <s v="AM 1610 :: The Station &gt;&gt; Live Studio Project &gt; Phase 1"/>
    <s v="The Station in Hamtramck is supplementing our studio to accommodate live in-studio performances and recordings.   You can help. "/>
    <x v="49"/>
    <x v="1748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x v="2544"/>
    <s v="Singing City Children's Choir"/>
    <s v="Bringing choral music and performance opportunities to under-served youth in West Philadelphia"/>
    <x v="10"/>
    <x v="1749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x v="2545"/>
    <s v="Larchmere String Quartet Debut Album: Music by Stephan Krehl"/>
    <s v="We're recording our debut album: a CD of the string quartet and clarinet quintet by Stephan Krehl for the Naxos label"/>
    <x v="13"/>
    <x v="1750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x v="2546"/>
    <s v="Cor Cantiamo's First Commercially Released Recording"/>
    <s v="We want to release an album of choral music by acclaimed Finnish composer Jaakko MÃ¤ntyjÃ¤rvi in 2014"/>
    <x v="8"/>
    <x v="1751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x v="2547"/>
    <s v="Classical Guitar Music of Hawaii"/>
    <s v="A compilation of Guitar Music by composers Darin Au, Jeff Peterson, Byron Yasui, Bailey Matsuda, Ian O'Sullivan, and Michael Foumai."/>
    <x v="62"/>
    <x v="175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x v="2548"/>
    <s v="IYSO Orchestra Academy &amp; Symphonic Concert 2016"/>
    <s v="This is the embryo of the change for future ecosystem of musical art  in Indonesia. Please support us to realize our program on Oct 9!"/>
    <x v="12"/>
    <x v="1753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x v="2549"/>
    <s v="The Miller's Wife, a new opera"/>
    <s v="A new opera in English by Mike Christie to be premiÃ¨red at the Arcola Theatre, London UK from 14th-17th August 2013."/>
    <x v="351"/>
    <x v="1516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x v="2550"/>
    <s v="RESTLESS: Ashley Bathgate and Karl Larson Record Ken Thomson"/>
    <s v="Ashley Bathgate and Karl Larson are raising funds to make the premiere recording of Ken Thomson's brilliant, dramatic new chamber works"/>
    <x v="115"/>
    <x v="1754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x v="2551"/>
    <s v="Mozart Requiem with Bach Cantata 106 &amp; Brahms NÃ¤nie"/>
    <s v="KCS seeks your support to off-set the cost of assembling a professional 25 piece orchestra for two choral performances."/>
    <x v="352"/>
    <x v="175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x v="2552"/>
    <s v="DAVID, The Oratorio"/>
    <s v="World Premiere of a new oratorio with chorus, soloists, and orchestra, based on the Old Testament king and prophet, DAVID"/>
    <x v="9"/>
    <x v="1756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x v="2553"/>
    <s v="Help Fund Tara's Album of Rare 18-19th Century Italian Songs"/>
    <s v="Help me be one of the first to record these beautiful songs and arrangements by 18-19th century masters of the classical guitar."/>
    <x v="15"/>
    <x v="1757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x v="2554"/>
    <s v="Patagonia Winds: Wind Quintet Commission Project"/>
    <s v="Join forces with the Patagonia Winds to commission a new wind quintet to premiere at the 2015 National Flute Association Convention!"/>
    <x v="9"/>
    <x v="1758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x v="2555"/>
    <s v="Send Brandon Rumsey to Brevard Music Center"/>
    <s v="At Brevard Music Center, a foremost summer music study program, I will compose a new work for large chamber ensemble for performance."/>
    <x v="13"/>
    <x v="1759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x v="2556"/>
    <s v="Grind Violin: Analog DIYalog: Composers Vinyl Compilation"/>
    <s v="This is a &quot;call for scores&quot; for unaccompanied violin, recordings of the works, and a prize of at least 20 records for each composer."/>
    <x v="353"/>
    <x v="1760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x v="2557"/>
    <s v="European Tour"/>
    <s v="Raising money for our concert tour of Switzerland and Germany in June/July 2014"/>
    <x v="42"/>
    <x v="1761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x v="2558"/>
    <s v="Hopkins Sinfonia 2015 Season"/>
    <s v="The Hopkins Sinfonia is looking for your support to run our 2015 Season made up of five concerts."/>
    <x v="21"/>
    <x v="1762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x v="2559"/>
    <s v="India Meets String Quartet"/>
    <s v="A concert of new music by four composers who have lived in India and been inspired by its music, with the Momenta String Quartet"/>
    <x v="134"/>
    <x v="1763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x v="2560"/>
    <s v="Courting Rites of Cranes CD recording"/>
    <s v="New CD of favourite chamber music by Welsh composer Michael Parkin featuring debut recordings by outstanding young musicians."/>
    <x v="9"/>
    <x v="1764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x v="2561"/>
    <s v="Project Bearnaise Trucks (Canceled)"/>
    <s v="Ever had chicken fingers smothered in bearnaise sauce, resting on a bed of your favorite rice? We need these meals on wheels."/>
    <x v="57"/>
    <x v="117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x v="2562"/>
    <s v="Jamaican food truck in Munich in the making! (Canceled)"/>
    <s v="Hail up - Wah gwaan ?_x000a_We are creating a foodtruck that will serve typical, traditional Jamaican jerk chicken/pork and more!"/>
    <x v="3"/>
    <x v="73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x v="2563"/>
    <s v="Phoenix Pearl Boba Tea Truck (Canceled)"/>
    <s v="Michigan based bubble tea and specialty ice cream food truck"/>
    <x v="22"/>
    <x v="117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x v="2564"/>
    <s v="Seaside Eddy's - Wheels on the Ground! (Canceled)"/>
    <s v="We want to bring the wonderful flavors of the Jersey Shore, my home, to my new home in Winnipeg, the center of Canada."/>
    <x v="79"/>
    <x v="117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x v="2565"/>
    <s v="The Sketchy Pelican (Canceled)"/>
    <s v="The Sketchy Pelican. Is my vision to bring raw, honest, soulful, creative, thoght provoking cuisine to food truck form"/>
    <x v="3"/>
    <x v="173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x v="2566"/>
    <s v="Mamma B's Pizza Get's Rolling (Canceled)"/>
    <s v="You can skip the hotdog cart and enjoy fresh, hot, delicious, handmade pizza when Mamma B's takes her show on the road!"/>
    <x v="19"/>
    <x v="117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x v="2567"/>
    <s v="Burgers and Babes Food Truck (Canceled)"/>
    <s v="You're leaving a Bar/Nightclub what else would you want more than to have a Juicy Burger and to see Beautiful Girls making it."/>
    <x v="101"/>
    <x v="678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x v="2568"/>
    <s v="Barney's, deliciously New York - Vintage 1972 Chevy P10"/>
    <s v="Barney's is seriously delicious New York food. Cooking everything from scratch on our American food truck. London here we come..."/>
    <x v="3"/>
    <x v="155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x v="2569"/>
    <s v="Rochester Needs a Dessert Food Truck (Canceled)"/>
    <s v="With your help, I would be able to get a truck and start the process of getting it ready for the 2016 season."/>
    <x v="115"/>
    <x v="1011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x v="2570"/>
    <s v="Mathias Pizzeria - A Mobile Wood Fired Pizza Oven (Canceled)"/>
    <s v="A family run mobile wood fired pizza oven serving up unique artisan pizzas created by award winning Chef Brandon Mathias!"/>
    <x v="39"/>
    <x v="1765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x v="2571"/>
    <s v="Coco Bowls (Canceled)"/>
    <s v="Perth locals who dream of opening a health food van, and serving treats that not only taste amazing but also benefit your body."/>
    <x v="57"/>
    <x v="156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x v="2572"/>
    <s v="A Dream of Naughty Nachos (Canceled)"/>
    <s v="Mesquite smoked brisket nachos, food truck style, with homemade salsa to make your taste buds dance."/>
    <x v="11"/>
    <x v="117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x v="2573"/>
    <s v="Southern Flair Pork-Ka-Bobs (Canceled)"/>
    <s v="I have perfected my porkkabob recipe.I'm ready to start my own business!I need funds for the bbq pit and trailer and start up supplies."/>
    <x v="6"/>
    <x v="117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x v="2574"/>
    <s v="Da Pickney Dem Jamaican Jerk (Canceled)"/>
    <s v="The Best Jamaican Jerk outside of Kingston! The name means &quot;for the children&quot;, my children, the reasons why I cook and why I live!"/>
    <x v="3"/>
    <x v="117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x v="2575"/>
    <s v="Vdub dogs (Canceled)"/>
    <s v="Hello everyone, Iv'e decided to put my love for old Volkswagen buses and my love for cooking together! Support vdub dogs hot dog bus!"/>
    <x v="94"/>
    <x v="117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x v="2576"/>
    <s v="2 Go Fast Food (Canceled)"/>
    <s v="A New Twist with an American and Philippine fast food Mobile Trailer."/>
    <x v="3"/>
    <x v="117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x v="2577"/>
    <s v="Fruity Cakes (Canceled)"/>
    <s v="This is not your average cake, it's fruit with yogurt fruit dip icing and fruit toppings! Great for events, parties, weddings and more!"/>
    <x v="36"/>
    <x v="117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x v="2578"/>
    <s v="Madhuri Kitchen | Power Bowls &amp; Juices (Canceled)"/>
    <s v="Madhuri means &quot;inner beauty, inner sweetness&quot;. At Madhuri Kitchen, we're bringing the spiritual practice of food to festivals &amp; events."/>
    <x v="12"/>
    <x v="117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x v="2579"/>
    <s v="Liz's Bakery &amp; Barista on the Go.. (Canceled)"/>
    <s v="For those who know me, I love to bake &amp; I'm pretty good at it. My dream is to own a food truck that is a bakery &amp; Coffee shop."/>
    <x v="61"/>
    <x v="1766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x v="2580"/>
    <s v="Build Phatboyz Food Truck (Canceled)"/>
    <s v="Planning to build this truck into a full rolling fold out cook shack,providing clean cold drinking water to all festival goers"/>
    <x v="0"/>
    <x v="152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x v="2581"/>
    <s v="A Flying Sausage Food Truck"/>
    <s v="Creating a Food Truck to bring gourmet sausage sliders to Jacksonville, FL for breakfast, lunch, and special events."/>
    <x v="10"/>
    <x v="798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x v="2582"/>
    <s v="Drunken Wings"/>
    <s v="The place where chicken meets liquor for the first time!"/>
    <x v="161"/>
    <x v="116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x v="2583"/>
    <s v="Crazy Daisy Food Truck"/>
    <s v="Crazy Daisy will become the newest member of the food truck distributors in Kansas City, Missouri."/>
    <x v="28"/>
    <x v="139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x v="2584"/>
    <s v="Culinary Arts Food Truck Style"/>
    <s v="Bringing quality food to the masses using local premium ingredients, but at a food truck price!"/>
    <x v="3"/>
    <x v="117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x v="2585"/>
    <s v="Evie's Eats and Natural Treats Food Truck"/>
    <s v="Evie's Eats uses local ingredients to create sweet treats, healthy snacks and on the go meals, all with the family budget in mind!"/>
    <x v="11"/>
    <x v="155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x v="2586"/>
    <s v="Inspire Healthy Eating"/>
    <s v="I would like to bring fresh salad and food to the streets of London at a reasonable price."/>
    <x v="9"/>
    <x v="139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x v="2587"/>
    <s v="Yummy Hugs-The Original Co-op, Pop-up Food Truck"/>
    <s v="Providing creative, healthy signature dishes for active, conscientious lifestylers through a community of culinary artists."/>
    <x v="63"/>
    <x v="1272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x v="2588"/>
    <s v="Stacey's $5 Dollar Hollar Food Truck Home of the Freak"/>
    <s v="We are a Asian fusion inspired American Fare Food Truck Home of the Freak Sandwich So that means Come And Get Your Freak On! eat big."/>
    <x v="12"/>
    <x v="694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x v="2589"/>
    <s v="TapiÃ³ca - Brazilian Street Food Truck"/>
    <s v="A Brazilian-inspired food truck in one of the busiest spots in Copenhagen, delicious pancakes made by the healthy tapiÃ³ca flour"/>
    <x v="63"/>
    <x v="139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x v="2590"/>
    <s v="Magic Kick Coffee - coffee that makes your day"/>
    <s v="First in Perth self-contained eco-friendly coffee car based on Ford Fiesta. In the end of the projrct I need your help to make it real!"/>
    <x v="9"/>
    <x v="117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x v="2591"/>
    <s v="patent pending"/>
    <s v="Hi everyone I am a 26 year old single mom trying to start her own food business! I need to first afford the patent to reveal more!"/>
    <x v="15"/>
    <x v="375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x v="2592"/>
    <s v="El Carte 303"/>
    <s v="El Carte is revolutionizing the food truck industry. Meet the new food trike. #oneandonly  we going to spread the awesomeness all over!"/>
    <x v="11"/>
    <x v="155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x v="2593"/>
    <s v="L.J. Silvers' Ice Cream and Taco Van"/>
    <s v="What could be better than satisfying your hunger with ice cream or a taco (or both) from a 1970's mural van blastin disco music!"/>
    <x v="3"/>
    <x v="117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x v="2594"/>
    <s v="The Shirley Delicious Treats Food Truck Project"/>
    <s v="New, small home business, looking to take some Granny's old recipes along with some of my own creations to the streets!"/>
    <x v="58"/>
    <x v="116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x v="2595"/>
    <s v="Food Truck for Little Fox Bakery"/>
    <s v="Looking to put the best baked goods in Bowling Green on wheels"/>
    <x v="36"/>
    <x v="1767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x v="2596"/>
    <s v="The Chef Express Food Truck"/>
    <s v="I'm bringing passion, talent, and most importantly some amazing gourmet food to the streets of Lethbridge and southern Alberta."/>
    <x v="19"/>
    <x v="1768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x v="2597"/>
    <s v="Cafe Nomad back on the road! Coffee van's poorly."/>
    <s v="We have a great little coffee business but the van is currently limping! We don't have the capital to replace it. Please help us!"/>
    <x v="15"/>
    <x v="1079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x v="2598"/>
    <s v="Rovin' Okie's Fried Pies gourmet southern fried pies."/>
    <s v="I'm ready to make Tulsa happy and aware that love and kindness go hand in hand with good food!"/>
    <x v="9"/>
    <x v="1769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x v="2599"/>
    <s v="Empty Ramekins Catering Group"/>
    <s v="The Empty Ramekins Catering Group is looking for your help to start up in Miami Florida!!!!"/>
    <x v="354"/>
    <x v="456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x v="2600"/>
    <s v="Help Buttz Return From the Ashes"/>
    <s v="On Sunday November 8, 2015 our food truck burned to the ground. Please help us get rebuilt."/>
    <x v="63"/>
    <x v="1505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x v="2601"/>
    <s v="Launch a TARDIS into SPACE!"/>
    <s v="I'll be launching a small model TARDIS into (near) SPACE and filming the ascension and descension as a mini-documentary for YouTube."/>
    <x v="2"/>
    <x v="1770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x v="2602"/>
    <s v="Historic Robotic Spacecraft Poster Series"/>
    <s v="Three screen-printed posters celebrating the most popular and most notable interplanetary robotic space missions."/>
    <x v="14"/>
    <x v="177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x v="2603"/>
    <s v="Manned Mock Mars Mission"/>
    <s v="I will be building a mock space station and simulate living on Mars for two weeks."/>
    <x v="257"/>
    <x v="702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x v="2604"/>
    <s v="Hermes Spacecraft"/>
    <s v="We're building a full size rocket motor for our Hermes Spacecraft.  Help us Kickstart the next generation of space travel!"/>
    <x v="22"/>
    <x v="1772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x v="2605"/>
    <s v="The most mysterious star in the Galaxy"/>
    <s v="Help astronomers get the data they need to unravel one of the biggest mysteries of all time, KIC 8462852 --- Whereâ€™s the Flux?"/>
    <x v="57"/>
    <x v="1773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x v="2606"/>
    <s v="2000 Student Projects to the Edge of Space"/>
    <s v="PongSat 2 !!!!!_x000a__x000a_On September 27, 2014 we are going to send 2000 student projects to the edge of space."/>
    <x v="34"/>
    <x v="1774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x v="2607"/>
    <s v="Historic Robotic Spacecraft Poster Series Two"/>
    <s v="Chop Shopâ€™s second series of posters celebrating the most popular and most notable robotic space exploration missions."/>
    <x v="6"/>
    <x v="1775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x v="2608"/>
    <s v="Giant Leaps in Space Poster Series"/>
    <s v="Giant Leaps featuring the historic missions of human spaceflight is the third in our series of space exploration prints"/>
    <x v="6"/>
    <x v="1776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x v="2609"/>
    <s v="ArduSat - Your Arduino Experiment in Space"/>
    <s v="We love Arduino and we love space exploration. So we decided to combine them and let people run their own space experiments!"/>
    <x v="19"/>
    <x v="1777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x v="2610"/>
    <s v="Restore the Pluto Discovery Telescope"/>
    <s v="Preserve the telescope that Clyde Tombaugh used to discover Pluto for generations to come!"/>
    <x v="355"/>
    <x v="1778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x v="2611"/>
    <s v="The Universe in a Sphere (Relaunch)"/>
    <s v="Laniakea is the name of the supercluster of galaxies we are part of.This tremendous structure of 380,000 Galaxies can now be yours! 39â‚¬"/>
    <x v="34"/>
    <x v="1779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x v="2612"/>
    <s v="Starscraper: The Next Generation of Suborbital Rockets"/>
    <s v="What if we built a rocket that is better than a NASA or commercially available rocket? What if we did it with students?"/>
    <x v="3"/>
    <x v="1780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x v="2613"/>
    <s v="Earth 360"/>
    <s v="Re-inventing the way we look at our planet by sending 5 cameras to near space to create the first 360 panoramic view of the earth."/>
    <x v="51"/>
    <x v="1781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x v="2614"/>
    <s v="Kansas City SSEP Mission 5 Rocket . . .3,2,1 . . Blast Off!"/>
    <s v="Middle-schoolers designed a microgravity experiment that's going to the ISS! Help us send them to the launch in Wallops Island, VA."/>
    <x v="124"/>
    <x v="1782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x v="2615"/>
    <s v="Action Man (GI Joe) Mission Mercury 10"/>
    <s v="Mission to launch a vintage Action Man and Space Capsule into space and film from his birthplace in UK to mark his 50th Anniversary."/>
    <x v="356"/>
    <x v="1783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x v="2616"/>
    <s v="James Webb Deployable Model"/>
    <s v="Production of variously-sized deployable models of NASA's James Webb Space Telescope to promote hands-on learning."/>
    <x v="31"/>
    <x v="1784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x v="2617"/>
    <s v="Equatorial Sundial - Learn about planetary motion!"/>
    <s v="A simple way to learn and teach complex astronomical concepts. Awesome educational experiment, class demo or desktop display."/>
    <x v="2"/>
    <x v="1785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x v="2618"/>
    <s v="SPACE ART FEATURING ASTRONAUTS #WeBelieveInAstronauts"/>
    <s v="LTD ED COLLECTIBLE SPACE ART FEAT. ASTRONAUTS"/>
    <x v="36"/>
    <x v="1786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x v="2619"/>
    <s v="Mars on Earth: An Art Residency"/>
    <s v="Help a fine art photographer continue her project about space exploration, Mars, and the scientists who are going to make it possible!"/>
    <x v="28"/>
    <x v="1787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x v="2620"/>
    <s v="#TeamMopra - Save the Mopra Telescope &amp; Map the Milky Way"/>
    <s v="Come and join us on a voyage of interstellar exploration as we chart the least known part of the Milky Way â€“ its Delta Quadrant."/>
    <x v="99"/>
    <x v="1788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x v="2621"/>
    <s v="Vulcan I: Rocket Powered by 3D Printed Engine"/>
    <s v="Team of undergraduates racing to be the first student organization to successfully launch a rocket powered by a 3D-printed engine."/>
    <x v="36"/>
    <x v="1789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x v="2622"/>
    <s v="U-PHOS: Upgraded Pulsating Heatpipe Only for Space"/>
    <s v="University team from Pisa in collaboration with ESA, creating an innovative heat transfer device that will be tested into space."/>
    <x v="15"/>
    <x v="1790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x v="2623"/>
    <s v="Antimatter Fuel Production"/>
    <s v="We have designed an antimatter thruster capable of reaching the nearest star.  A plan for antimatter fuel production is now needed."/>
    <x v="13"/>
    <x v="1791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x v="2624"/>
    <s v="Space Elevator Science - Climb to the Sky - A Tethered Tower"/>
    <s v="Itâ€™s Space Elevator research! Smart robots climbing 2 km straight up. The Ribbon is held aloft by large helium balloons."/>
    <x v="6"/>
    <x v="1792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x v="2625"/>
    <s v="Caelum - Photos from stratosphere"/>
    <s v="We are two upper sixth-form students specialized in physics who wanna take some majestic pictures from stratosphere - about 35km high"/>
    <x v="325"/>
    <x v="1793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x v="2626"/>
    <s v="SAGANet STEM Mentoring Lab Accreditation"/>
    <s v="Support the accreditation of our online STEM Mentoring Program with the International Mentoring Association"/>
    <x v="30"/>
    <x v="1794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x v="2627"/>
    <s v="Students building a near-space balloon with live video"/>
    <s v="A group of high school students are building a near-space balloon, that will capture stunning HD video of the earth from near-space."/>
    <x v="325"/>
    <x v="1795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x v="2628"/>
    <s v="Pie In Space!"/>
    <s v="A high school freshman is sending pie into space and you can be a part of it.  GO SCIENCE!!!"/>
    <x v="357"/>
    <x v="179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x v="2629"/>
    <s v="Project Dragonfly - Sail to the Stars"/>
    <s v="The first international contest to let students shape the future of interstellar travel."/>
    <x v="10"/>
    <x v="179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x v="2630"/>
    <s v="Asteroid What! - Very Near Earth Asteroids"/>
    <s v="Free and easy to use information when asteroids pass closer than the Moon. Stretch - take photos of all of these asteroids"/>
    <x v="13"/>
    <x v="179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x v="2631"/>
    <s v="Starship Congress 2015: Interstellar Hackathon"/>
    <s v="Starship Congress 2015 is a deep-space &amp; interstellar science summit staged by Icarus Interstellar."/>
    <x v="22"/>
    <x v="1799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x v="2632"/>
    <s v="University Rocket Science"/>
    <s v="Students from 3 universities are designing a dual stage rocket to test experimental rocket technology."/>
    <x v="358"/>
    <x v="1800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x v="2633"/>
    <s v="ISS-Above"/>
    <s v="A device that lights up whenever the International Space Station is nearby (that happens more often than you might expect)"/>
    <x v="10"/>
    <x v="180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x v="2634"/>
    <s v="Project Stardust Part 2"/>
    <s v="After a unsuccessful recovery last time we are trying again to successfully launch and recover a weather balloon from space."/>
    <x v="359"/>
    <x v="1802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x v="2635"/>
    <s v="Help UTS Students reach the International Space Station!"/>
    <s v="Help UTS Ontario students raise money to get their experiments on the ISS. Promote space science in Canada! We can't do it without you!"/>
    <x v="236"/>
    <x v="1803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x v="2636"/>
    <s v="Starduster II - Photographing Earth from Near-Space"/>
    <s v="Real-time high-altitude weather balloon tracking using amateur radios - capturing stunning near-space visuals - now with more science!"/>
    <x v="28"/>
    <x v="1804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x v="2637"/>
    <s v="SPEED OF LIGHT: Biggest Mystery of the Universe"/>
    <s v="Help us collect the data to solve the mystery of the century: Is light slowing down?"/>
    <x v="2"/>
    <x v="1805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x v="2638"/>
    <s v="Pie In Space! (Round 2)"/>
    <s v="The second round of funding for the most amazing project ever where a high school freshman is sending pie into SPACE!!!"/>
    <x v="360"/>
    <x v="1806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x v="2639"/>
    <s v="Mission Space"/>
    <s v="Mission Space is run by me, a teenager who has a passion for space! I will fly a weather balloon to the edge of space with your help."/>
    <x v="43"/>
    <x v="1807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x v="2640"/>
    <s v="Save the Astronomy Van"/>
    <s v="Hi,_x000a_My Name is David Frey and I Provide Free Public Astronomy programs in San Francisco, Mt. Tamalpias, Yosemite and Novato CA."/>
    <x v="9"/>
    <x v="1808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x v="2641"/>
    <s v="Build Flying Saucer Artificial Intelligent from sea shell"/>
    <s v="Building a Flying saucer that has Artificial Intelligent made from sea shell."/>
    <x v="15"/>
    <x v="493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x v="2642"/>
    <s v="Maschinenbau in ein neues Zeitalter"/>
    <s v="Innovatives MAschinenbau projekt mit verarbeitende Metalle vom Mars_x000a_Stehe mit Mars one einer hollÃ¤ndischen space company in cooperatio"/>
    <x v="69"/>
    <x v="117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x v="2643"/>
    <s v="Project Blue: A Space Telescope to Find Another Earth (Canceled)"/>
    <s v="A mission to build and launch a telescope to observe and photograph Earth-like planets around our nearest star system, Alpha Centauri."/>
    <x v="80"/>
    <x v="1809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x v="2644"/>
    <s v="Helios - Near Space Launch To Capture The 2017 Solar Eclipse (Canceled)"/>
    <s v="A historic manned launch into near space by 3 brave pilots to capture the 2017 total solar eclipse in virtual reality."/>
    <x v="57"/>
    <x v="1254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x v="2645"/>
    <s v="Project ThunderStruck - Testing a New Spacecraft Concept"/>
    <s v="Phase one of a small winged reentry craft. This phase will be testing the supersonic stability of a small craft traveling at 1,800kph"/>
    <x v="22"/>
    <x v="174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x v="2646"/>
    <s v="SpaceVR: Your Ticket to Space (Canceled)"/>
    <s v="We're a small group with a big mission: making it possible for everyone to explore space using the power of virtual reality."/>
    <x v="69"/>
    <x v="1810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x v="2647"/>
    <s v="18&quot;, 45.7cm Telescope. The universe is for everyone!"/>
    <s v="The telescope will serve as a path for the youth of Toronto to the skies, it will be 18&quot; easily portable meant for schools in the GTA."/>
    <x v="30"/>
    <x v="1275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x v="2648"/>
    <s v="Calvert HS Planetarium Restoration (Canceled)"/>
    <s v="Calvert Co 1977 planetarium acquired by Spaceflight America! Education science program star projector needs overhaul, upgrade, repairs!"/>
    <x v="14"/>
    <x v="437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x v="2649"/>
    <s v="The Mission - Please Check Back Soon (Canceled)"/>
    <s v="They have launched a Kickstarter."/>
    <x v="152"/>
    <x v="1811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x v="2650"/>
    <s v="The Observer Project 2016 (Canceled)"/>
    <s v="A fully stabilized, mobile, research grade telescope/media platform, used to bring outreach astronomy to those who don't have access."/>
    <x v="127"/>
    <x v="1812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x v="2651"/>
    <s v="FireSat: Near Real-Time Global Wildfire/Oil Spill Detection"/>
    <s v="Conceived at NASA JPL, FireSat is a satellite-installed sensor constellation for the near real-time detection of global thermal events."/>
    <x v="361"/>
    <x v="181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x v="2652"/>
    <s v="Million Dollar Rocket - New Project (Canceled)"/>
    <s v="We're looking to set an Australian Amateur Rocketry record of 100 000 ft. You are invited on this 4500km per hour ride into history"/>
    <x v="57"/>
    <x v="1197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x v="2653"/>
    <s v="Dream Rocket Project (Canceled)"/>
    <s v="DREAM BIG. Explore the universe through STEAM education. (Science, Technology, Engineering, Art, Mathematics)"/>
    <x v="362"/>
    <x v="1814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x v="2654"/>
    <s v="Moon Rocket Projo - Finally know the TRUTH about E.T."/>
    <s v="I want to launch a rocket to the moon, I plan on having this lunar rocket carry a small payload of solar internet connected cameras"/>
    <x v="57"/>
    <x v="152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x v="2655"/>
    <s v="Balloons (Canceled)"/>
    <s v="Thank you for your support!"/>
    <x v="36"/>
    <x v="181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x v="2656"/>
    <s v="MoonWatcher: A 24/7 Live Video of the Moon for Everyone (Canceled)"/>
    <s v="MoonWatcher will be bringing the Moon closer to all of us."/>
    <x v="60"/>
    <x v="1816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x v="2657"/>
    <s v="Propel Citizen Science to the Moon (Canceled)"/>
    <s v="Miles, a team of citizen scientists is reaching for the moon. We've bootstrapped our way to the top and now we need your help."/>
    <x v="11"/>
    <x v="1817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x v="2658"/>
    <s v="STEM MARS Lander experience: https://youtu.be/n6avxUAKee0"/>
    <s v="Funding will allow free participation for 20 schools, grades 4-12, (thousands of students) anywhere in the nation."/>
    <x v="316"/>
    <x v="1818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x v="2659"/>
    <s v="test (Canceled)"/>
    <s v="test"/>
    <x v="197"/>
    <x v="1819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x v="2660"/>
    <s v="Central Ohio Astronomical Society Mobile Classroom"/>
    <s v="COAS is an organization that does community outreach programs to encourage and educate children and adults on Astronomy related subject"/>
    <x v="22"/>
    <x v="1820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x v="2661"/>
    <s v="Summer Camp - A creative space for makers and artists alike."/>
    <s v="Summer Camp is an old gas station that will have workshops, custom art framing, and carry vintage &amp; home goods."/>
    <x v="10"/>
    <x v="1821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x v="2662"/>
    <s v="The Mini Maker, a kid focused makerspace"/>
    <s v="The Mini Maker is Lansing Michigan's new kid friendly makerspace. We're dedicated to help kids imagine, develop and build."/>
    <x v="22"/>
    <x v="1822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x v="2663"/>
    <s v="A New Life for an Old School"/>
    <s v="The Ville. A local cooperative helping communities learn, share and grow in the spirit of health, wellness and sustainability."/>
    <x v="22"/>
    <x v="1823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x v="2664"/>
    <s v="HackSchool: Students, Technology, and Empowerment"/>
    <s v="We believe that the true purpose of education is to enable people to create real things that make the world better. Join us!"/>
    <x v="178"/>
    <x v="1824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x v="2665"/>
    <s v="Gilman Playground Builds a Tech Center"/>
    <s v="Giving the best tech access and tools to Bayview Hunters Point youth - developing the next generation of tech savvy youth who excel!"/>
    <x v="8"/>
    <x v="1825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x v="2666"/>
    <s v="StartMart - NEW $40,000 Stretch Goal to Match $40,000 Grant"/>
    <s v="StartMart is a 35,000 sqft entrepreneurial hub and co-working space located on the 2nd floor of the Terminal Tower in Cleveland, Ohio."/>
    <x v="3"/>
    <x v="1826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x v="2667"/>
    <s v="Websmith Studio : Think, Build, Break, Play."/>
    <s v="Websmith Studio is a makerspace where the people most impacted by broken systems are empowered to think, build, and own the solution."/>
    <x v="15"/>
    <x v="1827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x v="2668"/>
    <s v="UOttawa Makermobile"/>
    <s v="Creativity on the go! |_x000a_CrÃ©ativitÃ© en mouvement !"/>
    <x v="28"/>
    <x v="1240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x v="2669"/>
    <s v="Oceana High School MAKER club requesting a 3D Printer"/>
    <s v="The brand new Makers Club wants something to draw the students into science and engineering and also be very inclusive."/>
    <x v="134"/>
    <x v="1099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x v="2670"/>
    <s v="G-Pod ... the future of sustainable housing"/>
    <s v="A revolution in the rapidly growing container housing space. Transportable, expandable, green and versatile. A global game-changer."/>
    <x v="363"/>
    <x v="1828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x v="2671"/>
    <s v="Tunnel Lab - Tech startup accelerator hubs in the favelas"/>
    <s v="We will build hubs so that teens can use tech to develop business solutions to their communities greatest challenges. Help us!"/>
    <x v="31"/>
    <x v="1829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x v="2672"/>
    <s v="Open Tools for Science and Science Education"/>
    <s v="Manylabs aims to help support 20 new residents working on open, low-cost, accessible tools for science and science education."/>
    <x v="3"/>
    <x v="1830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x v="2673"/>
    <s v="Help us open a Makerspace for Kids"/>
    <s v="We're opening up a Pixel Academy in Manhattan and we need your help to fill it with technology and tools for New York City's kids!"/>
    <x v="79"/>
    <x v="1831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x v="2674"/>
    <s v="Building the Playa Blanca Community Wind Workshop!"/>
    <s v="A project to give the people of Playa Blanca an independent, energized future - _x000a_â€œLocal de Mariposas EÃ³licas Para un Futuro Mejorâ€"/>
    <x v="19"/>
    <x v="1832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x v="2675"/>
    <s v="Maven Makers: A Makerspace (It's Kinda Like a Gym)"/>
    <s v="We are working to establish a collaborative work-space with the goal of creating a community of knowledge, design, and creativity."/>
    <x v="31"/>
    <x v="1833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x v="2676"/>
    <s v="Toronto VR Co-Op"/>
    <s v="Our aim is to provide high-end equipment and space for Toronto coders, filmmakers, and artists to develop cutting-edge VR content."/>
    <x v="190"/>
    <x v="1834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x v="2677"/>
    <s v="Tinkr Tech - mobile makerspace"/>
    <s v="A mobile tech lab with cutting edge maker tools that travels to schools to offer free creative workshops for school age kids."/>
    <x v="330"/>
    <x v="183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x v="2678"/>
    <s v="Wavegarden in Marbella (MÃ¡laga)"/>
    <s v="Wavegarden is the worldâ€™s longest man-made wave that creates ideal conditions for surfing. Help us and let's open one in Malaga!!"/>
    <x v="364"/>
    <x v="1742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x v="2679"/>
    <s v="DIY Garage"/>
    <s v="A do-it-yourself auto garage in Des Moines, Iowa where people can learn how to work on cars &amp; those who know can share their knowledge."/>
    <x v="79"/>
    <x v="849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x v="2680"/>
    <s v="iHeart Pillow"/>
    <s v="iHeartPillow, Connecting loved ones"/>
    <x v="261"/>
    <x v="183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x v="2681"/>
    <s v="Jolly's Hot Dogs An All-Beef Coney Dog"/>
    <s v="Jolly's Hot Dogs: A beef hot dog topped with deliciously seasoned ground beef, mustard and minced onions."/>
    <x v="6"/>
    <x v="434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x v="2682"/>
    <s v="Toastie's Gourmet Toast"/>
    <s v="Gourmet Toast is the culinary combination, neigh, perfection of America's most under-utilized snack: Toast."/>
    <x v="12"/>
    <x v="1837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x v="2683"/>
    <s v="Just Cereal - Mobile Cereal Bar"/>
    <s v="Cereal isn't only for breakfast! Help me bring cereal to the 92% of Americans who eat cereal everyday. Out of the home and to you!"/>
    <x v="36"/>
    <x v="1275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x v="2684"/>
    <s v="Ain't No Thang..."/>
    <s v="Not all wings are created equal. We believe ours take flight above the rest. Come judge for yourself. To us it Ain't No Thang..."/>
    <x v="54"/>
    <x v="25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x v="2685"/>
    <s v="Nana's Home Cooking on Wheels"/>
    <s v="Home cooked meals made by Nana. Indiana's famous tenderloin sandwiches, Nana's homemade cole slaw and so much more."/>
    <x v="63"/>
    <x v="115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x v="2686"/>
    <s v="Steaming Cow Pies... Your NEW favorite dessert at the fair"/>
    <s v="2 years after a car accident, I was told that I could no longer work... I want to change that AND create something amazing Fair FOOD!"/>
    <x v="11"/>
    <x v="117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x v="2687"/>
    <s v="Munch Wagon"/>
    <s v="Your American Pizzas, Wings, Stuffed Gouda Burger, Sweet &amp; Russet Potato Fries served on a food Truck!!"/>
    <x v="36"/>
    <x v="117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x v="2688"/>
    <s v="Mac N Cheez Food Truck"/>
    <s v="The amazing gourmet Mac N Cheez Food Truck Campaigne!"/>
    <x v="63"/>
    <x v="1838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x v="2689"/>
    <s v="Mouth Watering Mobile Restaurant"/>
    <s v="I am creating a high quality, local product only, concession trailer for local and remote events. Dearborn Brand, Winter's Brand, more."/>
    <x v="19"/>
    <x v="116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x v="2690"/>
    <s v="Help 2 Fat 2 Fly, with our Restaurant!"/>
    <s v="The stuffed chicken wing originators need YOUR help starting a restaurant so our AMAZING wings will be available to you 7 days a week!"/>
    <x v="58"/>
    <x v="1839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x v="2691"/>
    <s v="Cook"/>
    <s v="A Great New local Food Truck serving up ethnic fusion inspired eats in Ottawa."/>
    <x v="99"/>
    <x v="428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x v="2692"/>
    <s v="&quot;Sami j's Food Truck&quot;"/>
    <s v="Our food truck will bring you -_x000a_                       Fast, Fresh, Food -_x000a_                            Throughout the Omaha area"/>
    <x v="8"/>
    <x v="379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x v="2693"/>
    <s v="Chili dog"/>
    <s v="I want to start a food truck that specializes in chili cheese dogs, using new kinds of meats, cheeses and toppings you wouldn't imagine"/>
    <x v="10"/>
    <x v="13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x v="2694"/>
    <s v="Tac o' Relli's Behold the first smoked to order taco truck"/>
    <s v="Gourmet taco truck infusing savory smoky flavors into your tacos, so when you open your container the aroma and actual smoke  flows out"/>
    <x v="11"/>
    <x v="116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x v="2695"/>
    <s v="Fat daddy mac food truck"/>
    <s v="I am creating food magic on the go! Amazing food isn't just for sitdown restaraunts anymore!"/>
    <x v="36"/>
    <x v="1840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x v="2696"/>
    <s v="The Military Moms Food Truck"/>
    <s v="The dream to own a food truck, rolling wherever the army sends me, hiring other military spouses and veterans alike! Giving back!"/>
    <x v="127"/>
    <x v="1841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x v="2697"/>
    <s v="Dough Heads Food Truck: waffles stuffed with sweet + savory"/>
    <s v="Stuffed waffles made from Dough. Sweet, savory, salty and then stuffed with meats, fruits, and sauces!"/>
    <x v="165"/>
    <x v="1842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x v="2698"/>
    <s v="Baja Babes Shrimp Tacos wants to spread the taco love!"/>
    <s v="We 'd love to give some TLC to our vintage pink taco trailer so we can continue to cook our signature Baja style shrimp tacos!"/>
    <x v="6"/>
    <x v="1843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x v="2699"/>
    <s v="my bakery truck"/>
    <s v="Hi, I want make my first bakery. Food truck was great, but I not have a car licence. So, help me to be my dream!"/>
    <x v="365"/>
    <x v="117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x v="2700"/>
    <s v="Holly's Hot Stuff"/>
    <s v="I currently own and operate a hot dog cart. I am hoping to purchase a used food truck so I can do business year round!"/>
    <x v="204"/>
    <x v="119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x v="2701"/>
    <s v="Support Circus Factory's new training space in Cork"/>
    <s v="We have been working extra hard to get our new training space ready and with a little extra help we hope to dream big for the future!"/>
    <x v="104"/>
    <x v="76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x v="2702"/>
    <s v="Hygienic Art Amphitheater Project New London, Connecticut"/>
    <s v="The next phase of the evolution of Hygienic Art is the building of New London's first amphitheater, a covering for the Art Park."/>
    <x v="3"/>
    <x v="1844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x v="2703"/>
    <s v="Bisagra Teatro: Foro Multidisciplinario"/>
    <s v="Â¡Tu nuevo espacio cultural multidisciplinario en el centro de Pachuca, Hidalgo"/>
    <x v="79"/>
    <x v="1845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x v="2704"/>
    <s v="Little Red Brick House"/>
    <s v="We plan to rescue, relocate, and repurpose, a historic Little Red Brick House, to be incorporated into a riverfront amphitheater."/>
    <x v="266"/>
    <x v="1288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x v="2705"/>
    <s v="Fischer Theatre Marquee"/>
    <s v="Help light the lights at the historic Fischer Theatre in Danville, IL."/>
    <x v="281"/>
    <x v="1846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x v="2706"/>
    <s v="Nordo's Culinarium: Where Food Meets Art"/>
    <s v="A place where innovation, food, creativity and performance live year round in a historic building in Pioneer Square."/>
    <x v="19"/>
    <x v="1847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x v="2707"/>
    <s v="The Pocket Theater - No one should have to pay to perform!"/>
    <s v="A new performance space in Seattle. A place for artists, comedians, and audiences to meet and collaborate!"/>
    <x v="6"/>
    <x v="1848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x v="2708"/>
    <s v="Angel Comedy Club"/>
    <s v="Angel Comedy Club: A permanent home for Londonâ€™s loveliest comedy night - a community comedy club"/>
    <x v="22"/>
    <x v="1849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x v="2709"/>
    <s v="Circadium: School of Contemporary Circus - Start Up"/>
    <s v="Give contemporary circus an artistic home in America.  Help us launch the nationâ€™s first higher education program for circus."/>
    <x v="63"/>
    <x v="1850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x v="2710"/>
    <s v="House of Yes"/>
    <s v="Building Brooklyn's own creative venue for circus, theater and events of all types."/>
    <x v="127"/>
    <x v="185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x v="2711"/>
    <s v="The Red Shoes"/>
    <s v="We're aiming to launch a production involving circus performers, musicians and artists in a new space, creating a night of live art."/>
    <x v="366"/>
    <x v="1852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x v="2712"/>
    <s v="The Voix De Ville! : A Pop-up Theater and Cabaret"/>
    <s v="Voix de Ville is a pop-up imaginarium of neo-vaudeville, musical extravaganza, circus arts, comedy, and theatre in a tiny circus tent!"/>
    <x v="62"/>
    <x v="1853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x v="2713"/>
    <s v="The Acro Cats Mobile Foster and Kitty Tour Bus"/>
    <s v="Help support the Acro-Cats kitten and cat rescue and adoption effort! They need a bus to continue finding felines homes across the US."/>
    <x v="60"/>
    <x v="1854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x v="2714"/>
    <s v="The Crane Theater"/>
    <s v="The Crane will be the new home for independent theater in Northeast Minneapolis"/>
    <x v="31"/>
    <x v="1855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x v="2715"/>
    <s v="Good Good Comedy Theatre (Philadelphia, PA)"/>
    <s v="The creators of Five Dollar Comedy Week are building a permanent home for affordable live comedy shows and classes in Philadelphia."/>
    <x v="14"/>
    <x v="1856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x v="2716"/>
    <s v="Berlin's first international, alternative comedy stage!"/>
    <s v="Love comedy? Get involved in creating a dedicated space for alternative comedy in Berlin._x000a__x000a_(Das Video ist untertitelt. Klicke auf CC)"/>
    <x v="3"/>
    <x v="1857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x v="2717"/>
    <s v="A Home for Comedy in Vermont!"/>
    <s v="ONLY HOURS LEFT ON THE CAMPAIGN! Our stretch goal is $35k; let's build a home for standup/improv shows &amp; classes in VT!"/>
    <x v="31"/>
    <x v="1858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x v="2718"/>
    <s v="Bard Beyond the Big Top"/>
    <s v="The Bard has burst beyond the big top and we're reaching out to our Beloved Benefactors to help build our festival's future."/>
    <x v="102"/>
    <x v="1859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x v="2719"/>
    <s v="AHS Theater - Help us light up our stage!"/>
    <s v="Our high school theater in Allentown, New Jersey was rad - in 1972. Help us bring our theater into present day and light up our stage!"/>
    <x v="12"/>
    <x v="186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x v="2720"/>
    <s v="The Comedy Project"/>
    <s v="An improv, sketch and experimental comedy and cocktail venue in downtown Grand Rapids, Michigan"/>
    <x v="31"/>
    <x v="186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x v="2721"/>
    <s v="Pi Crust - Easily Connect Electronics To Your Raspberry Pi"/>
    <s v="Pi Crust is a breakout board for the Raspberry Pi that makes it easier to connect electronics - help us to bring this into kit form!"/>
    <x v="47"/>
    <x v="1862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x v="2722"/>
    <s v="Ransomly | A bluetooth beacon to make any room app-free."/>
    <s v="Want people to put down their phone more often? Ransomly creates 'quiet' spaces to help us reconnect with the real people in our lives."/>
    <x v="10"/>
    <x v="1863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x v="2723"/>
    <s v="Mega Bar: The most versatile and affordable workout product."/>
    <s v="The most compact and versatile workout product designed to give you unlimited exercise options in the comfort of your home or office."/>
    <x v="14"/>
    <x v="1864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x v="2724"/>
    <s v="RasPiO GPIO Quick Reference Ruler for Raspberry Pi RPi.GPIO"/>
    <s v="RPi.GPIO Quick reference for GPIO programming on Raspberry Pi. Python code &amp; port ID labels in a convenient 6&quot; PCB ruler"/>
    <x v="367"/>
    <x v="1865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x v="2725"/>
    <s v="Digital MPPT and Solar BMS for a Net Zero energy House"/>
    <s v="Best Net Zero energy solution for new or existing house (no more heating or electricity bills)."/>
    <x v="79"/>
    <x v="1866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x v="2726"/>
    <s v="Krimston TWO - Dual SIM case for iPhone"/>
    <s v="Krimston TWO: iPhone Dual SIM Case"/>
    <x v="57"/>
    <x v="1867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x v="2727"/>
    <s v="PiDrive: Low-power, mSATA SSD for the Raspberry Pi"/>
    <s v="Introducing the PiDrive, a high capacity Solid State Drive (SSD) expansion card for the Raspberry Pi B+, A+, and B+ v2!"/>
    <x v="3"/>
    <x v="1868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x v="2728"/>
    <s v="Multi-Function SSD Shield for the Raspberry Pi 2"/>
    <s v="SSD, WiFi, RTC w/Battery and high power USB all in one shield."/>
    <x v="36"/>
    <x v="1869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x v="2729"/>
    <s v="McChi Luggage: It's a Luggage, USB Charger and a Table Top"/>
    <s v="A luggage that is more than a luggage! It is what you want it to be."/>
    <x v="51"/>
    <x v="1870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x v="2730"/>
    <s v="Yaba - Portable Speaker &amp; Guitar Amp"/>
    <s v="The world's most powerful portable speaker and guitar amplifier. Turns any surface into a speaker."/>
    <x v="100"/>
    <x v="187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x v="2731"/>
    <s v="CybatiWorks - ICS/SCADA/IoT Cybersecurity Education Platform"/>
    <s v="Providing a control system and cybersecurity hands-on educational platform for professionals, home-use, and academic institutions."/>
    <x v="11"/>
    <x v="1872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x v="2732"/>
    <s v="BrightFingers â€” The Fast &amp; Fun Way To Learn Typing"/>
    <s v="BrightFingers' lighting keyboard, gloves and software give kids a multi-sensory way to learn to type â€” and the desire to practice."/>
    <x v="14"/>
    <x v="1873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x v="2733"/>
    <s v="ONetSwitch: Open Source Hardware for Networking"/>
    <s v="Students, makers, and engineers can write Linux software applications to achieve any network functions, such as NAS, VPN and Firewall."/>
    <x v="63"/>
    <x v="1874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x v="2734"/>
    <s v="THE 'mi8' RISES | The Best Wireless Duo Stereo Sound System"/>
    <s v="Award-Winning Audio Design Experts Voix are back with their latest product. The amazing mi8| Retro Duo Wireless Stereo Sound System."/>
    <x v="332"/>
    <x v="1875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x v="2735"/>
    <s v="Pi Supply - Intelligent Power Switch for Raspberry Pi"/>
    <s v="The Pi Supply is an intelligent power switch for the Raspberry Pi which includes hard on and off switches and auto-off on shutdown."/>
    <x v="47"/>
    <x v="1876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x v="2736"/>
    <s v="Open Source Programmable Solar BMS Li-ion, LiFePO4 dev board"/>
    <s v="Fully Programmable Solar BMS ( Battery Management System ) Learn to program microcontrollers and HW design video tutorials_x000a_Open Source"/>
    <x v="6"/>
    <x v="1877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x v="2737"/>
    <s v="The PowerPot X: Most Reliable 10-Watt Portable Generator"/>
    <s v="An innovative portable generator that turns heat into electricity. Now with 10 Watts of power at your fingertips... all while you cook!"/>
    <x v="11"/>
    <x v="1878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x v="2738"/>
    <s v="iPhone7 inVIIctus batterycase customize 3D printed top cover"/>
    <s v="Bringing back the Mojo to the new iPhone with our award winning  removable battery case with customized 3D printed top cover"/>
    <x v="10"/>
    <x v="1879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x v="2739"/>
    <s v="LPLC - Low Power, Low Cost PIC18 Development Board"/>
    <s v="LPLC Board; A powerful, low cost, ultra low power microcontroller development board with template software and online tutorials."/>
    <x v="184"/>
    <x v="1880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x v="2740"/>
    <s v="Vertical Garden Prototype"/>
    <s v="I am interested in testing the plant yields of this vertical garden as well as some other applications"/>
    <x v="43"/>
    <x v="622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x v="2741"/>
    <s v="Mrs. Brown and Her Lost Puppy."/>
    <s v="Help me publish my 1st children's book as an aspiring author!"/>
    <x v="6"/>
    <x v="428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x v="2742"/>
    <s v="What a Zoo!"/>
    <s v="The pachyderms at the Denver Zoo are moving. Follow along on the convoluted journey to their new home."/>
    <x v="30"/>
    <x v="188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x v="2743"/>
    <s v="St. Nick Jr"/>
    <s v="One Christmas every child was naughty, and Santa's son _x000a_St. Nick Jr sacrifices all his gifts over his whole life, for the children"/>
    <x v="368"/>
    <x v="117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x v="2744"/>
    <s v="Honey Bees Children's Book: How to Save Our Food"/>
    <s v="A fun &amp; exciting story to educate kids and their parents about the importance of honeybees &amp; the easy &amp; fun ways we can help the world."/>
    <x v="194"/>
    <x v="1882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x v="2745"/>
    <s v="SERENDIPITY'S Pumpkin Pie Surprise"/>
    <s v="A spunky little girl, driven by a love of pumpkin pie, overcomes her fears and serendipitiously discovers what she'll be for Halloween"/>
    <x v="6"/>
    <x v="1883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x v="2746"/>
    <s v="How many marbles do YOU have?"/>
    <s v="An easy fun way for children to understand the physical limitations of someone with CFIDS and Fibromyalgia using marbles and a jar."/>
    <x v="9"/>
    <x v="1688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x v="2747"/>
    <s v="Magic, Giggles and Love  A collection of children's poetry"/>
    <s v="A collection of childrens poems written to educate, inspire and create quality time with parents. Beautifully illustrated, 44 pp."/>
    <x v="2"/>
    <x v="133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x v="2748"/>
    <s v="Native American Language Book for Children"/>
    <s v="Interactive Book with Audio to learn the Ojibwe Language for Children.  Website, Ebook and more!"/>
    <x v="10"/>
    <x v="500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x v="2749"/>
    <s v="A Tree is a Tree, no matter what you see.  CHILDREN'S BOOK"/>
    <s v="Self-publishing my children's book."/>
    <x v="3"/>
    <x v="178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x v="2750"/>
    <s v="My Child, My Blessing"/>
    <s v="This is a journal where parents daily write something positive about their child.  Places for pictures, too."/>
    <x v="369"/>
    <x v="117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x v="2751"/>
    <s v="&quot;DADDY WHAT'S A DIVORCE?&quot; CHILDREN&quot;S BOOK"/>
    <s v="&quot;Daddy what's a divorce?&quot; A child gains insight and wisdom to the miracles of GOD and helps a family reunite; in &quot; GRACE SAVES THE DAY&quot;"/>
    <x v="370"/>
    <x v="117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x v="2752"/>
    <s v="An Ordinary Toad's Extraordinary Night!"/>
    <s v="Andrew wonders if his life would be more exciting if he'd been hatched a frog. Shiny and green just seems more exciting to him. Until.."/>
    <x v="225"/>
    <x v="110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x v="2753"/>
    <s v="Dust Bunnies &amp; the Carpet Rat publishing push"/>
    <s v="Written by my daughter and myself, illustrated by Jack Wiens. Everything is complete except for publishing."/>
    <x v="13"/>
    <x v="163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x v="2754"/>
    <s v="From here...to there!"/>
    <s v="I have been a writer all my life. But until recently never a parent. I want to write a children book for my children, and yours!"/>
    <x v="3"/>
    <x v="117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x v="2755"/>
    <s v="Children's book app: &quot;The story of Setanta&quot;"/>
    <s v="Colourful and imaginative book app for children, will be relished especially by those with Irish roots."/>
    <x v="2"/>
    <x v="92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x v="2756"/>
    <s v="The Most Basic of Truths"/>
    <s v="We all pray to the same God no matter what name we might refer to Him as.  Our children deserve to know this basic truth."/>
    <x v="3"/>
    <x v="1884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x v="2757"/>
    <s v="C is for Crooked"/>
    <s v="A children's letter book that Lampoons Hillary Clinton"/>
    <x v="15"/>
    <x v="115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x v="2758"/>
    <s v="Printing Soraya Yvette's Children's books"/>
    <s v="Water Bomb Fight, Swooped &amp; Moon You Are Unique by Soraya Yvette are Christ centred Aussie outdoor fun adventure books for tween/teens"/>
    <x v="13"/>
    <x v="731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x v="2759"/>
    <s v="Bunyip Magic - Epic kids Adventures of the Mythical Bunyip!"/>
    <s v="READY TO PRINT. A fun 38 page full color, hand illustrated children's book based on Australian animals and Indigenous Legends."/>
    <x v="28"/>
    <x v="522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x v="2760"/>
    <s v="BOSLEY BEATS THE BURGLARS - A Lovable Children's Adventure"/>
    <s v="A fantastic Doggie Adventure filled with laughter, tears and heroics. Lets get a fresh New Edition of Bosley published for all to enjoy"/>
    <x v="10"/>
    <x v="117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x v="2761"/>
    <s v="Learn U.S. Geography: Dreaming my way across The U.S."/>
    <s v="Help me give away 500 copies of my picture book so more kids will know US geography!"/>
    <x v="10"/>
    <x v="1275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x v="2762"/>
    <s v="How to Create Your Own Magic World. Toy-making guide."/>
    <s v="How-to book of toys and games constructed from materials found in nature, recyclable and easily available."/>
    <x v="53"/>
    <x v="379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x v="2763"/>
    <s v="My Christmas Star"/>
    <s v="How Santa finds childrens homes without getting lost by following certain stars."/>
    <x v="371"/>
    <x v="456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x v="2764"/>
    <s v="A Growing Adventure"/>
    <s v="My Budding Bears are four teddy bears living in an enchanted garden sharing friendship, tea parties and delightful adventures."/>
    <x v="23"/>
    <x v="372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x v="2765"/>
    <s v="A Story Book For Kids: Technology and Everyday Life"/>
    <s v="I am writing an illustrated book for children ages 3 to 7 that meshes technology in everyday life stories."/>
    <x v="23"/>
    <x v="117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x v="2766"/>
    <s v="Jambie"/>
    <s v="Jambie is a children's book geared towards kids ages 4-9 years of age. This book teaches young children about making wise decisions."/>
    <x v="10"/>
    <x v="173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x v="2767"/>
    <s v="the Giant Turnip"/>
    <s v="An animated bedtime story with Dedka, Babka and the rest of the family working together on a BIG problem"/>
    <x v="23"/>
    <x v="1172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x v="2768"/>
    <s v="It's Okay To Wait"/>
    <s v="â€œItâ€™s Okay to Waitâ€ is the story of a father who sits down with his adolescent daughter to have â€œthe talkâ€ about sex."/>
    <x v="39"/>
    <x v="1885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x v="2769"/>
    <s v="Raph the Ninja Giraffe"/>
    <s v="Raph the Ninja Giraffe is a project that is my 5 year old sons idea, &amp; I am working with him to bring his idea to life."/>
    <x v="134"/>
    <x v="369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x v="2770"/>
    <s v="The Story Of Circle And Square"/>
    <s v="A story about two friends who part ways because they are different, then reunite after learning they both are made of atoms."/>
    <x v="22"/>
    <x v="1886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x v="2771"/>
    <s v="Hello Vermont (4 Seasons Children's Books)"/>
    <s v="Hello Vermont are books that demonstrate the 4 seasons. Subtitles: Soggy Spring, Sizzling Summer, Fabulous Fall &amp; Winter Wonderland."/>
    <x v="372"/>
    <x v="117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x v="2772"/>
    <s v="Why Won't This Kid Go To Sleep?!? Goodnight, Kaiden!"/>
    <s v="See the little boy in the photo? Doesn't he look angelic? Wouldn't you like to read his story? Take a look at this......."/>
    <x v="6"/>
    <x v="117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x v="2773"/>
    <s v="The Boat That Couldn't Float"/>
    <s v="Parents know the pain of rereading bad bedtime stories. I want to write stories that all ages will enjoy"/>
    <x v="373"/>
    <x v="116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x v="2774"/>
    <s v="Welcome to Jangala Tribal Warriors: Book One"/>
    <s v="Building the inner wealth of children builds stronger families, schools and communities. Peaceful and positive relationships flourish."/>
    <x v="23"/>
    <x v="365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x v="2775"/>
    <s v="Kids Radio Klassics and Kids Radio Theatre"/>
    <s v="Kids Radio Theatre is a radio show played on National Pubic Radio to teach children all about theatre every Sunday 20 states."/>
    <x v="10"/>
    <x v="403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x v="2776"/>
    <s v="Superheroes That Make Differences"/>
    <s v="A young girlâ€™s journey into a world of superheroesâ€”exploring love, compassion and acceptance with mystical creatures from far away."/>
    <x v="223"/>
    <x v="1308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x v="2777"/>
    <s v="Mystical Woods    Micheal learns a lesson.     (Thank-you)"/>
    <s v="Thisis a children's story.It teaches family values and about other animals in the forest.It teaches the value of friendship also.Thanks"/>
    <x v="9"/>
    <x v="115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x v="2778"/>
    <s v="Mariah - A Children's Book with Included Doll Patterns"/>
    <s v="Mariah is an illustrated story of a girl and a tiny Mermaid._x000a_Make  your own Mermaid Doll with the included knitting or sewing pattern!"/>
    <x v="62"/>
    <x v="1166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x v="2779"/>
    <s v="Our Moon... A book on life for both parents and children."/>
    <s v="Our Moon is a simple book based on a nightly tradition my mother and youngest son started while I was working away."/>
    <x v="30"/>
    <x v="500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x v="2780"/>
    <s v="Travel with baby"/>
    <s v="Turn the World with my kids, and then write a book with the advice for traveling with baby"/>
    <x v="57"/>
    <x v="117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x v="2781"/>
    <s v="University of Utah presents V-Day 2015-The Vagina Monologues"/>
    <s v="STRIKE, DANCE AND RISE with us at the University of Utah to end violence against women and girls!"/>
    <x v="21"/>
    <x v="1887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x v="2782"/>
    <s v="Better Than Ever Productions presents Geezer Game"/>
    <s v="The premiere theatre troupe in SE Michigan offering acting opportunities for the 50+ actor."/>
    <x v="28"/>
    <x v="647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x v="2783"/>
    <s v="As You Like It? by Purple Ostrich Productions"/>
    <s v="A new, LGBTQ focused adaptation of As You Like It that puts Celia and Rosalind's romantic relationship centre stage for the first time."/>
    <x v="28"/>
    <x v="1288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x v="2784"/>
    <s v="&quot;The Santaland Diaries&quot; by David Sedaris in Los Angeles 2014"/>
    <s v="David Sedaris' &quot;The Santaland Diaries&quot; starring Matt Crabtree at The Working Stage Theatre in Hollywood!"/>
    <x v="12"/>
    <x v="583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x v="2785"/>
    <s v="Henry VI: The War of the Roses"/>
    <s v="Bare Theatre and Raleigh Little Theatre present Shakespeare's epic, set in a post-apocalyptic dystopia."/>
    <x v="10"/>
    <x v="1888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x v="2786"/>
    <s v="Fierce"/>
    <s v="A heart-melting farce about sex, art and the lovelorn lay-abouts of London-town."/>
    <x v="30"/>
    <x v="1889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x v="2787"/>
    <s v="Oracle b*sides and Hawkeye Plainview present SUPER-WELLESIAN"/>
    <s v="Orson Welles and Superman meet up to record a radio drama version of their &quot;true&quot; adventure triumphing over Fascist Martians."/>
    <x v="28"/>
    <x v="1890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x v="2788"/>
    <s v="ACT Underground Theatre, TLDC"/>
    <s v="MOVING FORWARD! WE HAVE REACHED GOAL BUT HAVE MORE TIME!! PLEASE CONSIDER PLEDGING."/>
    <x v="13"/>
    <x v="42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x v="2789"/>
    <s v="The Adventurers Club"/>
    <s v="BNT's Biggest Adventure So Far: Our 2015 full length production!"/>
    <x v="9"/>
    <x v="1891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x v="2790"/>
    <s v="Help us get &quot;Old Friends&quot; to the El Portal!!!"/>
    <s v="We want to perform the one act play &quot;Old Friends&quot; at the El Portal Theatre in North Hollywood, CA.!!  Help us to get on the stage!!"/>
    <x v="9"/>
    <x v="1892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x v="2791"/>
    <s v="A Philosophical Protest! One Act Play, One Act Cabaret."/>
    <s v="A one act play, one act cabaret focusing on various social issues to remind us that when we come together, beautiful things can happen."/>
    <x v="13"/>
    <x v="42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x v="2792"/>
    <s v="That Still Small Voice Stage Play"/>
    <s v="Homeless and hopeless, this prequel tells the story of a Colorado youth who leans on her friends when family leaves her behind."/>
    <x v="13"/>
    <x v="778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x v="2793"/>
    <s v="THE GOODS Theatre Company Premiere DROPPED @ Old Fitz"/>
    <s v="THE GOODS are Premiering the NEW Australian play DROPPED by Katy Warner @ OLD FITZ THEATRE Dec 8-20 _x000a_Its Godot with Gals n Grenades"/>
    <x v="3"/>
    <x v="1893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x v="2794"/>
    <s v="Dusk Theatre Company presents... Macbeth Rebothered"/>
    <s v="Dusk Theatre have created a brand new adaptation of the hilarious BBC4 comedy &quot;Macbeth Rebothered&quot; originally by The Penny Dreadfuls."/>
    <x v="45"/>
    <x v="73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x v="2795"/>
    <s v="Good Men Wanted at ANT Fest"/>
    <s v="A new play about five bad bitches who fought in the Civil War disguised as men, premiering at Ars Nova's ANT Fest."/>
    <x v="176"/>
    <x v="655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x v="2796"/>
    <s v="Fishcakes"/>
    <s v="Fishcakes is a piece of new writing for the Camden Fringe that explores a story of love, loss, and all the â€˜little things'."/>
    <x v="134"/>
    <x v="189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x v="2797"/>
    <s v="Once Upon A Nightmare"/>
    <s v="&quot;Labyrinth&quot; meets &quot;Jumanji&quot;  in this dark adventure fantasy play from the makers of the five star fringe hit &quot;Death Ship 666&quot;"/>
    <x v="6"/>
    <x v="1895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x v="2798"/>
    <s v="Happy to Help: A New Play About the Supermarket Industry"/>
    <s v="A darkly funny new play about the supermarket industry and its impact on all of our lives by award-nominated playwright Michael Ross."/>
    <x v="10"/>
    <x v="1896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x v="2799"/>
    <s v="Yuri in Edinburgh"/>
    <s v="August012 make their debut at Edinburgh Fringe with their play about the absurdity of wanting to bring children into a deranged world"/>
    <x v="10"/>
    <x v="1897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x v="2800"/>
    <s v="EUTCo presents 'One Flew Over the Cuckoo's Nest'"/>
    <s v="Exeter University Theatre Company is bringing the award winning play by Dale Wasserman to Exeter's Northcott Theatre"/>
    <x v="28"/>
    <x v="414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x v="2801"/>
    <s v="A Dream Play"/>
    <s v="Arise Theatre Company's production of August Strindberg's expressionist masterpiece 'A Dream Play'."/>
    <x v="2"/>
    <x v="1898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x v="2802"/>
    <s v="The Eulogy of Toby Peach - Edinburgh Festival 2015"/>
    <s v="An honest &amp; inspiring journey with cancer, discovery of self-mortality &amp; celebration of life. Winner of IdeasTap Underbelly Award 2015."/>
    <x v="9"/>
    <x v="987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x v="2803"/>
    <s v="Princess Cut: A young girl's reality inside a TN sex ring"/>
    <s v="An original theatrical production using music, movement and monologues to tell the story of a TN native growing up within a sex ring."/>
    <x v="3"/>
    <x v="1899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x v="2804"/>
    <s v="The Piano Man"/>
    <s v="The real-life story of the mysterious 'Piano Man' who washed ashore with no memory; with no speech; but with an amazing ability..."/>
    <x v="28"/>
    <x v="190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x v="2805"/>
    <s v="ACOrN: A Crunch Or None --&gt; Edinburgh Fringe!"/>
    <s v="1 game, 7 levels, 45 attempts; Lorraine, Esbe &amp; David; 1 Grandmaester._x000a_Help us take our metatheatrical nutshell volcano to the Fringe!"/>
    <x v="44"/>
    <x v="1901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x v="2806"/>
    <s v="And Now: The World!"/>
    <s v="A one woman show about the challenges of being a feminist in a digital age. Touring 6 UK cities. Now with Stretch Goals!"/>
    <x v="9"/>
    <x v="1902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x v="2807"/>
    <s v="The Commission Theatre Co."/>
    <s v="Bringing Shakespeare back to the Playwrights"/>
    <x v="10"/>
    <x v="54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x v="2808"/>
    <s v="PICNIC, by William Inge: An Inaugural Production"/>
    <s v="Seat of the Pants mounts our first show in a black box space that could become permanent; can you help us excel and seal the deal?"/>
    <x v="37"/>
    <x v="1903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x v="2809"/>
    <s v="Sugarglass Theatre"/>
    <s v="Sugarglass is a Dublin based theatre company committed to international collaboration. 2016 sees the launch of their NYC division."/>
    <x v="30"/>
    <x v="1904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x v="2810"/>
    <s v="Bring Bigger, Badder BRIEF HISTORY Back To The Stage!"/>
    <s v="We're remounting the musical that brought down the Bush Administration: A Brief History of the Earth And Everything In It!"/>
    <x v="30"/>
    <x v="19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x v="2811"/>
    <s v="Ray Gunn and Starburst"/>
    <s v="Ray Gunn and Starburst is an audio sci-fi/comedy sending up the tropes of classic and pulp science-fiction."/>
    <x v="3"/>
    <x v="1906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x v="2812"/>
    <s v="BULL by Mike Bartlett at the Coal Mine Theatre"/>
    <s v="&quot;A short, nasty and razor sharp play in one of Toronto's hottest new &quot;off-off Broadway&quot; style venues."/>
    <x v="10"/>
    <x v="1907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x v="2813"/>
    <s v="Hi, Are You Single? by Ryan J. Haddad"/>
    <s v="Ryan has a higher sex drive than you. He also has cerebral palsy. Join him for his hilarious and poignant new solo show!"/>
    <x v="70"/>
    <x v="1908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x v="2814"/>
    <s v="Stitching by Anthony Neilson"/>
    <s v="Stitching is a play exploring how a couple cope with the loss of their child. It will run for a month at The Drayton Arms Theatre."/>
    <x v="15"/>
    <x v="1909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x v="2815"/>
    <s v="Widow's Wedding Dress"/>
    <s v="Set in 1950s Northern Ireland, this play tells the story of two sisters in a community of Travellers, or Irish Gypsies."/>
    <x v="49"/>
    <x v="898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x v="2816"/>
    <s v="In My Head - A new mental health theatre project"/>
    <s v="Inspired by real life interviews 'In My Head' is a new play exploring the lives of those living with a mental health condition."/>
    <x v="9"/>
    <x v="1910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x v="2817"/>
    <s v="After The End"/>
    <s v="Let Go Theatre Co's very first production is going ahead in June 2015. Help support a brand new theatre co as we begin our adventure"/>
    <x v="20"/>
    <x v="1911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x v="2818"/>
    <s v="Joe West's THEATER OF DEATH"/>
    <s v="Joe West and his wonderful theater company THEATER OF DEATH present original plays both horrific and comical."/>
    <x v="3"/>
    <x v="1912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x v="2819"/>
    <s v="Make TES a success at The Edinburgh Fringe Fest"/>
    <s v="Years of work, my best show, and a top Edinburgh venue.  Help me expose my talents to the UK and tell an important story."/>
    <x v="10"/>
    <x v="1913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x v="2820"/>
    <s v="MTA's National Theatre Connections Show!"/>
    <s v="Montage Theatre Arts, as part of National Theatre Connections, are performing a show - We need you help to raise vital funds!"/>
    <x v="48"/>
    <x v="1914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x v="2821"/>
    <s v="Muscovado: BurntOut's new play about slavery in Barbados"/>
    <s v="Help us share an untold story of Britain's involvement in the slave trade, in the church where Wilberforce began his abolition campaign"/>
    <x v="28"/>
    <x v="325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x v="2822"/>
    <s v="Theatre Forever's The Nature Crown"/>
    <s v="A campaign to support the artists creating Theatre Forever's The Nature Crown, premiering in the Guthrie Theater's Dowling Studio!"/>
    <x v="12"/>
    <x v="44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x v="2823"/>
    <s v="Seliges Theater presents &quot;The God of Carnage&quot;"/>
    <s v="Seliges Theater is a brand new theatre company based out of Bristol. &quot;The God of Carnage&quot; will be our debut show. Help us get started!"/>
    <x v="213"/>
    <x v="1811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x v="2824"/>
    <s v="The Rooftop"/>
    <s v="I wrote a One Act play called The Rooftop for a Female Playwright's festival. Every little bit helps!"/>
    <x v="81"/>
    <x v="1158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x v="2825"/>
    <s v="The Night Before Christmas"/>
    <s v="Help Saltmine Theatre Company tell the exciting story of St Nicholas and the importance of gratefulness in their new Christmas show."/>
    <x v="9"/>
    <x v="109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x v="2826"/>
    <s v="Mickey &amp; Worm: The Tour"/>
    <s v="Mickey &amp; Worm is a Noir stage experience, written by Santa Paula playwright John McKinley and back again on tour by popular demand!"/>
    <x v="13"/>
    <x v="191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x v="2827"/>
    <s v="The Pennington School Alumni Theater Series: Charlie &amp; Bruno"/>
    <s v="We are Capital J Theater Company and are looking to create the first production of an Alumni Theater Series at The Pennington School!"/>
    <x v="13"/>
    <x v="858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x v="2828"/>
    <s v="Peace In Our Time"/>
    <s v="The Battle of Britain has been lost; London is occupied, who can you trust? Help produce this classic piece of theatre. Drama for now."/>
    <x v="196"/>
    <x v="191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x v="2829"/>
    <s v="MUMBURGER by Sarah Kosar"/>
    <s v="In a visceral new play about family, grief and red meat, Sarah Kosar (Royal Court) asks how far we'd go to connect with those we love."/>
    <x v="30"/>
    <x v="1917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x v="2830"/>
    <s v="Nakhtik and Avalon"/>
    <s v="Avalon is a new South African Township play and Nakhtik is a  danced political lecture."/>
    <x v="9"/>
    <x v="142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x v="2831"/>
    <s v="Tackett &amp; Pyke put on a Play"/>
    <s v="We each wrote a play and would like to produce them for you for nothing more than art's sake!"/>
    <x v="9"/>
    <x v="1918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x v="2832"/>
    <s v="Secret Diaries"/>
    <s v="Charting the big stuff in life from dance routines to coming out; exploring homophobia, family, friendship &amp; finding your own voice."/>
    <x v="30"/>
    <x v="191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x v="2833"/>
    <s v="Star Man Rocket Man"/>
    <s v="A new play about exploring outer space"/>
    <x v="200"/>
    <x v="1920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x v="2834"/>
    <s v="Thank You For Smoking"/>
    <s v="Thank You For Smoking. A play about love, 5 trillion cigarettes and how the Flintstones earned the tobacco industry millions."/>
    <x v="134"/>
    <x v="1467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x v="2835"/>
    <s v="Land of the Three Towers"/>
    <s v="A celebratory community theatre project about the Focus E15 Occupation of empty council homes on Carpenters Estate."/>
    <x v="28"/>
    <x v="1921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x v="2836"/>
    <s v="&quot;The Colored Museum&quot; by George C. Wolfe"/>
    <s v="We're fundraising $450 by Feb.17, 2017 to purchase the rights for the show &amp; any extra proceeds will be used toward props and costume."/>
    <x v="52"/>
    <x v="1922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x v="2837"/>
    <s v="Stop the tempo - ThÃ©Ã¢tre Prospero- salle intime"/>
    <s v="Aidez-nous Ã  financer notre projet Stop the tempo prÃ©sentÃ© du 18 nov au 12 dÃ©c 2015 au ThÃ©Ã¢tre Prospero! M.E.S de Michel-Maxime Legault"/>
    <x v="16"/>
    <x v="447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x v="2838"/>
    <s v="Pickles &amp; Hargraves Murder Mystery Comedy at the FringeNYC"/>
    <s v="You like things that are funny. You (secretly) like murder. So why not support the NYC return of this hilarious whodunit?"/>
    <x v="13"/>
    <x v="858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x v="2839"/>
    <s v="&quot;The Annual Neighborhood Garage Tour&quot;"/>
    <s v="Help us tour our brand new show &quot;Stripe and Spot (Learn to) Get Along&quot; to neighborhoods throughout the Twin Cities metro area!"/>
    <x v="8"/>
    <x v="1923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x v="2840"/>
    <s v="Scarlet at Southwark Playhouse - Theatre Renegade"/>
    <s v="The world premiere of an astounding new play at Southwark Playhouse exploring slut shaming/cyber bullying &amp; the emotional repercussions"/>
    <x v="30"/>
    <x v="1287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x v="2841"/>
    <s v="The Dead Loss"/>
    <s v="1920's London; two brothers try to make a name for themselves in the underground crime world but encounter a ruthless Irish mob boss."/>
    <x v="28"/>
    <x v="115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x v="2842"/>
    <s v="HIDDEN: The FCO Plays"/>
    <s v="A play performed at the FCO Global Summit on the Preventing Sexual Violence Initiative, hosted by William Hague and Angelina Jolie"/>
    <x v="15"/>
    <x v="117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x v="2843"/>
    <s v="Summer Adaptation of Fallen Angels"/>
    <s v="We're high school students directing a film adaptation of the play, Fallen Angels, written by NoÃ«l Coward and set in the 1920's."/>
    <x v="38"/>
    <x v="117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x v="2844"/>
    <s v="KabarettstÃ¼ck &quot;Dicht in da Nochtschicht&quot;"/>
    <s v="Zwei ausgebildete Schauspieler, ein Musiker - gemeinsam bringt man ein waschechtes KabarettstÃ¼ck auf die BÃ¼hne."/>
    <x v="131"/>
    <x v="134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x v="2845"/>
    <s v="Haberdasher Theatre Inc. : Richard Greenbergâ€™s, The Maderati"/>
    <s v="The Maderati: A bitingly witty absurdest comedy, which pokes wickedly perceptive fun at NY artist lifestyle."/>
    <x v="51"/>
    <x v="1924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x v="2846"/>
    <s v="SIN, The Stage Play-Spreading Awareness One City At A Time"/>
    <s v="SIN, has an important message, outstanding music, uplifting performances and amazing entertainment. SIN, is a &quot;must see&quot; for everyone!"/>
    <x v="6"/>
    <x v="117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x v="2847"/>
    <s v="COLOR ME"/>
    <s v="Dark secrets come to light when Mariah meets Stella. They find a way to face the south's largest elephant in the room: RACISM."/>
    <x v="13"/>
    <x v="117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x v="2848"/>
    <s v="Hurricane Katrina 10th Anniversary: Brothers from the Bottom"/>
    <s v="Wendell Pierce stars in Brothers from the Bottom by Jackie Alexander to mark Hurricane Katrinaâ€™s 10th Anniversary. June 2015 in NoLA."/>
    <x v="19"/>
    <x v="119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x v="2849"/>
    <s v="100, Acre Wood"/>
    <s v="NonSens!cal tackles the struggles of four people with mental health issues/disorders inspired by A.A Milne's Winnie the Pooh"/>
    <x v="2"/>
    <x v="139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x v="2850"/>
    <s v="Romeo and Juliet...Choose Your Own Ending"/>
    <s v="Romeo and Juliet: Wouldn't it be great if they didn't all die at the end? Now YOU get to control the fate of these timeless characters!"/>
    <x v="6"/>
    <x v="1925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x v="2851"/>
    <s v="The Divideâ€ A Great New Controversial Play."/>
    <s v="Set in Southern America â€œThe Divideâ€ is a stage play that touches on the issues that are forefront in America and the world."/>
    <x v="37"/>
    <x v="117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x v="2852"/>
    <s v="Freedom Train"/>
    <s v="Just one time back to the past on the Freedom Train will open your eyes and your lives will never ever be the same!"/>
    <x v="10"/>
    <x v="483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x v="2853"/>
    <s v="Eighteen Months- A Love Story Interrupted"/>
    <s v="Much has been written by women on breast cancer. Yet, there is little that has been written for the theatre on this by men. I have!"/>
    <x v="196"/>
    <x v="117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x v="2854"/>
    <s v="Ultimate Political Selfie!"/>
    <s v="Almost Random Theatre's play about a candidate - with no policies - who is seeking election in May 2015"/>
    <x v="28"/>
    <x v="1926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x v="2855"/>
    <s v="STAGE READING for TETCNY"/>
    <s v="Raising funds to have a private stage reading for an upcoming play from THE ENSEMBLE THEATRE COMPANY OF NEW YORK (www.tetcny.org)"/>
    <x v="20"/>
    <x v="452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x v="2856"/>
    <s v="The JOkeress Going Live"/>
    <s v="This will be the fifth play of The Jokeress, based on the ebook/paperback novelette series. It is scifi, suspense, terror, and noir."/>
    <x v="9"/>
    <x v="1927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x v="2857"/>
    <s v="Los Tradicionales"/>
    <s v="Somos una compaÃ±Ã­a de teatro independiente. Y en el 2017 queremos arrancar con el montaje de 3 obras._x000a_3 elencos, 3 espacios."/>
    <x v="114"/>
    <x v="1928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x v="2858"/>
    <s v="Gay Party Superposh 'Winter Wonderland'"/>
    <s v="Een Gay Party in het centrum van Amersfoort. _x000a_Een geweldige avond uit, met een show, optredens en DJ's."/>
    <x v="28"/>
    <x v="117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x v="2859"/>
    <s v="Grover Theatre Company (GTC)"/>
    <s v="A theatre company that will create works to inspire young people and get everyone involved."/>
    <x v="13"/>
    <x v="428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x v="2860"/>
    <s v="Macbeth For President 2016"/>
    <s v="The Bard's classic tale set in the 2016 Presidential Campaign. Power, corruption, greed, and conspiracy. How far are you willing to go?"/>
    <x v="23"/>
    <x v="764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x v="2861"/>
    <s v="Julius Caesar"/>
    <s v="The University of Queensland Drama Production Course is putting on an adaptation of William Shakespeares Julius Caesar"/>
    <x v="49"/>
    <x v="439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x v="2862"/>
    <s v="Get Your Life Back"/>
    <s v="&quot;Get Your Life Back&quot; is a dynamic stage play that deals with true issues of life that reign in the lives of many people everyday."/>
    <x v="83"/>
    <x v="434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x v="2863"/>
    <s v="Equality Theatre"/>
    <s v="I would like to start a Acting Company that supports and includes LGBTQ youth and young adults in very conservative North Texas"/>
    <x v="63"/>
    <x v="17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x v="2864"/>
    <s v="'Haunting Julia' by Alan Ayckbourn"/>
    <s v="Accessible, original theatre for all!"/>
    <x v="30"/>
    <x v="13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x v="2865"/>
    <s v="FRINGE 2015 by YER Productions"/>
    <s v="Prepare to be Swept Away. Three short plays from three master playwrights; LANDFALL, SNIPER and DANGERS of TOBACCO!"/>
    <x v="374"/>
    <x v="117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x v="2866"/>
    <s v="Church Folk Can Be Dangerous People"/>
    <s v="The reality is dark, sinister. The milieu is not as friendly as it claims. What is this place? Where is it? Is it your local church?"/>
    <x v="10"/>
    <x v="372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x v="2867"/>
    <s v="A Midsummer Night's Dream"/>
    <s v="This production is being put together by Wilson's newest professional theater company, the Wyldepine Players in conjunction w/ Taiplab"/>
    <x v="30"/>
    <x v="1929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x v="2868"/>
    <s v="Becoming UNZIPPED"/>
    <s v="7 billion people &amp; most of us feel alone.  It's time we become emotionally unzipped.  &quot;Unzipped&quot; a new play about men &amp; relationships."/>
    <x v="36"/>
    <x v="1930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x v="2869"/>
    <s v="Theatre West97 - not-for-profit run Youth Theatre Program"/>
    <s v="We provide performing arts training and experience to young people of low income families in NYC, building confidence and self esteem"/>
    <x v="22"/>
    <x v="571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x v="2870"/>
    <s v="America is at the Mall: A Post 9/11 Happily  Never After"/>
    <s v="The war in Iraq changed everything -one journey from the safe haven of the 99% to the shadows of veteran. How would you persevere?"/>
    <x v="10"/>
    <x v="661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x v="2871"/>
    <s v="The Bill Cosby Assault, a play"/>
    <s v="America's dad or serial rapist? Or both? The stories of the Bill Cosby accusers and the society so skeptical of them."/>
    <x v="3"/>
    <x v="720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x v="2872"/>
    <s v="Loud Arts"/>
    <s v="Local Theatre group in Loudoun County, Virginia. Looking for funds to start producing shows!"/>
    <x v="9"/>
    <x v="117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x v="2873"/>
    <s v="&quot;Fortune's Child&quot; by Mark Scharf"/>
    <s v="DC/Baltimore AEA actors band together produce a world premiere of a touching, bittersweet, award winning play about letting go to live"/>
    <x v="30"/>
    <x v="1931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x v="2874"/>
    <s v="Lead Players Theatre Company"/>
    <s v="We present Classics made for the 21st Century and we need a space! Please help us rent a space for The Importance of Being Earnest!"/>
    <x v="10"/>
    <x v="1932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x v="2875"/>
    <s v="Right Tracey!"/>
    <s v="Play about Tracey a gay man trapped in his room by his Bible thumping mother. He finds love but the room can not keep the love alive."/>
    <x v="22"/>
    <x v="1001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x v="2876"/>
    <s v="The Sins of Bad People  Urban Stage Play"/>
    <s v="Charlotte NC playwright looking to showcase a series of three stage plays.  Plays are funny, completed and ready to run!"/>
    <x v="60"/>
    <x v="117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x v="2877"/>
    <s v="COLLABORATION: WARHOL &amp; BASQUIAT"/>
    <s v="Two of the 20th Centuryâ€™s Greatest Artists _x000a_navigate the perilous terrain of Art &amp; Fame _x000a_in a historic Collaboration."/>
    <x v="12"/>
    <x v="1084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x v="2878"/>
    <s v="(TBC) I'M JUST HERE TO BUY SOY SAUCE by Jingan Young"/>
    <s v="World premiere of &quot;I'm Just Here to Buy Soy Sauce&quot;, a play about China &amp; the UK housing crisis by Jingan Young location TBC"/>
    <x v="9"/>
    <x v="193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x v="2879"/>
    <s v="Girls, Ladies and Women - A Gospel Drama"/>
    <s v="She that fines a husband? Wait, is that right? Girl... you better check yourself, before you wreck yourself!"/>
    <x v="375"/>
    <x v="792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x v="2880"/>
    <s v="BELIEF on the Isle of Skye"/>
    <s v="BELIEF leaves res &amp; crosses nations, swims the Atlantic, landing on Isle where Salish meets Gaelic, where humanity transcends barriers"/>
    <x v="14"/>
    <x v="1794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x v="62"/>
    <x v="117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x v="2882"/>
    <s v="Images: Remembrances of the Holocaust-The Eva Schloss Story"/>
    <s v="A one-woman show about the life of Eva Schloss, her time in Auschwitz, and the positive impact she has had on thousands of lives."/>
    <x v="47"/>
    <x v="800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x v="2883"/>
    <s v="&quot;Skip To My Lou,&quot; a NEW play by Steve Romagnoli"/>
    <s v="Ticket sales benefit Bedford Hills Maximum Security Prison, Women's College Program Library. Presented by Theater For The New City."/>
    <x v="3"/>
    <x v="1934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x v="2884"/>
    <s v="The Lizard King, a play by Jay Jeff Jones"/>
    <s v="Come explore the dream world of Jim Morrison, rock singer, mystic, poet, shaman."/>
    <x v="101"/>
    <x v="193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x v="2885"/>
    <s v="The Wedding"/>
    <s v="An historic and proud work of Polish nationalistic literature performed on stage."/>
    <x v="44"/>
    <x v="176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x v="2886"/>
    <s v="Artists' tickets to VARIATIONS ON FAMILY"/>
    <s v="Help us provide half-price tickets to the 11th annual Variations Project, allowing our fellow artists to see this wonderful production."/>
    <x v="48"/>
    <x v="115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x v="2887"/>
    <s v="An Original Theater Play Entitled &quot;The Art of Love&quot;"/>
    <s v="A stage play of love, faith, &amp; relationships in a comical &amp; spirit message that is sure to make you laugh &amp; rejoice to the ART OF LOVE"/>
    <x v="9"/>
    <x v="139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x v="2888"/>
    <s v="ARTS to HEARTS - The Holidate (An Original Stage Play)"/>
    <s v="We're dedicated to writing &amp; producing plays, infusing inspirational, universal principles that aren't commonly displayed in America."/>
    <x v="11"/>
    <x v="117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x v="2889"/>
    <s v="Halfway, Nebraska"/>
    <s v="Halfway, Nebraska explores the limits of hope and what it means to love someone who may be too far damaged to save."/>
    <x v="9"/>
    <x v="1936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x v="2890"/>
    <s v="the Savannah Disputation"/>
    <s v="This Theological Comedy tells a story of when seemingly similar beliefs are discovered to be worlds apart; Damnation-Southern Style."/>
    <x v="13"/>
    <x v="577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x v="2891"/>
    <s v="Literacy for Brooklyn Kids"/>
    <s v="Did you know that we are enriching the lives of Brooklyn kids through literacy and educational theater? We just need a little help."/>
    <x v="3"/>
    <x v="687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x v="2892"/>
    <s v="Something Precious"/>
    <s v="Something Precious is the world's first musical to alert folks to the harmful effects of technology on the human spirit."/>
    <x v="62"/>
    <x v="83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x v="2893"/>
    <s v="REDISCOVERING KIA THE PLAY"/>
    <s v="Fundraising for REDISCOVERING KIA THE PLAY"/>
    <x v="10"/>
    <x v="379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x v="2894"/>
    <s v="How Could You Do This To Me (The Stage Play)"/>
    <s v="This Is A Story About A Woman A Man And A Woman"/>
    <x v="63"/>
    <x v="117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x v="2895"/>
    <s v="Alice In Wonderland (Polish) ALICJA W KRAINIE CZARÃ“W"/>
    <s v="Alice on stage with a magical twist to brighten your smile and warm your heart. Project is in Polish with semi-pro actors and children."/>
    <x v="2"/>
    <x v="1937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x v="2896"/>
    <s v="&quot;Miracle on 34th Street&quot; - We believe. Do you believe in us?"/>
    <s v="&quot;Miracle on 34th Street&quot; is about faith and believing in others. _x000a_We believe. Do you?"/>
    <x v="9"/>
    <x v="1370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x v="2897"/>
    <s v="CAYCE"/>
    <s v="A unique stage play about the epic struggle of psychic Edgar Cayce to deal with his extraordinary abilities and find his place in life."/>
    <x v="14"/>
    <x v="110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x v="2898"/>
    <s v="Galaxy Express - The Play"/>
    <s v="This is an action packed Sci-Fi stage play, using foam latex creature puppets, projected video footage, and audience participation."/>
    <x v="51"/>
    <x v="1938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x v="2899"/>
    <s v="The Esoteric Camgirl"/>
    <s v="Sex, intrigue, lust, &amp; love; follow the lives of two individuals as their romance turns from innocent online flirting to something more"/>
    <x v="3"/>
    <x v="117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x v="2900"/>
    <s v="Bring Oedipus Revenant to Life!"/>
    <s v="In October, we plan to premiere Oedipus Revenant, a historically grounded horror adaptation of Sophoclesâ€™ classic, Oedipus the Tyrant."/>
    <x v="62"/>
    <x v="1939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x v="2901"/>
    <s v="Avarimor Series (Audio Plays)"/>
    <s v="How can the visual age appreciate something that cant see? With these Audio Plays I will show you, if your willing to listen."/>
    <x v="47"/>
    <x v="360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x v="2902"/>
    <s v="Bring the iconic story of Leontyne Price to the stage."/>
    <s v="Help me honor and bring &quot;The American Soprano&quot; Leontyne Price back to the stage one more time."/>
    <x v="60"/>
    <x v="379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x v="2903"/>
    <s v="GettingTeensSaved.org Play in Richmond, California 2016"/>
    <s v="We are raising funds to rent a theater hall for a play to help educate teenagers and parents on the pitfalls teenagers currently face."/>
    <x v="10"/>
    <x v="1665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x v="2904"/>
    <s v="The Love Shack"/>
    <s v="A Tequila slammer with a slice of Tarantino, a line of the London Fringe scene and a shot of â€œBreaking Badâ€. New Writing."/>
    <x v="15"/>
    <x v="73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x v="2905"/>
    <s v="DIANA's &quot;Late: A Cowboy Song&quot; by Sarah Ruhl"/>
    <s v="Philly-based feminist theatre's inaugural production about a woman's friendship with an awesome lady cowboy."/>
    <x v="8"/>
    <x v="1940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x v="2906"/>
    <s v="NO HOMO at Atwater Village Theatre"/>
    <s v="The smash hit, award-winning comedy sashays onto the Los Angeles Theater Scene in a fabulous new production at Atwater Village Theatre."/>
    <x v="12"/>
    <x v="1941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x v="2907"/>
    <s v="Little Nell's - a play"/>
    <s v="Spend an evening in the afterlife with some of the greatest women who ever lived. LITTLE NELL's,by Jill Hughes, Los Angeles- June, 2016"/>
    <x v="30"/>
    <x v="369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x v="2908"/>
    <s v="&quot;THIS THING OF OURS&quot;"/>
    <s v="A dinner theatre/show about a day in the life of a Vegas &quot;Mob Boss&quot;_x000a_circa 1965- ish. It is all at once realistic,tragic, farce/comical"/>
    <x v="376"/>
    <x v="1942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x v="2909"/>
    <s v="CONVERSATIONS WITH AN AVERAGE JOE"/>
    <s v="CONVERSATIONS WITH AN AVERAGE JOE tells our stories exposing those in charge of our lives and tells how to take control of country back"/>
    <x v="237"/>
    <x v="17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x v="2910"/>
    <s v="Strive"/>
    <s v="Free drama, dance and singing workshops for disadvantaged young people to inspire, create and help them follow their dreams."/>
    <x v="11"/>
    <x v="116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x v="2911"/>
    <s v="The Drama Factory presents &quot; The Moon Princess &quot;"/>
    <s v="The Most Beautiful Things in Japan are Hidden...Our different &amp; original play from the Japanese folk tale The Bamboo Cutters Daughter."/>
    <x v="40"/>
    <x v="1943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x v="2912"/>
    <s v="Fair Play"/>
    <s v="Set in Iceland, Fair Play is a a dark comedy- a play within a play. An extravaganza, fueled by Absinthe, and touched by the Surreal."/>
    <x v="377"/>
    <x v="1944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x v="2913"/>
    <s v="The Salem Haunted Magic Show"/>
    <s v="A LIVE history infused, frightening magic and mind reading show in the heart of the Halloween capital of the world, Salem, MA!!"/>
    <x v="3"/>
    <x v="369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x v="2914"/>
    <s v="Hercules the Panto"/>
    <s v="Hercules must complete four challenges in order to meet the father he never knew"/>
    <x v="31"/>
    <x v="116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x v="2915"/>
    <s v="A Grimm Night for Hans Christian Anderson"/>
    <s v="An inclusive, cross community, multi-cultural theatre production for children aged 3 to 16 and their families"/>
    <x v="28"/>
    <x v="1945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x v="2916"/>
    <s v="An Interview With Gaddafi - The Stage Play"/>
    <s v="The moving dramatisation of one man's journey to find the truth behind the Libyan regime change."/>
    <x v="378"/>
    <x v="1011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x v="2917"/>
    <s v="Elevation Twelfth Night"/>
    <s v="Cross dressing, cross gartering, crossed swords. Cross a bridge and come see this fantastically fun rendition of Twelfth Night"/>
    <x v="13"/>
    <x v="1946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x v="2918"/>
    <s v="When Johnny Comes Marching Home"/>
    <s v="A meta-theatrical retelling of Chekhov's Three Sisters, framed with Civil War Hymns, Dance, and wild theatricality."/>
    <x v="10"/>
    <x v="1947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x v="2919"/>
    <s v="While the Stars Fall"/>
    <s v="A full staged reading of a new play about a boy who learns how to be happy from the most unexpected person."/>
    <x v="20"/>
    <x v="152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x v="2920"/>
    <s v="Save 'The Stage Door'."/>
    <s v="Help save this village theatre group. Funding required for lighting, stage equipment, &amp; ongoing productions. Involves youth  &amp; adults."/>
    <x v="30"/>
    <x v="1948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x v="2921"/>
    <s v="Fools Rush In: A Cabaret Benefiting BC/EFA Kickstarter"/>
    <s v="I'm creating a cabaret in which all donations go directly to Broadway Cares/Equity Fights AIDS."/>
    <x v="213"/>
    <x v="194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x v="2922"/>
    <s v="Les Miserables - Backing fund"/>
    <s v="We as a Performing Arts College are to perform 'Les Miserables'. We need backing in order to afford the set, costume and other aspects."/>
    <x v="2"/>
    <x v="83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x v="2923"/>
    <s v="Kaylee's Senior Project"/>
    <s v="Spreading the love of theatre, one step at a time. I would like to produce a reading of one of my favorite musicals"/>
    <x v="43"/>
    <x v="452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x v="2924"/>
    <s v="There's No Place Like Home!"/>
    <s v="Theatre is home and there's no place like home!  So, click your heels three times, and come home to the magic we create for you!"/>
    <x v="31"/>
    <x v="195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x v="2925"/>
    <s v="Bring &quot;Snow White and the Seven Bottoms&quot; to NYC!"/>
    <s v="Help the Gold Dust Orphans bring their new musical 'SNOW WHITE AND THE SEVEN BOTTOMS' to New York City this fall!"/>
    <x v="101"/>
    <x v="1951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x v="2926"/>
    <s v="Mirror Image - An Original Musical"/>
    <s v="A musical, by Louis Lagalante and Patty Hamilton, that explores loss and the different ways we can choose to move on from it."/>
    <x v="9"/>
    <x v="1952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x v="2927"/>
    <s v="The Addams Family Comes To Tuscaloosa"/>
    <s v="They're Creepy, They're Kooky, And They're coming to Tuscaloosa this October! Help Us Bring the World of The Addams Family To Life!"/>
    <x v="40"/>
    <x v="1229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x v="2928"/>
    <s v="Music Theatre of Idaho Presents &quot;A Year with Frog and Toad"/>
    <s v="This is a touring production for schools in the Treasure Valley!"/>
    <x v="28"/>
    <x v="325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x v="2929"/>
    <s v="Right On Cue Kids Theater (ROCKT) First Show"/>
    <s v="Help fund ROCKT's first production!  We want to bring musical theater to kids who have limited access to it, and offer it free to kids."/>
    <x v="6"/>
    <x v="1953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x v="2930"/>
    <s v="Forbear! Theatre"/>
    <s v="Forbear! is a new theatre company aiming to produce exciting and innovative theatre using performers from a variety of disciplines."/>
    <x v="3"/>
    <x v="1954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x v="2931"/>
    <s v="And More Shenanigans Theatre Company"/>
    <s v="And More Shenanigans Theatre is a brand new Edmonton based theatre company dedicated to creating and developing quirky original works"/>
    <x v="47"/>
    <x v="195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x v="2932"/>
    <s v="Magpie- A Melbourne Written Dramatic Musical"/>
    <s v="When a rich girl fakes destitution so she can audition for a homeless talent show, she bridges our wealth gap with a tragic love."/>
    <x v="379"/>
    <x v="1681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x v="2933"/>
    <s v="Three Postcards: Pre-Production Costs"/>
    <s v="An intimate musical about friendship and time, growing up, and coming of age. Music and words that will stay with you for years to come"/>
    <x v="30"/>
    <x v="1956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x v="2934"/>
    <s v="Songs for a New World"/>
    <s v="Powerful community theatre production of Jason Robert Brown's &quot;Songs for a New World&quot; in London, Ontario."/>
    <x v="30"/>
    <x v="651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x v="2935"/>
    <s v="Fresco presents SNOW WHITE - GARAGE OPERA!"/>
    <s v="Fresco brings a full scale operatic production to your neighborhood - SNOW WHITE, set to the world's greatest music!"/>
    <x v="8"/>
    <x v="1957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x v="2936"/>
    <s v="Put Music in our Musical: Rosetown Playhouse"/>
    <s v="We need your help to complete our musical! Help us add two more original songs to our winter show, Babes in Toyland."/>
    <x v="28"/>
    <x v="1958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x v="2937"/>
    <s v="UCAS"/>
    <s v="UCAS is a new British musical premiering at the Edinburgh Fringe Festival 2014."/>
    <x v="15"/>
    <x v="41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x v="2938"/>
    <s v="Keep It Spinning."/>
    <s v="Keep It Spinning! Is an after-school, six week workshop, during which students create an musical based on on an overarching theme."/>
    <x v="23"/>
    <x v="1959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x v="2939"/>
    <s v="Dreamgirls - Skyline got a Matching Grant!"/>
    <s v="Skyline Board Trustees have offered matching grants to help fund next season's production of Dreamgirls! Your donation will be doubled!"/>
    <x v="6"/>
    <x v="196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x v="2940"/>
    <s v="ITAVA Players &quot;Little Shop of Horrors&quot;"/>
    <s v="We are asking for people to donate to our theater club, the ITAVA Players, a public high school club from Brooklyn, NY."/>
    <x v="30"/>
    <x v="615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x v="2941"/>
    <s v="Help Us Help Artists"/>
    <s v="Ovations wants to buy property to open a variety club to become the 1st minority owned club in Cincy, focusing on artists on the rise."/>
    <x v="31"/>
    <x v="116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x v="2942"/>
    <s v="Penmar Community Arts Society"/>
    <s v="YOUR community theatre:  provide a facility that is usable for presentation of movies, live music, live theatre and community events"/>
    <x v="61"/>
    <x v="1961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x v="2943"/>
    <s v="BlackSpace: Urban Performance Arts Collective"/>
    <s v="Building a Resource Network and Funding Capacity to support, empower and promote Afrocentric Arts in Metro Columbus"/>
    <x v="9"/>
    <x v="117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x v="2944"/>
    <s v="Guardian Theatre, Arts in Education Theatre"/>
    <s v="Our vision: build and operate a Theater Arts Center for south-central Washington state in Goldendale."/>
    <x v="3"/>
    <x v="173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x v="2945"/>
    <s v="A Midsummer Night's Pub"/>
    <s v="Where people that enjoy theater, or just something new can go to have fun and experience varying types of theater in Albuquerque."/>
    <x v="63"/>
    <x v="117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x v="2946"/>
    <s v="Create The Twisted Tree Theatre"/>
    <s v="I have set up a new theatre company, and am looking to raise funds to purchase a venue with a difference to a standard theatre."/>
    <x v="13"/>
    <x v="369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x v="2947"/>
    <s v="'The Float Lodge' - Duluth's First Premiere Float Center"/>
    <s v="Bringing Health, Wellness and Creative Empowerment to an active community in a whole new way... are you ready to 'FLOAT', Duluth?"/>
    <x v="31"/>
    <x v="196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x v="2948"/>
    <s v="Xenu's Space Opera"/>
    <s v="The Space Opera is an action packed reenactment of Xenu's story, a sacred teaching thats considered a secret of the Scientology church"/>
    <x v="69"/>
    <x v="363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x v="2949"/>
    <s v="Spiritual Enlightenment Center - Help raise our vibrations!"/>
    <s v="This center will be open to any and all people regardless of their religion.   We will be offering art, music, empowerment, and more!"/>
    <x v="28"/>
    <x v="379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x v="2950"/>
    <s v="Tahoe Children's Museum with Exploratorium Inside"/>
    <s v="Help www.KidZoneMuseum.org grow to serve children 1-18 with science, engineering, arts and PLAY especially low-income families."/>
    <x v="380"/>
    <x v="117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x v="2951"/>
    <s v="Brentwood Theater Company needs a Rehearsal Space."/>
    <s v="A building w/office, rehearsal space and classrooms centered on performing arts._x000a_Brentwood Theater Company is a non-profit 501(c)(3)"/>
    <x v="63"/>
    <x v="1963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x v="2952"/>
    <s v="Let's Build MOUNTAIN HAVEN, a Community Events Campus (Canceled)"/>
    <s v="Mountain Haven transforms a former disused Mt Laguna Church into space for celebrations, events, learning, conferences, retreats &amp; more"/>
    <x v="22"/>
    <x v="1964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x v="2953"/>
    <s v="Pueblo Underground Theater (Canceled)"/>
    <s v="I want to purchase the former Bread Of Life Church and convert it into a multipurpose theater space for local talent."/>
    <x v="307"/>
    <x v="898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x v="2954"/>
    <s v="ONGO CENTRE | An Incubator Creative Space to self-funds (Canceled)"/>
    <s v="Independent film theater, studio and tech lab with storefront, open space for creative people to grow their dream into a profit."/>
    <x v="36"/>
    <x v="117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x v="2955"/>
    <s v="A Stage for Stage Door Theater Company (Canceled)"/>
    <s v="Stage Door Theater needs a stage for its current and future productions. Can you help?"/>
    <x v="38"/>
    <x v="526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x v="2956"/>
    <s v="A Happy Home for Hagan's House of Horrors (Canceled)"/>
    <s v="Family-owned and community-operated haunted Halloween attraction in Bladensburg, OH, needs your help to grow bigger!"/>
    <x v="278"/>
    <x v="1965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x v="2957"/>
    <s v="BAMA Theatre Headset Campaign (Canceled)"/>
    <s v="Theatre in Tuscaloosa, AL built in the 1930s.  The headsets seem about that old. They are almost unusable."/>
    <x v="36"/>
    <x v="668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x v="2958"/>
    <s v="Uprising Theater (Canceled)"/>
    <s v="Chicago Based Theater Company and Venue Dedicated to Social Justice and Mainstreaming the Palestinian Narrative"/>
    <x v="58"/>
    <x v="117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x v="2959"/>
    <s v="The Bath Theatre Bus (Canceled)"/>
    <s v="A magical, unique, theatre bus which aims to inspire the creative communities around Bath and create unique performance opportunities."/>
    <x v="3"/>
    <x v="117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x v="2960"/>
    <s v="Lynnewood Hall Restoration (Canceled)"/>
    <s v="Built in the late 1800's, this 70K sq. feet estate has fallen into disrepair.  Seeking to buy and convert to useful space"/>
    <x v="381"/>
    <x v="117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x v="2961"/>
    <s v="Shakespeare in the Park! A Comedy of Errors"/>
    <s v="Teens in Take Note Troupe put on Shakespeare in the Park annually. Keep relevant, family-friendly Shakespeare in the community!"/>
    <x v="10"/>
    <x v="1966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x v="2962"/>
    <s v="Grassroots Shakespeare Company â€¢ Arizona"/>
    <s v="A pop-up outdoor theatre company bringing accessible Shakespeare to parks and other locations in the greater Phoenix area!"/>
    <x v="28"/>
    <x v="1967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x v="2963"/>
    <s v="One Funny Mother: I'm Not Crazy!!"/>
    <s v="A hilarious comedy show about motherhood...through stories, videos and stand-up you'll realize YOUâ€™RE NOT CRAZY, motherhood is!"/>
    <x v="3"/>
    <x v="1968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x v="2964"/>
    <s v="Pug-let: The First Ever All-Pug Production of Hamlet"/>
    <s v="I want to produce the first-ever all-pug production of &quot;Hamlet.&quot;  As you can imagine, this will require finding very talented pugs."/>
    <x v="10"/>
    <x v="1969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x v="2965"/>
    <s v="Imaginary Theater Company Presents the Premiere of The Boat"/>
    <s v="Marina's mother has disappeared at sea.  Everyone believes she has drowned.  But Marina believes her mother has become a mermaid."/>
    <x v="15"/>
    <x v="1970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x v="2966"/>
    <s v="Fat Pig, The Play!"/>
    <s v="Bringing one of Neil LaBute's incredibly witty and viciously honest plays, about body image and the effect it has on us, to life!"/>
    <x v="3"/>
    <x v="1971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x v="2967"/>
    <s v="Scissortail: A play about the Oklahoma City Bombing"/>
    <s v="Scissortail is a story of loss, grief, and recovery based on the events of the 1995 Oklahoma City Bombing."/>
    <x v="10"/>
    <x v="1972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x v="2968"/>
    <s v="The Curse of the Babywoman @ FringeNYC"/>
    <s v="The Curse of the Babywoman is real â€” and it is coming to FringeNYC this August."/>
    <x v="8"/>
    <x v="1973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x v="2969"/>
    <s v="Dog Sees God - Calgary Production"/>
    <s v="A poignant &amp; hilarious tale of Charlie Brown &amp; friends navigating high school. A fresh take on the off Broadway hit by YYC artists."/>
    <x v="28"/>
    <x v="897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x v="2970"/>
    <s v="Leah in Vegas at The New York International Fringe Festival"/>
    <s v="Kara Ayn Napolitano's latest play about a young mother's attempt to reclaim her life after making a serious mistake."/>
    <x v="12"/>
    <x v="834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x v="2971"/>
    <s v="World Premiere of &quot;The Piano&quot;"/>
    <s v="An Asian-Jewish-American family collides with music, food, and identity crises in this world premiere New York theater production."/>
    <x v="50"/>
    <x v="1974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x v="2972"/>
    <s v="A Bad Plan"/>
    <s v="A group of artists. A mythical art piece. A harrowing quest. And some margaritas."/>
    <x v="13"/>
    <x v="1975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x v="2973"/>
    <s v="CST's As You Like It goes to Canada!"/>
    <s v="We're going to represent the entire USA at the World Festival of Children's Theater in Stratford, ON in June, 2016. Help us get there!"/>
    <x v="10"/>
    <x v="1976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x v="2974"/>
    <s v="The World Premiere of Fire Work by Lauren Gunderson"/>
    <s v="Known for producing gritty new work, TheatreFIRST presents an exciting new romantic comedy by the hottest playwright in the country."/>
    <x v="10"/>
    <x v="1977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x v="2975"/>
    <s v="The Butterfingers Angel... [By The Mummers]"/>
    <s v="[By The Mummers] needs your help this holiday season to stage a full scale production of William Gibson's &quot;The Butterfingers Angel...&quot;"/>
    <x v="6"/>
    <x v="1978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x v="2976"/>
    <s v="Pizza Delique"/>
    <s v="A play that addresses an important social issue, brought to light by members of the UoM Drama Society."/>
    <x v="159"/>
    <x v="678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x v="2977"/>
    <s v="Brava Theater and Cultural Odyssey present â€œBIRTHRIGHT?â€"/>
    <s v="In celebration of THE MEDEA PROJECT: THEATER FOR INCARCERATED WOMENâ€™S 25TH ANNIVERSARY Brava Theater  presents â€œBIRTHRIGHT?&quot;"/>
    <x v="9"/>
    <x v="76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x v="2978"/>
    <s v="The Fall of Wallace Winter at the Plaza Theatre"/>
    <s v="The Border Theatre presents The Fall of Wallace Winter, an exploration of American obsessions, this Nov. 7th-9th at the Plaza Theatre"/>
    <x v="47"/>
    <x v="1979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x v="2979"/>
    <s v="'ART'"/>
    <s v="Dear Stone returns with Yasmina Reza's 'ART', a compelling, clever exploration of friendship under duress. Thanks for watching!"/>
    <x v="10"/>
    <x v="1896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x v="2980"/>
    <s v="INDEPENDENCE NYC"/>
    <s v="1 director, 4 actors, and a whole lotta determination. Help us bring this brilliant story to the heart of NYC!"/>
    <x v="9"/>
    <x v="1980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x v="2981"/>
    <s v="Creation of the Dublin Circus Centre"/>
    <s v="We are fundraising to create a Dublin based circus training centre for public and professionals to learn, upskill, perform and teach."/>
    <x v="23"/>
    <x v="1981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x v="2982"/>
    <s v="Railway Playhouse: Setting up a community arts space"/>
    <s v="Renovating this historical landmark, into an arts venue and theatre space for the community."/>
    <x v="10"/>
    <x v="1982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x v="2983"/>
    <s v="Build the House of Dad's!"/>
    <s v="Dad's Garage Theatre Company needs your help buying our new, forever home by hitting our $150,000 STRETCH GOAL!"/>
    <x v="382"/>
    <x v="1983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x v="2984"/>
    <s v="BABA YAGA: A Traveling Performing Arts Wagon"/>
    <s v="A traveling wooden wagon that transforms into a theatrical playing space presenting FREE original performance while building community!"/>
    <x v="31"/>
    <x v="1984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x v="2985"/>
    <s v="React Aerial Studio"/>
    <s v="From the moment we flew in to the world of The Circus, we have dreamed of opening our own studio. Help us get our dream off the ground!"/>
    <x v="3"/>
    <x v="297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x v="2986"/>
    <s v="Higher Education"/>
    <s v="Support the circus arts and help our aerial students work with more height. With your support, we will install beams at 19ft!"/>
    <x v="262"/>
    <x v="1985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x v="2987"/>
    <s v="Curious Comedy's Remodel &amp; Technical Equipment Upgrade"/>
    <s v="Help Curious Comedy evolve into an independent comedy theater with a complete professional digital production studio built right in."/>
    <x v="31"/>
    <x v="1986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x v="2988"/>
    <s v="Curtain up at the Shoebox Theatre!"/>
    <s v="Since October 2015 the Shoebox Theatre has become a hub of creativity - The next step in our journey is to hang stage curtains!"/>
    <x v="28"/>
    <x v="325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x v="2989"/>
    <s v="Let's Light Up The Gem!"/>
    <s v="Bring the movies back to Bethel, Maine."/>
    <x v="22"/>
    <x v="198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x v="2990"/>
    <s v="The Gloria Theatre Project"/>
    <s v="We are a non-profit revitalizing the Gloria Theatre - our gift to the community - and we need your help #arts #community #theater"/>
    <x v="3"/>
    <x v="1117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x v="2991"/>
    <s v="gimmeLIVE @ 9 Wallis"/>
    <s v="A new intimate listening room with tables &amp; theatre seating where artist &amp; fans connect through music, comedy &amp; performing arts."/>
    <x v="0"/>
    <x v="1988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x v="2992"/>
    <s v="Th'underGrounds"/>
    <s v="Creating a non-profit CAFE &amp; VILLAGE COMMONS in SE Portland, in service to Neighbors, Kids, Artists &amp; the Underserved"/>
    <x v="9"/>
    <x v="1989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x v="2993"/>
    <s v="TRUE WEST: Think, Dog! Productions"/>
    <s v="Help us build the Kitchen from Hell!"/>
    <x v="28"/>
    <x v="1141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x v="2994"/>
    <s v="St. Michael Boat Parties - Halloween and Beyond!"/>
    <s v="Help the hosts of the infamous St. Michael sustain and create epic boat parties through Halloween and into 2015"/>
    <x v="43"/>
    <x v="1990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x v="2995"/>
    <s v="Help Austin's Blue Starlite Drive-in MOVE + ADD 35MM"/>
    <s v="Keeping the drive-in culture alive for 6 years, we now ask for your help so we can CREATE A NEW HOME and save 35MM movies!"/>
    <x v="36"/>
    <x v="1991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x v="2996"/>
    <s v="Sea Tea Improv's Comedy Theater in Hartford, CT"/>
    <s v="A permanent home for comedy in Connecticut in the heart of downtown Hartford."/>
    <x v="19"/>
    <x v="1992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x v="2997"/>
    <s v="Sonorous Road is Expanding! Join Us!"/>
    <s v="We're moving to a new space and upgrading our facilities to continue providing a local theatre venue and arts education program!"/>
    <x v="3"/>
    <x v="199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x v="2998"/>
    <s v="A bigger, better home for the New Orleans comedy scene"/>
    <s v="The New Movement works tirelessly to put Nola on the comedy map. This project will upgrade our theater and production facilities."/>
    <x v="63"/>
    <x v="1994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x v="2999"/>
    <s v="RAT Fund-Riser"/>
    <s v="Restless Artists' Theatre is building risers and installing better lighting for our patrons.  We need to purchase raw materials."/>
    <x v="383"/>
    <x v="1964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x v="3000"/>
    <s v="Voices From The Future"/>
    <s v="A benefit show featuring musicians, dancers &amp; poets all under age 30 to raise money in support of LGBTQ rights and programs."/>
    <x v="2"/>
    <x v="83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x v="3001"/>
    <s v="New Comedy Venue and Training Facility"/>
    <s v="Get Scene Studios and Highwire Comedy Co. creating an amazing training facility and theater for Atlanta comedy and film talent!"/>
    <x v="384"/>
    <x v="1995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x v="3002"/>
    <s v="Help Fund the &quot;Back Room&quot; Arts Space at Jimmy's No 43!"/>
    <s v="Make the workshop/ small stage space at Jimmy's No 43 even better than before!"/>
    <x v="39"/>
    <x v="1996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x v="3003"/>
    <s v="Outskirts Theatre Co. Finds a Home!"/>
    <s v="We finally found a place to call home! Help us move in to (and collaborate with) the NEW Fischer Creative Arts Center in Waukesha, WI!"/>
    <x v="9"/>
    <x v="1891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x v="3004"/>
    <s v="Save the Agawam Cinemas"/>
    <s v="The Agawam Cinemas is to be successfully reopened by new ownership and the twin theaters must be converted to digital projection."/>
    <x v="79"/>
    <x v="1997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x v="3005"/>
    <s v="Pangea House Revitalization Project"/>
    <s v="Pangea House is a collectively run, all ages music venue and community space in desperate need of some renovation and updates."/>
    <x v="385"/>
    <x v="1998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x v="3006"/>
    <s v="ONTARIO STREET THEATRE in Port Hope."/>
    <s v="We're an affordable theatre and rental space that can be molded into anything by anyone."/>
    <x v="6"/>
    <x v="1999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x v="3007"/>
    <s v="Bethlem"/>
    <s v="Consuite for 2015 CoreCon.  An adventure into insanity."/>
    <x v="20"/>
    <x v="1144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x v="3008"/>
    <s v="Baby It's Cold Outside: Silver Spring Stage HVAC Fund!"/>
    <s v="Help fund Silver Spring Stage's HVAC costs for the upcoming year! Don't leave us out in the cold (pun intended)!"/>
    <x v="9"/>
    <x v="1891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x v="3009"/>
    <s v="Montauk Surf Museum"/>
    <s v="The Montauk Surf Museum will present ocean science, as well as the art and history of surfing to visitors and schools in creative ways."/>
    <x v="31"/>
    <x v="2000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x v="3010"/>
    <s v="Put Your Money Where Your Ear Is!"/>
    <s v="STC &amp; the Sheboygan Area School District are working tirelessly to renovate our 30-year-old sound system. Help us sound better for you!"/>
    <x v="15"/>
    <x v="23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x v="3011"/>
    <s v="Katharsis Teatro en Navidad"/>
    <s v="Necesitamos tu ayuda para poder llevar la magia del teatro universitario al Teatro Lagrada de Madrid el 23 de diciembre :)"/>
    <x v="43"/>
    <x v="200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x v="3012"/>
    <s v="Up-lifting Up-Fit!"/>
    <s v="Spring Theatre has recently found a new home in the heart of Winston Salem. We need your help for an up-lifting up-fit!"/>
    <x v="23"/>
    <x v="2002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x v="3013"/>
    <s v="Barebones Black Box Theater in Braddock, PA"/>
    <s v="Barebones Productions is developing a new theater and performance facility in Braddock, Pa. &quot;The barebones black box&quot;"/>
    <x v="3"/>
    <x v="2003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x v="3014"/>
    <s v="The North Pole at the Fair - A Christmas Paradise for kids."/>
    <s v="Help build an immersion experience for kids to have fun with Santa and make their Christmas season shine just a little bit brighter."/>
    <x v="31"/>
    <x v="2004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x v="3015"/>
    <s v="A Sign for 34 West"/>
    <s v="We're turning an old yogurt shop into a live theater in downtown Charleston.   Please help us hang our sign!"/>
    <x v="104"/>
    <x v="2005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x v="3016"/>
    <s v="Let there be sound! A sound and hearing assistance system"/>
    <s v="Let there be sound! Make our new theatre more accessible by installing a modern sound and hearing assistance system for our audience."/>
    <x v="0"/>
    <x v="2006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x v="3017"/>
    <s v="ACT's Spotlight Initiative- Let's Build a Theater!"/>
    <s v="Help us build a 200 seat theater and classroom space in North Andover, MA. Let's get kids off the screens, and into the spotlight!"/>
    <x v="29"/>
    <x v="2007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x v="3018"/>
    <s v="Why Theatre"/>
    <s v="Le projet vise la crÃ©ation dâ€™un lieu de rÃ©sidence, recherche et formation dÃ©diÃ© Ã  l'art vivant, l'image et la narration."/>
    <x v="285"/>
    <x v="2008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x v="3019"/>
    <s v="Small town theatre, the Gibson Theatre goes Digital"/>
    <s v="We plan to transition from 35mm to the new digital projection format to continue to show current first run films for our community."/>
    <x v="36"/>
    <x v="2009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x v="3020"/>
    <s v="Prime Stage Theater Studio Upgrades!"/>
    <s v="Any donation--big or small--will help us upgrade our studio/rehearsal space into a black box theater and offer even more programs."/>
    <x v="39"/>
    <x v="201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x v="3021"/>
    <s v="BEEP! BEEP! 2ND STORY IS ON THE MOVE!"/>
    <s v="At the end of October 2016, 2nd Story will be moving from its current office space to a storefront space in Albany Park, Chicago, IL."/>
    <x v="37"/>
    <x v="201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x v="3022"/>
    <s v="A Performing Arts Complex in Central Square, Cambridge"/>
    <s v="Help us launch a new performing arts complex in Cambridge! The Thalia provides space for performance, rehearsals, and collaboration!"/>
    <x v="3"/>
    <x v="2012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x v="3023"/>
    <s v="The Night Watch"/>
    <s v="Antonia Goddard Productions in association with Jethro Compton Productions presents THE NIGHT WATCH, an exciting new historical drama."/>
    <x v="176"/>
    <x v="2013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x v="3024"/>
    <s v="Build a New Home for Improv Comedy in Pittsburgh"/>
    <s v="Steel City Improv Theater has found a new space in the Shadyside neighborhood of Pittsburgh and we're raising $5000 to build it!"/>
    <x v="10"/>
    <x v="2014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x v="3025"/>
    <s v="The Other Room â€“ Cardiffâ€™s First Pub Theatre"/>
    <s v="Be part of building Cardiff's first pub theatre, located right in the city centre. Launching January 2015."/>
    <x v="30"/>
    <x v="201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x v="3026"/>
    <s v="The Bohemian Balcony - A Creative Space For All"/>
    <s v="The Bohemian Balcony is a innovate multi-arts venue created by the people for the community. A platform for our arts to grow and shine."/>
    <x v="42"/>
    <x v="2016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x v="3027"/>
    <s v="Help ReNew the Rainbow Stage (&amp; office) for Future Stars"/>
    <s v="Wavy says let's LIGHT UP THE RAINBOW STAGE and as our stretch reward we'll throw all of us a PARTY!"/>
    <x v="79"/>
    <x v="2017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x v="3028"/>
    <s v="A Home for Vegas Theatre Hub"/>
    <s v="We have a space! Help us fill it with a stage, chairs, gear and audiences' laughter!"/>
    <x v="10"/>
    <x v="2018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x v="3029"/>
    <s v="Ground Floor Theatre"/>
    <s v="We're building a new theatre venue in Austin! Austin is growing, but we are losing space for artists- help us keep local theatre alive!"/>
    <x v="11"/>
    <x v="2019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x v="3030"/>
    <s v="Guilford Center Stage Lights Up"/>
    <s v="Guilford Center Stage is a new project bringing theater to our 1896 Grange; we need to purchase simple theater lighting for our stage."/>
    <x v="257"/>
    <x v="122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x v="3031"/>
    <s v="Blue Thyme Nights"/>
    <s v="Blue Thyme Nights is the production of Am I Blue by Beth Henley &amp; Thymus Vulgaris by Lanford  Wilson._x000a__x000a_Artwork by Charlotte Ager"/>
    <x v="15"/>
    <x v="646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x v="3032"/>
    <s v="Silent Valley : A Haunting"/>
    <s v="One night only, not-for-profit, neighborhood haunted attraction that will scare your mask off! Coming this Halloween."/>
    <x v="28"/>
    <x v="2020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x v="3033"/>
    <s v="Stagelights Studio by Pam Kinter, Greensboro"/>
    <s v="Finally Stagelights will have a space of our very own!  Be a part of this exciting new adventure in Greensboro!!"/>
    <x v="9"/>
    <x v="2021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x v="3034"/>
    <s v="Save Our Butts The Seat-quel"/>
    <s v="Pretty please with popcorn on top!Help!!_x000a__x000a_Our family owned &amp; operated Theatre in Fairfax VA is looking to get help upgrading our seats."/>
    <x v="57"/>
    <x v="2022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x v="3035"/>
    <s v="The Coalition Theater"/>
    <s v="Help create a permanent home for live comedy shows and classes in Downtown RVA."/>
    <x v="31"/>
    <x v="2023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x v="3036"/>
    <s v="Save the Studio!"/>
    <s v="Help Synetic Theater create a new Studio to produce amazing  shows in the 2013/14 season and train awesome artists of all ages!"/>
    <x v="31"/>
    <x v="2024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x v="1761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x v="3038"/>
    <s v="Overtime Theater Spruce Up"/>
    <s v="Our little theater needs some love. We took over a lab and need to make our space look more inviting and well, like a theater!"/>
    <x v="28"/>
    <x v="202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x v="3039"/>
    <s v="Shelter the Schmee"/>
    <s v="After 22 yrs downstairs we are &quot;getting out of  our parents basement&quot; and building a new 50 seat theater in a new location."/>
    <x v="22"/>
    <x v="2026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x v="3040"/>
    <s v="Jayhawk Makeover"/>
    <s v="48 hours of deck screws, dry wall, hard hats and needed renovation to help the Jayhawk rise from the ashes."/>
    <x v="9"/>
    <x v="2027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x v="3041"/>
    <s v="Lend a Hand in Our Home"/>
    <s v="Privet! Hello! Bon Jour! We are the Arlekin Players Theatre and we need a home."/>
    <x v="386"/>
    <x v="2028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x v="3042"/>
    <s v="HOPE MILL THEATRE - CHAIR FUND"/>
    <s v="Hope Mill Theatre is a brand new Fringe Theatre in the heart of Manchester city - bringing a diverse programme of entertainment!"/>
    <x v="15"/>
    <x v="1151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x v="3043"/>
    <s v="Like This Post (The Post at 750)"/>
    <s v="Introducing The Post at 750! Join us in the creation of Vancouver's most exciting new cultural space in the heart of downtown."/>
    <x v="36"/>
    <x v="2029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x v="3044"/>
    <s v="Minnsky's Theater- A Vaudeville Circus Experiment"/>
    <s v="Minnsky's - a theater in the Minneapolis NE Arts District that will harken back to a time of Vaudeville and Circus Entertainment!"/>
    <x v="14"/>
    <x v="2030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x v="3045"/>
    <s v="Colorado ACTS Black Box Painting"/>
    <s v="Walmart decided they wanted our space, so we had to move to a new theater. Help us make it an awesome space by painting it all black!"/>
    <x v="23"/>
    <x v="2031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x v="3046"/>
    <s v="improvMANIA Improv Comedy Theater - Chandler, Arizona"/>
    <s v="Your opportunity to help improvMANIA open Chandler, Arizona's new home for family-friendly improv comedy in Historic Downtown Chandler!"/>
    <x v="278"/>
    <x v="2032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x v="3047"/>
    <s v="Acting V Senior Showcase"/>
    <s v="Hi! We're the Graduating Seniors Acting V Seniors at Temple University! Welcome to our Kick starter Page!"/>
    <x v="2"/>
    <x v="2033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x v="3048"/>
    <s v="December Match Campaign"/>
    <s v="By matching donations up to $5000, Jack Kesler and Maurice Richards have challenged YOU to help Urbanite outfit their brand new space."/>
    <x v="10"/>
    <x v="2034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x v="3049"/>
    <s v="Pickerington Community Theatre's Set Capabilities Expansion"/>
    <s v="Pickerington Community Theatre is seeking donations to purchase a Pipe &amp; Drape system to increase staging possibilities for the company"/>
    <x v="192"/>
    <x v="417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x v="3050"/>
    <s v="The Black Pearl Consuite at CoreCon VIII: On Ancient Seas"/>
    <s v="Help fund The Black Pearl Consuite at CoreCon VIII: On Ancient Seas!"/>
    <x v="20"/>
    <x v="69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x v="3051"/>
    <s v="Jon Udry's ABC Tour"/>
    <s v="The ABC tour: 26 comedy-juggling shows in 26 different venues - chosen by YOU - each beginning with a different letter of the alphabet."/>
    <x v="8"/>
    <x v="2035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x v="3052"/>
    <s v="Funding for a new theater facility in Walker Minnesota"/>
    <s v="To let the arts continue in Walker Minnesota We need a performing arts space and art gallery"/>
    <x v="63"/>
    <x v="73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x v="3053"/>
    <s v="Showroom"/>
    <s v="Showroom is a multi-disciplinary space providing unorthodox concerts, events &amp; a platform creatives can express their creative vision"/>
    <x v="3"/>
    <x v="13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x v="3054"/>
    <s v="Shady Slaughters Productions Haunted attraction"/>
    <s v="A &quot;haunted house&quot; that benefits the community by helping local college students with volunteer hours and helping out local charities."/>
    <x v="43"/>
    <x v="117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x v="3055"/>
    <s v="Bungers surfing Museum"/>
    <s v="I have been in the Surfing business since 1962 have a collection of surfing memorabilia I would like to open a surfing museum"/>
    <x v="22"/>
    <x v="116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x v="3056"/>
    <s v="Palace Flophouse Theater"/>
    <s v="Looking to establish a communal space for art shows, bands, farmer's markets, environmental education, and traditional skills."/>
    <x v="31"/>
    <x v="117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x v="3057"/>
    <s v="1 World Educational Theme Parks"/>
    <s v="A series of 6 educational theme parks. This project is to fund the plans and 3D designs required to build the first park."/>
    <x v="63"/>
    <x v="117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x v="3058"/>
    <s v="OPEN THE OLD &quot;RIGON&quot; THEATER"/>
    <s v="Restoration of a theatre to make an educational center for youngs and a place to socialize for everybody through the power of art."/>
    <x v="102"/>
    <x v="158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x v="3059"/>
    <s v="Let There Be Light! (and you get to name a ghost too!)"/>
    <s v="We, as a theatre, are 50 years old and our lights and building are even older so we are looking to update and revamp our lights."/>
    <x v="36"/>
    <x v="2036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x v="3060"/>
    <s v="Save the Roxy Theatre in Bremerton WA"/>
    <s v="Save the historic Roxy theatre in Bremerton WA from being repurposed as office space."/>
    <x v="135"/>
    <x v="400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x v="3061"/>
    <s v="Help Save Parkway Cinemas!"/>
    <s v="Save a historic Local theater."/>
    <x v="80"/>
    <x v="117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x v="3062"/>
    <s v="The Comedy Catch Relocation to the Choo Choo"/>
    <s v="In our 30th year we are relocating to the world famous Choo Choo on The South Side. We will be remodeling the old Station House."/>
    <x v="3"/>
    <x v="2037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x v="3063"/>
    <s v="Spec Haus"/>
    <s v="Members of the local Miami music scene are putting together a venue/creative space in Kendall!"/>
    <x v="9"/>
    <x v="2038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x v="3064"/>
    <s v="Kickstart the Crossroads Community"/>
    <s v="An epicenter for connection, creation and expression of the community."/>
    <x v="96"/>
    <x v="2039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x v="3065"/>
    <s v="The Castle Project"/>
    <s v="A castle themed events center with large and small spaces to support a variety of arts i.e. performing, visual, music, theater, dance"/>
    <x v="31"/>
    <x v="115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x v="3066"/>
    <s v="Gold Coast Wake Park"/>
    <s v="Our mission is to offer an innovative family watersports attraction that is fun, safe, economical and a leader in its field."/>
    <x v="90"/>
    <x v="204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x v="3067"/>
    <s v="Fabulous Foyer - where? At the Court Theatre in Christchurch"/>
    <s v="Host a special event in your home, collect donations and turn containers in the foyer to a comfortable welcoming place to sit &amp; chat!"/>
    <x v="6"/>
    <x v="148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x v="3068"/>
    <s v="Theaters in the Loop - Hearing Loop Installation Project"/>
    <s v="Hearing loops will be installed in theaters to give hearing loss sufferers with cochlear implants and hearing aids much needed access."/>
    <x v="65"/>
    <x v="442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x v="3069"/>
    <s v="&quot;Seven Zero Eight STL&quot; Burlesque, Restaurant, Pub and More!"/>
    <s v="708 STL is ONE of a kind! The Best Burlesque &amp; Vaudeville, plus singing/dancing waitresses, high end comfort food &amp; GREAT craft beer!"/>
    <x v="28"/>
    <x v="385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x v="3070"/>
    <s v="Purpose Built Liverpool Comedy Club, Restaurant &amp; Bar"/>
    <s v="Liverpool's 1st purpose built 7 night a week comedy club, bar &amp; restaurant with live music &amp; much more"/>
    <x v="3"/>
    <x v="2041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x v="3071"/>
    <s v="The Echo Theatre 2015"/>
    <s v="Anyone can create. They just need a place and an opportunity. The Echo Theatre (Provo) provides that opportunity."/>
    <x v="14"/>
    <x v="2042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x v="3072"/>
    <s v="Crosswalk Theatre - Starting Capital"/>
    <s v="Crosswalk Theatre Company - Network Directory promotes all stage talent. Increasing your odds to connect to the right hiring person."/>
    <x v="14"/>
    <x v="369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x v="3073"/>
    <s v="Performing and Visual Arts Center, Rochester, NY"/>
    <s v="Conversion of a long dormant synagogue into a Performing and Visual Arts Center, revitalizing Rochester's inner city."/>
    <x v="387"/>
    <x v="2043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x v="31"/>
    <x v="1178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x v="3075"/>
    <s v="The Little MAGIC Theatre"/>
    <s v="Magic Morgan &amp; Liliana are raising funds to expand their famed traveling magic show to a theater of magic."/>
    <x v="36"/>
    <x v="2044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x v="3076"/>
    <s v="10,000 Hours"/>
    <s v="Helping female comedians get in their 10,000 Hours of practice!"/>
    <x v="3"/>
    <x v="84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x v="3077"/>
    <s v="Brothers in Arms Building Better Lives Workshop For Men"/>
    <s v="I've created a live workshop for men who cannot afford it, giving them an opportunity to have healing, peace &amp; love in their lives."/>
    <x v="29"/>
    <x v="522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x v="3078"/>
    <s v="Make The Historic Dungeness Schoolhouse Stage ADA Accessible"/>
    <s v="Help replace a broken chairlift with a vertical lift making all forms of arts and education accessible on our historical antique stage."/>
    <x v="127"/>
    <x v="1840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x v="3079"/>
    <s v="Join us in creating a new Hell on Earth!"/>
    <s v="We desire to purchase a portion of Hell, in Michigan just outside of Detroit, to create a world-class performance art space.  Join us."/>
    <x v="388"/>
    <x v="2045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x v="3080"/>
    <s v="Global Community Theater One."/>
    <s v="Sustainable, fire-proof, carbon-negative, and all-season recreation of the Globe Theater made famous by Shakespeare, with gardens."/>
    <x v="71"/>
    <x v="308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x v="3081"/>
    <s v="Help! World Tour ~ A Theatrical Revival of Hope"/>
    <s v="Help! is a full scale mobile theatrical musical bringing a Gospel revival through a story of love and hope to communities world wide."/>
    <x v="80"/>
    <x v="2046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x v="3082"/>
    <s v="Magical Workshop, Magic/Hobby Store"/>
    <s v="Help expand the time of everyones favorite magic store!  It currently limited to 3 days a week. If not for you, then the children!"/>
    <x v="7"/>
    <x v="117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x v="3083"/>
    <s v="Crystal City Haunted Undergound"/>
    <s v="Crystal City Underground is a New &amp; Unique_x000a_indoor recreational facility, using an old silica sand mine,_x000a_we are the Haunted Maze"/>
    <x v="22"/>
    <x v="443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x v="3084"/>
    <s v="URGENT: Help Us Replace Our Ramp!"/>
    <s v="18-yr-old handicap-access ramp collapsed, must replace. Help fund &amp; ensure everyone access to our 35-seat non-profit community theater!"/>
    <x v="389"/>
    <x v="2047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x v="3085"/>
    <s v="Paper Tank Theater Music Madness Party"/>
    <s v="Get behind a new music venue in our city by helping with equipment! We're pre-selling tickets to our party and offering other perks."/>
    <x v="31"/>
    <x v="904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x v="3086"/>
    <s v="&quot;Un parco di Risate&quot; - open air theatre to save TKC"/>
    <s v="A memorable theatre experience in the middle of Genoa's old town. Summer is coming and we have no intention to stop making you laugh."/>
    <x v="22"/>
    <x v="155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x v="3087"/>
    <s v="Read/Rehearse/Workshop Plays at Austin Playwrights Studio"/>
    <s v="Austin's &quot;Full Service Rehearsal Space&quot;, APS is a comfortable, convenient place for the theater community to develop scripted plays."/>
    <x v="22"/>
    <x v="366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x v="3088"/>
    <s v="Destination Small Town &quot;Visitor Center&quot; To The Midwest"/>
    <s v="We believe it's time to open a visitor's center that highlights the small towns of the upper Midwest."/>
    <x v="99"/>
    <x v="691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x v="3089"/>
    <s v="The ClubHouse: A Community-Focused Sports &amp; Culture Space"/>
    <s v="A community space in Somerville, MA to celebrate the beautiful intersection of sports and creativity."/>
    <x v="31"/>
    <x v="2048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x v="3090"/>
    <s v="Save the Stage"/>
    <s v="To create a space by restoring a historic church in Burlington, Ky where community theater, dance and music and art can be performed."/>
    <x v="390"/>
    <x v="2049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x v="3091"/>
    <s v="Bustduck Theatre"/>
    <s v="Roanoke, Virginia's first long-form improv theatre company. Producing improv and scripted theatre, with a dynamic training program."/>
    <x v="10"/>
    <x v="2050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x v="3092"/>
    <s v="A home for the arts on the Upper East Side/Yorkville"/>
    <s v="Our goal is to purchase a theater on the Upper East Side of Manhattan that will act as a home for four theater companies."/>
    <x v="57"/>
    <x v="2051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x v="3093"/>
    <s v="Theatre of the Black Butterfly's POOL (NO WATER)"/>
    <s v="Jump in the deep end of the provocative and darkly humourous, POOL (NO WATER)...to be performed in a Pool!  Directed by Gordon McCall."/>
    <x v="23"/>
    <x v="2052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x v="3094"/>
    <s v="Nothing Up My Sleeves Tour: Summer 2016"/>
    <s v="This is a Kickstarter to help with the start up costs for Illusionist, Chris Lengyel's Summer 2016 Tour!"/>
    <x v="57"/>
    <x v="379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x v="3095"/>
    <s v="The Old Howard Theatre Company"/>
    <s v="We are a small theatre company looking to provide world class theatre to the working class in the Greater New York area."/>
    <x v="391"/>
    <x v="155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x v="3096"/>
    <s v="LaPorte Institute for Dramatic and Creative Arts"/>
    <s v="To create a learning center for acting and all art types including anything that expresses the emotion of the human spirit."/>
    <x v="22"/>
    <x v="195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x v="3097"/>
    <s v="Help launch The Bunker: London's newest Off-West End theatre"/>
    <s v="The Bunker makes theatre with purpose: We provide ambitious artists a home in which to share their work with adventurous audiences."/>
    <x v="3"/>
    <x v="2053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x v="3098"/>
    <s v="The Enchanted Cottage"/>
    <s v="A magical space, full of fairytale favorites, designed to make each individual have a unique experience; children's dreams made real."/>
    <x v="392"/>
    <x v="2054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x v="3099"/>
    <s v="Screening for Unapologetically Black the Movie"/>
    <s v="I would like to screen this documentary at CSU at their Black Studies Dept. Looking to fly panelist in. Hoping to screen nationwide. &lt;3"/>
    <x v="13"/>
    <x v="2055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x v="3100"/>
    <s v="Build Our Ampitheater - Build Franklin County, MO!"/>
    <s v="Friends for Change, a group of girls between the ages of 12 and 18 are building an outdoor Amphitheater as a gift to our community!"/>
    <x v="14"/>
    <x v="2056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x v="3101"/>
    <s v="Mots Ã‰crits"/>
    <s v="LabellisÃ© 14-18, Mots Ã‰crits est un projet itinÃ©rant de lectures Ã  voix haute par des amateurs, mises en espace par une comÃ©dienne."/>
    <x v="30"/>
    <x v="452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x v="3102"/>
    <s v="Theatre Bath Bus"/>
    <s v="Imagine being able to take a performance anywhere! Meet the Theatre Bath Bus - a magical performance space where anything is possible."/>
    <x v="194"/>
    <x v="2057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x v="3103"/>
    <s v="Professional Venue for local artists!!"/>
    <s v="Creating a place for local artists to perform, at substantially less cost for them"/>
    <x v="393"/>
    <x v="143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x v="3104"/>
    <s v="CQ EAP Performing Arts 'THE LOFT'"/>
    <s v="The Loft is CQEAP's latest studio. Located in Rockhampton's CBD we'll be running performing arts workshops for 5yrs to adults."/>
    <x v="23"/>
    <x v="1699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x v="3105"/>
    <s v="Paddock School Theater Improvement"/>
    <s v="My hope is to raise $5845 and replace old stained and mismatched border curtains, cyclorama curtain, and backdrop."/>
    <x v="394"/>
    <x v="2058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x v="3106"/>
    <s v="Wild Men at the Bristol Cathedral"/>
    <s v="Help fund the exciting first collaboration between Hotel Echo and Bristol Cathedral: WILD MEN, a show commemorating those lost in WW1."/>
    <x v="28"/>
    <x v="78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x v="3107"/>
    <s v="Creating Cabaret"/>
    <s v="When opportunity knocks, we answer!  Help expand the ravishingly talented troupe into a new and exciting market and venue!"/>
    <x v="79"/>
    <x v="2059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x v="3108"/>
    <s v="Funding a home for our Children's Theater"/>
    <s v="We need a permanent home for the theater!"/>
    <x v="63"/>
    <x v="375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x v="3109"/>
    <s v="Saving Americana: The Sidney Auto Vue Drive-In needs digital"/>
    <s v="Help us exceed our goal to convert the Sidney Auto Vue Drive-In from 35mm to digital. This will cost upwards of $75,000. Thank you!"/>
    <x v="228"/>
    <x v="2060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x v="3110"/>
    <s v="Hip Justice Catmunity Center"/>
    <s v="Cat People Unite! It's time we get a space of our own to relax, socialize and learn! Join the Catmunity!"/>
    <x v="31"/>
    <x v="115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x v="3111"/>
    <s v="All Puppet Players Need a Home"/>
    <s v="Help All Puppet Players perform it's 2015 season in a beautiful 200 seat theater for an entire year."/>
    <x v="22"/>
    <x v="2061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x v="3112"/>
    <s v="Kids Zone start up"/>
    <s v="Children only have a short period of time to live care free, play hard, get dirty, I want to help every child in my Town play everyday."/>
    <x v="34"/>
    <x v="2062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x v="3113"/>
    <s v="The Shamrock Drafthouse Theater"/>
    <s v="An arts and craft beer theater showcasing local talent, locally crafted beer and providing performance and rehearsal space."/>
    <x v="395"/>
    <x v="673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x v="3114"/>
    <s v="Urban Nightmares - A Scary Adventure in Southwest Oklahoma"/>
    <s v="A scary place to bring your friends. Interactive so that the people that were scared before get to scare others later. A diner on site."/>
    <x v="96"/>
    <x v="117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x v="3115"/>
    <s v="spoken word pop-up:"/>
    <s v="We are creating a mobile community devoted to the spreading and sharing of spoken word and other kinds of storytelling."/>
    <x v="3"/>
    <x v="452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x v="3116"/>
    <s v="CoreCon Asylum"/>
    <s v="Creating a consuite for CoreCon. A focus on the insanity of asylums and early medical practices from history."/>
    <x v="47"/>
    <x v="357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x v="3117"/>
    <s v="Cowes and The Sea"/>
    <s v="Performing Arts workshops, for young people aged 5 -16, exploring how the sea has shaped Cowes as a settlement."/>
    <x v="28"/>
    <x v="116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x v="3118"/>
    <s v="Garden Eden, theatre, meeting, culture, music, art"/>
    <s v="a magical place for all kind of people, like a fairytaile in all colours"/>
    <x v="69"/>
    <x v="551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x v="3119"/>
    <s v="&quot;Buffalo Info.&quot; Directions-Events-Places Of Interest-History"/>
    <s v="An Information center downTOWN Buffalo...find directions to places of interest, events, eateries, lodging, maps, postcards and books."/>
    <x v="3"/>
    <x v="139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x v="3120"/>
    <s v="Subtropisch zwemparadijs Tropicana"/>
    <s v="Wij willen Tropicana het subtropisch zwemparadijs van Rotterdam op een nieuwe locatie gaan bouwen."/>
    <x v="396"/>
    <x v="1491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x v="3121"/>
    <s v="Ant Farm Theatre Project (Canceled)"/>
    <s v="I going to build a theatre for a local ant farm so that Ants can put on their theatre productions."/>
    <x v="15"/>
    <x v="115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x v="3122"/>
    <s v="be back soon (Canceled)"/>
    <s v="cancelled until further notice"/>
    <x v="212"/>
    <x v="851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x v="3123"/>
    <s v="Save the Larchmont Playhouse! (Canceled)"/>
    <s v="The Larchmont Playhouse is threatened! Help save the theater by becoming a Preservation Member of The Larchmont Playhouse."/>
    <x v="152"/>
    <x v="2063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x v="3124"/>
    <s v="Theater &amp; Arts &amp; Day Care (Canceled)"/>
    <s v="A place where kids/ teens' dreams come true, and one finds there home without sparkly red shoes!"/>
    <x v="397"/>
    <x v="375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x v="3125"/>
    <s v="N/A (Canceled)"/>
    <s v="N/A"/>
    <x v="86"/>
    <x v="117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x v="3126"/>
    <s v="Urban Roots SkatePark (Canceled)"/>
    <s v="A big dream, small budget, the drive/passion of so many volunteers...indoor skatepark in Eau Claire, WI._x000a__x000a_This is UR skatepark!"/>
    <x v="31"/>
    <x v="578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x v="3127"/>
    <s v="Help Us Help Artists (Canceled)"/>
    <s v="Our goal - create a venue &amp; stage where comedic &amp; music artists hone their talents &amp; fan base. First minority owned like it in Cincy."/>
    <x v="57"/>
    <x v="117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x v="3128"/>
    <s v="Casablanca - The Gin Joint Cut (The Play)"/>
    <s v="Bring Morag Fullarton's fun-loving spoof and homage of the classic and timeless film, 'Casablanca', to the stage in New York City."/>
    <x v="36"/>
    <x v="2064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x v="3129"/>
    <s v="Marcus Rashad's &quot;The Domino Effect Stage Play&quot;"/>
    <s v="The DE sheds light on the reality of what happens in college. Marcus Rashad created this play to help prepare future/current students"/>
    <x v="21"/>
    <x v="115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x v="3130"/>
    <s v="MEDEA | A New Vision"/>
    <s v="A shockingly relevant modern take on a 2,000-year-old tragedy that confronts current gender politics."/>
    <x v="3"/>
    <x v="672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x v="3131"/>
    <s v="SNAKE EYES"/>
    <s v="A Staged Reading of &quot;Snake Eyes,&quot; a new play by Alex Rafala"/>
    <x v="393"/>
    <x v="2043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x v="3132"/>
    <s v="A Bite of a Snake Play"/>
    <s v="Smells Like Money, Drips Like Honey, Taste Like Mocha, Better Run AWAY"/>
    <x v="11"/>
    <x v="115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x v="3133"/>
    <s v="Hell Has No Fury by TwentySomething @ Edinburgh Fringe"/>
    <s v="TwentySomething is taking Hell Has No Fury to Edinburgh! _x000a_We're looking for your support to get us there."/>
    <x v="2"/>
    <x v="2065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x v="3134"/>
    <s v="Threads by David Lane at The Hope Theatre - 11-29 April"/>
    <s v="Time Zone Theatre &amp; Arteria Theatre present this emotional thriller about Love, Loss and what happens when life goes on, but you can't."/>
    <x v="28"/>
    <x v="117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x v="3135"/>
    <s v="SEVEN, a Documentary Play: North Carolina Premiere!"/>
    <s v="SEVEN tells the true stories of 7 women who bravely fought for the well-being of women, families, and children around the globe."/>
    <x v="398"/>
    <x v="2066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x v="3136"/>
    <s v="Heroines"/>
    <s v="Help emberfly theatre put on their first production Heroines and pay our actors and creative team! Follow us @emberflytheatre"/>
    <x v="2"/>
    <x v="2067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x v="3137"/>
    <s v="Richard III - Presented by REBATEnsemble/Theatre Off Jackson"/>
    <s v="Set in 1930s Chinatown, evocative of old world South Jackson Street during the Jazz era."/>
    <x v="15"/>
    <x v="155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x v="3138"/>
    <s v="Our Country's Good"/>
    <s v="A UWE Drama Society adaptation of Timberlake Wertenbaker's play. Funding needed for costumes/props to make the show a success. Thanks."/>
    <x v="48"/>
    <x v="117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x v="3139"/>
    <s v="Casa Calabaza, Premio Nacional de Teatro Penitenciario."/>
    <s v="Conoce y apoya el teatro de calidad que se escribe desde los centros penitenciarios, como es el caso de Casa Calabaza, de Maye Moreno."/>
    <x v="63"/>
    <x v="651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x v="3140"/>
    <s v="ReminiSens Restaurant &amp; Theatre in Versailles"/>
    <s v="ReminiSens offers an Enchanting Time Travel experience: have diner at the court of Versailles and interact with the nobles of the time!"/>
    <x v="3"/>
    <x v="2068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x v="3141"/>
    <s v="GUTS: Black Comedy"/>
    <s v="We are a theatre society from the Groningen University in the Netherlands. _x000a_We would be more than happy for some help funding the play."/>
    <x v="2"/>
    <x v="2069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x v="3142"/>
    <s v="The Pendulum Swings UK Theatre Tour/EdFringe"/>
    <s v="Our aim is to deliver a powerful piece of theatre to audiences across the UK, including Edinburgh Fringe (2017)."/>
    <x v="181"/>
    <x v="372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x v="3143"/>
    <s v="This is Living by Liam Borrett"/>
    <s v="THE POIGNANT EXPLORATION OF WHAT IT MEANS TO SAY GOODBYE._x000a_Stripped Raw brings Liam Borrett's debut play 'This is Living' to Wiltshire."/>
    <x v="176"/>
    <x v="117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x v="3144"/>
    <s v="Benghazi Bergen-Belsen"/>
    <s v="Two women, one love, one must die: a multicultural cast in a play about the denied holocaust of Libyan Jews. Premieres in March in NYC"/>
    <x v="3"/>
    <x v="207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x v="3145"/>
    <s v="Arlington's 1st Dinner Theatre"/>
    <s v="Dominion Theatre Company is the first community dinner theatre  to be established in Arlington TX."/>
    <x v="31"/>
    <x v="117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x v="3146"/>
    <s v="SoÃ±Ã© una ciudad amurallada"/>
    <s v="Somos... Podemos... Amamos... Nuestra muralla, nuestra utopÃ­a. Que el amor sea el lÃ­mite"/>
    <x v="63"/>
    <x v="2071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x v="3147"/>
    <s v="The Eternal Space Brings the Old Penn Station Back to Life"/>
    <s v="A play that uses photography to tell the story of a friendship forged during the demolition of New York's Pennsylvania Station."/>
    <x v="22"/>
    <x v="2072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x v="3148"/>
    <s v="The Aurora Project: A Sci-Fi Epic by Bella Poynton"/>
    <s v="Help fund The Aurora Project, an immersive science fiction epic."/>
    <x v="40"/>
    <x v="2073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x v="3149"/>
    <s v="Kafka on the Shore"/>
    <s v="A student led production at Northwestern U. of an adaptation by Frank Galati of the classic book Kafka on the Shore by Haruki Murakmi."/>
    <x v="21"/>
    <x v="166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x v="2074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x v="3151"/>
    <s v="&quot;The Holiday Bug&quot; 2014 Puppet Show"/>
    <s v="A Multi-Media Puppet Show, with large cable control puppets to tell a hilarious story for all ages."/>
    <x v="8"/>
    <x v="2075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x v="3152"/>
    <s v="'Gilead', an original theatre piece"/>
    <s v="'Gilead' is an original theatre piece inspired by Margaret Atwood's 'The Handmaid's Tale'. (Brighton Fringe 2014)"/>
    <x v="41"/>
    <x v="2076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x v="3153"/>
    <s v="Terminator the Second"/>
    <s v="A stage production of Terminator 2: Judgment Day, composed entirely of the words of William Shakespeare"/>
    <x v="9"/>
    <x v="2077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x v="3154"/>
    <s v="&quot;Bright Ideas&quot; By Eric Coble"/>
    <s v="Hilarious play about two parents obsessed with getting their kid into the best pre-school and are willing to do ANYTHING to get him in!"/>
    <x v="39"/>
    <x v="2059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x v="3155"/>
    <s v="Stage Adaptation of Studio Ghibli's Princess Mononoke"/>
    <s v="We want to take our stage adaptation of Studio Ghibli's 'Princess Mononoke' to more people.  Help us do it!"/>
    <x v="10"/>
    <x v="2078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x v="3156"/>
    <s v="Bringing First Love/Worst Love To Life"/>
    <s v="First Love/Worst Love is an examination of love and its mutability, as expressed through twelve stories and five actors on one stage."/>
    <x v="62"/>
    <x v="2079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x v="3157"/>
    <s v="Summer FourPlay"/>
    <s v="Four Directors.  Four One Acts.  Four Genres.  For You."/>
    <x v="23"/>
    <x v="74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x v="3158"/>
    <s v="Nursery Crimes"/>
    <s v="A 40s crime-noir play using nursery rhyme characters."/>
    <x v="10"/>
    <x v="208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x v="3159"/>
    <s v="Waxwing: A New Play"/>
    <s v="WAXWING is an exciting new world premiere of mythic (perhaps even apocalyptic!) proportions."/>
    <x v="15"/>
    <x v="2081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x v="3160"/>
    <s v="We Play Chekhov"/>
    <s v="Two stories by Anton Chekhov adapted for the stage and performed back-to-back in a stunning live theatrical performance."/>
    <x v="37"/>
    <x v="2082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x v="3161"/>
    <s v="Faustus"/>
    <s v="Iâ€™ll Be Right Back presents a story of murder and corruption. Faustus is a modern re-imagining of Christopher Marloweâ€™s classic tale."/>
    <x v="13"/>
    <x v="2083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x v="3162"/>
    <s v="Your Radio Adventure!"/>
    <s v="Radio show meets interactive novel, accompanied by live foley, music, and audience participation. YOU choose what happens next!"/>
    <x v="23"/>
    <x v="2084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x v="3163"/>
    <s v="Bring &quot;SONNY&quot; To Toronto This Summer!"/>
    <s v="We are a group of actors reviving a play called &quot;Sonny Under the Assumption&quot; to bring to Toronto, Canada this summer..."/>
    <x v="93"/>
    <x v="2085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x v="3164"/>
    <s v="Better Than Shakespeare Presents: Much Ado About Something"/>
    <s v="Better than Shakespeare! Theatre Companyâ€™s inaugural production, â€œMuch Ado About Something.â€ The Something is Aliens."/>
    <x v="30"/>
    <x v="2086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x v="3165"/>
    <s v="THE MOON PLAY"/>
    <s v="THE MOON PLAY is a new play written by Carolyn Gilliam. The play follows an astronaut on the moon who has lost his reason to explore."/>
    <x v="47"/>
    <x v="2087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x v="3166"/>
    <s v="Verdigris - A Play by Jim Beaver"/>
    <s v="VERDIGRIS: A play written by Jim Beaver, star of Supernatural and Deadwood, opening March 2015 at Theatre West in Los Angeles."/>
    <x v="19"/>
    <x v="2088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x v="3167"/>
    <s v="Destiny is Judd Nelson: a new play at FringeNYC"/>
    <s v="What is destiny? Explore it with us this August at FringeNYC."/>
    <x v="9"/>
    <x v="2089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x v="3168"/>
    <s v="Cosmicomics"/>
    <s v="A dazzling aerial show that brings to life the whimsical and romantic short stories of beloved fantasy author Italo Calvino."/>
    <x v="30"/>
    <x v="2090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x v="3169"/>
    <s v="The Window"/>
    <s v="We're bringing The Window to the Cherry Lane Theater in January 2014."/>
    <x v="6"/>
    <x v="209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x v="3170"/>
    <s v="Ain't She Brave FringeNYC 2014 Project"/>
    <s v="An emotionally-charged journey through the history of black women in America told in reverse."/>
    <x v="13"/>
    <x v="2092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x v="3171"/>
    <s v="The Fall - an epic theatrical adaptation"/>
    <s v="The theatrical adaptation of the epic film â€˜THE FALLâ€™ for the stage, combining theatre, live music, animation and expansive projection."/>
    <x v="39"/>
    <x v="2093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x v="3172"/>
    <s v="Outcry Theatre presents &quot;Dark Play or Stories for Boys&quot;"/>
    <s v="Outcry Theatre needs your help to produce Carlos Murillo's play &quot;Dark Play&quot; for the 2012 Dallas fringe festival, Out of the Loop."/>
    <x v="13"/>
    <x v="2094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x v="3173"/>
    <s v="Melissa Arctic At the Road Theatre"/>
    <s v="A play with songs written by Craig Wright, based on Shakespeare's &quot;The Winter's Tale&quot; set in late 20th Century, Pine City, Minnesota."/>
    <x v="3"/>
    <x v="285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x v="3174"/>
    <s v="A Race Redux"/>
    <s v="This adaptation uses the text of Oâ€™Neill to explore race, and asks the audience if stereotypes impact a characters guilt or innocence."/>
    <x v="9"/>
    <x v="2095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x v="3175"/>
    <s v="The Killing Room"/>
    <s v="One Year Lease Theater Company's world premiere theater production of THE KILLING ROOM, by playwright Daniel Keene, March 2011 in NYC."/>
    <x v="10"/>
    <x v="2096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x v="3176"/>
    <s v="Romeo and Juliet at Moody's Pub"/>
    <s v="Romeo and Juliet at Moody's Pub is an adapted, 90-minute version of Shakespeare's classic tragedy, performed for free in a restaurant"/>
    <x v="168"/>
    <x v="1226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x v="3177"/>
    <s v="Tilted Field presents NO STATIC AT ALL in New York City"/>
    <s v="This one-man play made a splash on the west coast. Help shine a spotlight on this rock &amp; roll spectacle in NEW YORK CITY_x0008_!"/>
    <x v="30"/>
    <x v="2097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x v="3178"/>
    <s v="Cutting Off Kate Bush"/>
    <s v="Cutting Off Kate Bush is a one-woman show written &amp; performed by Lucy Benson-Brown, premiering at the Edinburgh Fringe Festival 2014"/>
    <x v="15"/>
    <x v="2098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x v="3179"/>
    <s v="I Do Wonder"/>
    <s v="A Sci-fi play in several vignettes that will narrate an alternate history in the mid-20th century."/>
    <x v="285"/>
    <x v="2099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x v="3180"/>
    <s v="Glass Mountain: An Original Fairytale"/>
    <s v="A new tale of witches, fairies, cat-hunters and and bone-boilers from London theatre company Broken Glass."/>
    <x v="38"/>
    <x v="2100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x v="3181"/>
    <s v="ENDURING SONG"/>
    <s v="ENDURING SONG by award-winning Bear Trap Theatre, is a sweeping historical epic about love, loss and family set in the First Crusade."/>
    <x v="2"/>
    <x v="614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x v="3182"/>
    <s v="A Thought in Three Parts"/>
    <s v="FRANK, a newborn company, presents Wallace Shawn's famously unproduced,&quot;A Thought in Three Parts.&quot;_x000a_Be FRANK with us!"/>
    <x v="39"/>
    <x v="2101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x v="3183"/>
    <s v="The Seagull on The River"/>
    <s v="Anton Chekhov's The Seagull. An outdoor Amphitheater in Manhattan. Trees. A River. Daybreak."/>
    <x v="30"/>
    <x v="444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x v="3184"/>
    <s v="Equus at Frenetic Theatre"/>
    <s v="Equus is the story of a psychiatrist treating a teenaged boy who blinds six horses with a metal spike."/>
    <x v="270"/>
    <x v="2102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x v="3185"/>
    <s v="Edfringe support - What a Gay Play"/>
    <s v="I've written, and am producing, a fun new play with a gorgeous cast for this year's Edfringe and it just needs a little extra dough :)"/>
    <x v="28"/>
    <x v="325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x v="3186"/>
    <s v="Honest"/>
    <s v="Honest is an exciting and dark new play by Bristol based writer Alice Nicholas, touring the South of England and London this October."/>
    <x v="50"/>
    <x v="2103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x v="3187"/>
    <s v="OCTOBER IN THE CHAIR &amp; Other Fragile Things...This Halloween"/>
    <s v="Award-winning OSR Performance Ensemble brings the creepy, unlikely, bittersweet, macabre &amp; beautiful world of Neil Gaiman to the stage."/>
    <x v="36"/>
    <x v="210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x v="3188"/>
    <s v="A Brief History of Musical Theatre..."/>
    <s v="A revue show featuring the very best of the last century of musical theatre from aspiring young producers &amp; performers at RWCMD"/>
    <x v="48"/>
    <x v="176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x v="3189"/>
    <s v="Hednadotter Jubileumskonsert"/>
    <s v="Det Ã¤r tio Ã¥r sedan sist! Musikalen Hednadotter med sÃ¥ngarna frÃ¥n orginaluppsÃ¤ttningen sjunger musikalen i Konsertform."/>
    <x v="56"/>
    <x v="2105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x v="3190"/>
    <s v="Call It A Day Productions - THE LIFE"/>
    <s v="Call It A Day Productions is putting on their first full production in December and every little bit helps!"/>
    <x v="23"/>
    <x v="117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x v="3191"/>
    <s v="Decree 770: Europa"/>
    <s v="A brand new musical about the ban of contraception and abortion in Romania and the revolution that ended it all in 1989."/>
    <x v="192"/>
    <x v="118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x v="3192"/>
    <s v="Arts in Conflict"/>
    <s v="This project challenges social issues affecting young people in areas of deprivation within the Belfast area (Northern Ireland)."/>
    <x v="3"/>
    <x v="1301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x v="3193"/>
    <s v="Shock Treatment - The Sequel to Rocky Horror!"/>
    <s v="Bringing Richard O'Brien's sequel to legendary Rocky Horror to the stage for the first time. First London, then...The World!"/>
    <x v="10"/>
    <x v="2038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x v="3194"/>
    <s v="P.A.C.K (Performing Arts Camp for Kids)"/>
    <s v="P.A.C.K (Performing Arts Camp for Kids) Musical Theater, Instrumental Music, Vocal Music, Dance, Visual Arts, and Physical Education!"/>
    <x v="34"/>
    <x v="117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x v="3195"/>
    <s v="Emerson Sings!"/>
    <s v="Emerson Sings is the first cabaret to celebrate the work of up and coming musical theater composers who are alumni of Emerson College."/>
    <x v="8"/>
    <x v="127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x v="3196"/>
    <s v="Our Modern Lives"/>
    <s v="Help five college students as they journey to bring their groundbreaking new musical &quot;Our Modern Lives&quot; to Broadway!"/>
    <x v="399"/>
    <x v="1122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x v="3197"/>
    <s v="Mirror, mirror on the wall"/>
    <s v="This years most important stage project for young artists in our region. www.ungespor.no"/>
    <x v="3"/>
    <x v="1288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x v="3198"/>
    <s v="Terezin's The Fireflies"/>
    <s v="Hadbjerg skole opsÃ¦tter i april musicalen The Fireflies, der blev skrevet og opfÃ¸rt i koncentrationslejren Theresienstadt i 1943 og 45."/>
    <x v="11"/>
    <x v="178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x v="3199"/>
    <s v="Help Milburn Stone Fly High With TARZAN The Musical"/>
    <s v="The Milburn Stone Theatre needs your help to bring its high-flying next blockbuster musical, TARZAN, to life!"/>
    <x v="10"/>
    <x v="636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x v="3200"/>
    <s v="ROAD TO THE KINGDOM"/>
    <s v="An extremely unique musical play with an exciting, fun filled, dramatic twist. You will discover what lies ahead on the Road to Kingdom"/>
    <x v="63"/>
    <x v="116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x v="3201"/>
    <s v="Nothing Changes"/>
    <s v="Nothing Changes is a modern musical version of the Ragged Trousered Philanthropists exploring the inequalities of &quot;austerity Britain&quot;"/>
    <x v="13"/>
    <x v="379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x v="3202"/>
    <s v="Christmas Ain't A Drag - A Musical"/>
    <s v="Falling in love at Christmas should never be a drag! A rocking musical about four lives intersecting at a nightclub at Christmas."/>
    <x v="10"/>
    <x v="210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x v="3203"/>
    <s v="Escape from Reality's 1st Season &quot;Defying Gravity&quot;"/>
    <s v="Escape from Reality's 1st Season &quot;Defying Gravity&quot; including The Last Five Years, Godspell, and Aida."/>
    <x v="28"/>
    <x v="156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x v="3204"/>
    <s v="FaÃ§ade: The Interactive Musical"/>
    <s v="Based on the hit game, Trip and Grace's marriage is falling apart. It's up to the audience to determine the fate of their relationship."/>
    <x v="2"/>
    <x v="117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x v="3205"/>
    <s v="Children Must Run: An Original Musical"/>
    <s v="Children Must Run is an original musical, about a prostitute, a drug mule, a child soldier and their struggles, hopes and dreams."/>
    <x v="6"/>
    <x v="687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x v="3206"/>
    <s v="Performance Theater for Young Artists (PTYA)"/>
    <s v="PTYA is a non-profit musical theater group for kids ages 7-18 that teaches the importance of self expression through the arts."/>
    <x v="10"/>
    <x v="117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x v="3207"/>
    <s v="The Last Five Years: The Muse Arts Production's Debut Show"/>
    <s v="We are proud to be doing The Last Five Years as our debut! Now, our little company needs your help to make our big dreams come true!"/>
    <x v="62"/>
    <x v="567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x v="3208"/>
    <s v="The Blind Owl Stages Shinn's &quot;The Coming World&quot;"/>
    <s v="The political and personal collide in a raw and intimate look at a pre-9/11 America: &quot;The Coming World&quot; by Christopher Shinn"/>
    <x v="10"/>
    <x v="2107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x v="3209"/>
    <s v="King Kirby, a play by Crystal Skillman and Fred Van Lente"/>
    <s v="The hysterical and heartbreaking story of artist Jack Kirby, &quot;the King of the Comics,&quot; at the 2014 Comic Book Theater Festival"/>
    <x v="196"/>
    <x v="2108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x v="3210"/>
    <s v="&quot;The Red Herring&quot; World Premiere"/>
    <s v="The Red Herring is a new play full of wickedly fast dialogue, a joke for every sentence, and more puns than you can shake a stick at."/>
    <x v="9"/>
    <x v="2109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x v="3211"/>
    <s v="Titus &amp; Two Conversations. Huzzah!"/>
    <s v="Our fifth season is upon us: A wild new imagining of Titus Andronicus and our signature reading series &quot;Two Plays. One Conversation.&quot;"/>
    <x v="165"/>
    <x v="2110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x v="3212"/>
    <s v="Campo Maldito"/>
    <s v="Help us bring our production of Campo Maldito to New York AND San Francisco!"/>
    <x v="23"/>
    <x v="2111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x v="3213"/>
    <s v="Moving Dust presents 'THIS MUCH' 2015"/>
    <s v="3 boys, 1 white dress and a hoover collide in this explosive new play by John Fitzpatrick. Life's a wedding disco. Let's dance."/>
    <x v="12"/>
    <x v="2112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x v="3214"/>
    <s v="World Premiere of Sket - a play by  Maya Sondhi"/>
    <s v="Sexting, selfies and social media pressures that affect young people  connected 24/7.  Mistakes happen but now they can remain forever!"/>
    <x v="14"/>
    <x v="2113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x v="3215"/>
    <s v="Colt Coeur's 6th Season"/>
    <s v="2 world premieres:_x000a_HOW TO LIVE ON EARTH by MJ Kaufman_x000a_ / CAL IN CAMO by William Francis Hoffman_x000a_+ workshops of 7 more plays!"/>
    <x v="19"/>
    <x v="2114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x v="3216"/>
    <s v="BRUTE"/>
    <s v="Brute (winner of the 2015 IdeasTap Underbelly Award) is new writing based on the true story of a rather twisted, horrible schoolgirl."/>
    <x v="13"/>
    <x v="660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x v="3217"/>
    <s v="Wake Up Call @ IRT Theater"/>
    <s v="Wake Up Call is a comedic play about a group of hotel employees working on Christmas Eve."/>
    <x v="37"/>
    <x v="201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x v="3218"/>
    <s v="Lonely Soldier Monologues a play by Helen Benedict."/>
    <s v="A brave &amp; relevant play that looks at the lives of 7 real women who served in the US Armed Forces. Authentic stories that need telling."/>
    <x v="14"/>
    <x v="2115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x v="3219"/>
    <s v="Eyes Closed - The First In-Dream Theater Experience"/>
    <s v="Eyes Closed is a collaborative play and docudrama about New Yorkers and their dreams."/>
    <x v="22"/>
    <x v="2116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x v="3220"/>
    <s v="Burners"/>
    <s v="A sci-fi thriller for the stage opening March 10 in Los Angeles."/>
    <x v="36"/>
    <x v="2117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x v="3221"/>
    <s v="The Hitchhiker's Guide to the Family"/>
    <s v="A one-man show about love, loss, and motorways, written &amp; performed by Ben Norris. Help us get to the 2015 Edinburgh Fringe and beyond!"/>
    <x v="23"/>
    <x v="2118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x v="3222"/>
    <s v="Shakespeare in ASL - and FREE for everyone"/>
    <s v="Shakespeare's classic re-imagined as a spoken and signed production for deaf and hearing audiences"/>
    <x v="30"/>
    <x v="2119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x v="3223"/>
    <s v="Good People by David Lindsay-Abaire at Waterfront Playhouse"/>
    <s v="Bringing David Lindsay-Abaire's award-winning story of our times to the East Bay."/>
    <x v="379"/>
    <x v="2120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x v="3224"/>
    <s v="AdA (Author directing Author)"/>
    <s v="Neil LaBute and Marco Calvani reunite once again for the unique, international collaboration that is ADA: Author directing Author."/>
    <x v="11"/>
    <x v="2121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x v="3225"/>
    <s v="Two &quot;Gentlemen&quot; of Verona by William Shakespeare"/>
    <s v="Bare Theatre brings one of Shakespeare's most accessible early comedies to life free to the public across the NC Triangle"/>
    <x v="13"/>
    <x v="2122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x v="3226"/>
    <s v="Get Trip The Light Theatre's show to its 2nd London Stage!"/>
    <s v="Trip The Light Theatre needs YOUR help to fund it's second run of its debut production 'The Sun Shining On her Hands' in London."/>
    <x v="38"/>
    <x v="38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x v="3227"/>
    <s v="a colder water than here - VAULT 2017"/>
    <s v="a colder water than here is a new play by Matt Jones and directed by Lily McLeish that will be perfomed at VAULT Festival from 1-5 Feb"/>
    <x v="38"/>
    <x v="646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x v="3228"/>
    <s v="Hear Me Roar: A Season of Powerful Women"/>
    <s v="A Season of Powerful Women. A Season of Defiance."/>
    <x v="39"/>
    <x v="2123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x v="3229"/>
    <s v="The Seagull Project Presents: The Three Sisters"/>
    <s v="After electrifying audiences in Seattle and Tashkent, The Seagull Project embarks on a brand new journey."/>
    <x v="22"/>
    <x v="2124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x v="3230"/>
    <s v="#CLOUD$ - a modern adaptation of Aristophanes' Clouds"/>
    <s v="Recently under fire for its cheeky and contextual revisiting of an ancient comedy, this show has lost funding and needs your support!"/>
    <x v="27"/>
    <x v="2125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x v="3231"/>
    <s v="Strong Poison Stage Play adapted fr. Dorothy L. Sayers novel"/>
    <s v="Help us reach our &quot;stretch goal&quot; of $2000! We are an adult group specializing in adapting works of fiction for the stage."/>
    <x v="28"/>
    <x v="2126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x v="3232"/>
    <s v="Honorable Men - Poor Yorick's Players 2016 Season"/>
    <s v="Honorable Men - Yorick's 10th season of free, outdoor Shakespeare.  Featuring Henry IV, part 1 and Julius Caesar."/>
    <x v="28"/>
    <x v="2127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x v="3233"/>
    <s v="64 Squares"/>
    <s v="64 Squares is an autobiographical one-man exploration of the internal chess game played to reconcile relationships."/>
    <x v="10"/>
    <x v="2128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x v="3234"/>
    <s v="Repetitive Beats: A new play premiering at Vault Festival"/>
    <s v="Get Repetitive Beats to Vaults! A high octane play set in Oxford  during one of the most influential &amp; hedonistic movements in music."/>
    <x v="23"/>
    <x v="2129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x v="3235"/>
    <s v="Catapult OYL to the next levelâ€”in Edinburgh!"/>
    <s v="Bring the spectacular PLEASE EXCUSE MY DEAR AUNT SALLY to Edinburgh this August for a 4-week run at the prestigious Pleasance Theatre!"/>
    <x v="36"/>
    <x v="2130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x v="3236"/>
    <s v="Sub-Basement World Premiere"/>
    <s v="A dark comedy exploring the importance of art, homelessness, and finding your own path.  World Premiere 3/27/17 at IRT Theater in NYC."/>
    <x v="22"/>
    <x v="2131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x v="3237"/>
    <s v="Celebrating 20 years of The 24 Hour Plays around the world!"/>
    <s v="An annual campaign supporting our intensive for artists 25 and under."/>
    <x v="19"/>
    <x v="2132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x v="3238"/>
    <s v="All Bare Theatre bring THE MAIDS to Edinburgh 2015"/>
    <s v="A bit of role-play never hurt anyone, right? Two maids play a game of murder. Genet's THE MAIDS in a visceral production by ALL BARE."/>
    <x v="70"/>
    <x v="2133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x v="3239"/>
    <s v="The Book's the Thing - Welcome to Hamlet's Library"/>
    <s v="The first regional library-touring show from new UK company Librarian Theatre - transforming local libraries into magical theatres"/>
    <x v="400"/>
    <x v="2134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x v="3240"/>
    <s v="Princess Suffragette: a new play for VAULT Festival 2017"/>
    <s v="An inventive (re)telling of Princess Sophia Duleep Singhâ€™s journey, from an aristocratic upbringing to a life of political activism."/>
    <x v="9"/>
    <x v="481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x v="3241"/>
    <s v="THE SOPHOCLES PROJECT"/>
    <s v="iDiOM mounts the West Coast Premiere of â€œThese Seven Sicknessesâ€ â€“ ALL SEVEN of Sophoclesâ€™ surviving plays in one epic production."/>
    <x v="0"/>
    <x v="2135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x v="3242"/>
    <s v="First Day Off in a Long Time by Brian Finkelstein"/>
    <s v="First Day Off in a Long Time is a comedy show...            _x000a_About suicide."/>
    <x v="3"/>
    <x v="2136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x v="3243"/>
    <s v="THE INCREDIBLE FOX SISTERS"/>
    <s v="Live Source's world premiere of a new play by Jaclyn Backhaus, premiering at the New Ohio Theatre October 30th-November 8th."/>
    <x v="6"/>
    <x v="213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x v="3244"/>
    <s v="'Time Please'"/>
    <s v="'Time Please' is a black comedy set in a failing public house in a run-down part of town, where things are about to get messy."/>
    <x v="183"/>
    <x v="2138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x v="3245"/>
    <s v="Roughly Speaking: Voices from The Soup Kitchen"/>
    <s v="Five playwrights volunteer at New York's largest soup kitchen and develop a play around the people they meet."/>
    <x v="223"/>
    <x v="2139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x v="3246"/>
    <s v="The Gray Man"/>
    <s v="The Gray Man isnâ€™t real. Heâ€™s a ghost story, a boogeyman, a tale mothers make up to keep their children safe."/>
    <x v="3"/>
    <x v="2140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x v="3247"/>
    <s v="Open Letter Theatre presents 'Boys' by Ella Hickson"/>
    <s v="Open Letter Theatre presents 'Boys' by Ella Hickson, at 2015's Edinburgh Fringe Festival! Four students, one flat, one last party!"/>
    <x v="30"/>
    <x v="2141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x v="3248"/>
    <s v="Honest Accomplice Theatre 2015-16 Season"/>
    <s v="Honest Accomplice Theatre produces theatre for social change."/>
    <x v="14"/>
    <x v="2142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x v="3249"/>
    <s v="Yesterday Again, Please - A New Play by Dezi Gallegos"/>
    <s v="A new work about guilt, trauma, love, and change; this original play tells the story of a boy and a girl who love and lose each other."/>
    <x v="62"/>
    <x v="2143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x v="3250"/>
    <s v="Bring Love's Labour's Lost to Minnesota"/>
    <s v="The birth-child of The Moving Company, Theatre de la Jeune Lune &amp; William Shakespeare:  A wild new production of Love's Labour's Lost."/>
    <x v="31"/>
    <x v="2144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x v="3251"/>
    <s v="The Metronome Society"/>
    <s v="Self-Titled: A Live (Theatrical) Mixtape. An evening of short plays and music inspired by the works of Jimi, Aretha, Sting and Rufus!"/>
    <x v="15"/>
    <x v="145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x v="3252"/>
    <s v="Modern Love"/>
    <s v="How do we navigate the boundaries between friendship, sexual intimacy and obsessive desire?"/>
    <x v="268"/>
    <x v="2145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x v="3253"/>
    <s v="EMPATHITRAX, a new play by Ana Nogueira"/>
    <s v="Can you ever truly feel what someone else is feeling?_x000a_Do you want to?"/>
    <x v="22"/>
    <x v="2146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x v="3254"/>
    <s v="Send The Bad Arm to Edinburgh. Meet the Dodgy Irish Dancer!"/>
    <s v="Please help me bring 'The Bad Arm', which has toured America for 6 years, to the biggest &amp; best arts festival in the world: Edinburgh!"/>
    <x v="93"/>
    <x v="2147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x v="3255"/>
    <s v="Henry V"/>
    <s v="5 Actors, 30 Characters, 90 Minutes._x000a_Let us transport you from London to the fields of Agincourt, using the power of your imagination."/>
    <x v="43"/>
    <x v="2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x v="3256"/>
    <s v="Paperhand Puppet Intervention 16th Annual Summer Show"/>
    <s v="Our 16th year promises to be bigger and better than ever but we need your help to bring the show to life!"/>
    <x v="3"/>
    <x v="2148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x v="3257"/>
    <s v="'Hello From Bertha' &amp; '27 Wagons Full of Cotton'"/>
    <s v="A week long run of Tennessee Williams's 'Hello From Bertha' &amp; '27 Wagons Full of Cotton' to raise awareness of Abuse &amp; Prostitution."/>
    <x v="13"/>
    <x v="2149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x v="3258"/>
    <s v="Bluebirds by Joe Brondo"/>
    <s v="A guy named Walt steals a book and plans to sell it to get his life on track... until his wife finds out."/>
    <x v="39"/>
    <x v="2150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x v="3259"/>
    <s v="Laughter is Sacred Space 2.0"/>
    <s v="The Human Faces Tour - Every Story Sacred. This tour is about laughter, grief, and identity in the human striving toward wholeness"/>
    <x v="165"/>
    <x v="2151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x v="3260"/>
    <s v="Keep the Art of Marionettes Alive With PUPPETWORKS!"/>
    <s v="We're looking to raise money to continue bringing Brooklyn the vanishing art form of marionette puppetry."/>
    <x v="10"/>
    <x v="215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x v="3261"/>
    <s v="Scrappy Shakespeare: A Midsummer Night's Dream"/>
    <s v="Six Spartanburg-based professional actors perform A Midsummer Night's Dream outdoors in downtown Spartanburg."/>
    <x v="126"/>
    <x v="2153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x v="3262"/>
    <s v="Prison Boxing: A New Play by Leah Joki"/>
    <s v="A one-woman theatrical exploration of the prison system and its inhabitants."/>
    <x v="401"/>
    <x v="2154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x v="3263"/>
    <s v="Titus Andronicus (with an all-female cast &amp; crew)"/>
    <s v="Shakespeare's bloodiest tragedy, performed and produced exclusively by women."/>
    <x v="30"/>
    <x v="2155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x v="3264"/>
    <s v="Kapow-i GoGo at The PIT"/>
    <s v="The three part comedic saga of Kapow-i GoGo, who saves the world.  Again.  And again."/>
    <x v="30"/>
    <x v="2156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x v="3265"/>
    <s v="&quot;Where was I&quot; - an autobiographical play on Dementia"/>
    <s v="A theatrical play on Alzheimerâ€™s and the challenges of loving a person who keeps disappearing."/>
    <x v="200"/>
    <x v="2157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x v="3266"/>
    <s v="Macbeth"/>
    <s v="An original version of Shakespeare's masterpiece that emphasizes family and explores the destruction of blood ties"/>
    <x v="12"/>
    <x v="2158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x v="3267"/>
    <s v="or, The Whale: an original stage adaptation of Moby-Dick"/>
    <s v="Experience the great American novel like never before.... Through the magic of live storytelling in an epic and threadbare sort of way."/>
    <x v="36"/>
    <x v="2159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x v="3268"/>
    <s v="EgoPo's Hairy Ape Tours to the Provincetown Festival"/>
    <s v="EgoPo's The Hairy Ape has been invited to the Provincetown Theater Festival! Help us support our artists on this exciting tour."/>
    <x v="13"/>
    <x v="1904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x v="3269"/>
    <s v="Cicada Studios presents &quot;Miss Sarah&quot;"/>
    <s v="Cicada Studios presents, as their inaugural production, a new-writing world premiere at the Edinburgh Fringe Festival 2015."/>
    <x v="6"/>
    <x v="216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x v="3270"/>
    <s v="'Cornermen' - Smoke &amp; Oakum Theatre return to the Fringe!"/>
    <s v="Once again Smoke &amp; Oakum Theatre is heading up to the Edinburgh Festival with its latest show, 'Cornermen'. Welcome to our Kickstarter!"/>
    <x v="40"/>
    <x v="39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x v="3271"/>
    <s v="Saxon Court at Southwark Playhouse"/>
    <s v="A razor sharp satire to darken your Christmas."/>
    <x v="15"/>
    <x v="2161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x v="3272"/>
    <s v="&quot;Next Stop&quot; - Adjusting to dating in NYC"/>
    <s v="A new original play that follows two Israeli singles navigate the humorous and confusing dating scene of NYC."/>
    <x v="3"/>
    <x v="2162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x v="3273"/>
    <s v="Toscana, or What I Remember"/>
    <s v="We're bringing Tuscany to the Cherry Lane Theatre with a new play about memory and how we deal with people we love but we can't stand."/>
    <x v="23"/>
    <x v="2163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x v="3274"/>
    <s v="Orpheus Descending by Tennessee Williams"/>
    <s v="Austin Pendleton directs a rare revival of Tennessee Williams' Orpheus Descending. (photos by Michael Halsband and Talfoto)"/>
    <x v="289"/>
    <x v="2164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x v="3275"/>
    <s v="The Hurtling Stillness. A story about angels and clowns"/>
    <s v="The Whitelisted Theatre Company is a non-profit arts organization dedicated to producing the most relevant European plays in NYC."/>
    <x v="40"/>
    <x v="216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x v="3276"/>
    <s v="We The Astronomers"/>
    <s v="In 2016, KO Theatre presents a world premiere play in Toronto, ON about faith, home, and the secrets we keep from those we love."/>
    <x v="37"/>
    <x v="2166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x v="3277"/>
    <s v="Go People does 'Almost, Maine'"/>
    <s v="One of the most popular American plays of the last decade comes to London for its international premiere. Festive and bittersweet."/>
    <x v="10"/>
    <x v="2167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x v="3278"/>
    <s v="Unusual Charles Dickens adaptation at Edinburgh Fringe"/>
    <s v="This Victorian gothic tragedy tells the untold story of Estella Havisham. Combining puppetry, music and striking digital projections."/>
    <x v="30"/>
    <x v="174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x v="3279"/>
    <s v="Good People at The Hudson Guild Theatre"/>
    <s v="LOOKING FOR GOOD PEOPLE to help fund our production of &quot;Good People&quot; with Kia Hellman &amp; Shayne Anderson, directed by Christine Dunford."/>
    <x v="238"/>
    <x v="216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x v="3280"/>
    <s v="Greensboro: A Requiem presented by ATC's Youth Ensemble"/>
    <s v="Support CPS students' travel to North Carolina to interview community members and produce the documentary play, Greensboro: A Requiem."/>
    <x v="13"/>
    <x v="2169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x v="3281"/>
    <s v="KICK It's Not How High. It's How Strong! Written &amp; Performed"/>
    <s v="&quot;This is how theater should connect to people&quot;  Margo Jefferson, Pulitzer Prize winning critic"/>
    <x v="10"/>
    <x v="599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x v="3282"/>
    <s v="Not This Year ... I Have a Headache: a comedy about marriage"/>
    <s v="Two long-time pals, comedy veterans, have written a hilarious new play. Neil Simon-ish w modern social mores. Let's help them stage it."/>
    <x v="310"/>
    <x v="2170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x v="3283"/>
    <s v="'Gretel and Hansel' - A Children's Theatre Production"/>
    <s v="'Gretel and Hansel' by Sam Leeves - an inclusive, multi-sensory theatre production for children aged seven to eleven and their families"/>
    <x v="134"/>
    <x v="2171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x v="3284"/>
    <s v="Help fund Black Enough!"/>
    <s v="Black Enough is an LSU student-staged performance exploring the effects of white supremacy on the black community."/>
    <x v="9"/>
    <x v="2172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x v="3285"/>
    <s v="By Morning"/>
    <s v="A new play by Matthew Gasda"/>
    <x v="402"/>
    <x v="2173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x v="3286"/>
    <s v="THE FALL - A New Play at FringeNYC!"/>
    <s v="An ensemble-driven play inspired by real-life accounts about six young women who lost their fathers on 9/11. August 2016 at FringeNYC!"/>
    <x v="36"/>
    <x v="2174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x v="3287"/>
    <s v="Three Things: Stories About Life"/>
    <s v="An inspirational one-man play about crisis, community, and the search for wholeness."/>
    <x v="30"/>
    <x v="911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x v="3288"/>
    <s v="Cancer patient Anne Bartram's bucket list wish..."/>
    <s v="Cancer patient Anne Bartram's bucket list wish, is to have her new play performed at a London venue and reviewed by a national paper."/>
    <x v="3"/>
    <x v="2175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x v="3289"/>
    <s v="Help take 'Conversations With Rats' to Edinburgh Fringe 2017"/>
    <s v="Ampersand Theatre's debut appearance at Edinburgh is in 2017 as Conversations With Rats opens at theSpace on the Mile, please help!"/>
    <x v="2"/>
    <x v="2176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x v="3290"/>
    <s v="Get JunkBox Theatre To Edinburgh Fringe!"/>
    <s v="Pregnancy. Viagra. Murder. Nutella. What more could you want?_x000a__x000a_Help get JunkBox Theatre to Edinburgh Fringe 2017!"/>
    <x v="13"/>
    <x v="2177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x v="3291"/>
    <s v="THE DRESSER     TETCNY    The Ensemble Theatre Company of NY"/>
    <s v="We are raising funds for our second production. This will be the first NYC Equity production of THE DRESSER since 1982. www.TETCNY.org"/>
    <x v="2"/>
    <x v="365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x v="3292"/>
    <s v="Dick Whittington - our 2016 community pantomime!"/>
    <s v="Iver Heath Drama Club is a not-for-profit community group and this year we are performing DICK WHITTINGTON."/>
    <x v="403"/>
    <x v="683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x v="3293"/>
    <s v="Threefold Social Organism Theatre Project"/>
    <s v="In 1917 Rudolf Steiner's Threefold Social Organism was an attempt to save a devastated Europe. 100 years later do we have a new chance?"/>
    <x v="37"/>
    <x v="2178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x v="3294"/>
    <s v="old man's Gift"/>
    <s v="A young theatre company promoting new talent and looking for help in funding our very first set for our black comedy &quot;old man's Gift&quot;"/>
    <x v="20"/>
    <x v="2179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x v="3295"/>
    <s v="The Divine Comedy Show"/>
    <s v="A comedic drama about The Devil and his quest to take a bride and to Hell with the consequences, no matter what they may be."/>
    <x v="176"/>
    <x v="2180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x v="3296"/>
    <s v="Alix in Wundergarten"/>
    <s v="A dark theatrical comedy about four actors recording a warped radio version of Lewis Carroll's 'Alice's Adventures in Wonderland'."/>
    <x v="15"/>
    <x v="218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x v="3297"/>
    <s v="MY EYES WENT DARK"/>
    <s v="A father loses his family in a freak plane crash and goes on to murder the air traffic controller he holds responsible."/>
    <x v="62"/>
    <x v="2182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x v="3298"/>
    <s v="Get. That. Snitch. - The World's Most Dangerous Play"/>
    <s v="A stylishly sinister story about blood, guns, and raw ambition. You can help Great Minds bring the world's most dangerous play to life!"/>
    <x v="3"/>
    <x v="218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x v="3299"/>
    <s v="The Maid, in the Common Room, with the FiancÃ©: A Comedy"/>
    <s v="A quick-witted original comedy that follows a group of eccentric friends as they attend an engagement party gone terribly wrong!"/>
    <x v="9"/>
    <x v="2184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x v="3300"/>
    <s v="MAX &amp; ELSA: NO MUSIC. NO CHILDREN."/>
    <s v="A subversive parody about the two people for whom the hills were NOT alive with THE SOUND OF MUSIC."/>
    <x v="9"/>
    <x v="1734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x v="3301"/>
    <s v="right left with heels: US Premiere at City Garage"/>
    <s v="The US premiere of the controversial new Polish play the authorities don't want you to see, staged by an award-winning director."/>
    <x v="9"/>
    <x v="2185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x v="3302"/>
    <s v="El muro de BorÃ­s KiÃ©n"/>
    <s v="FilosofÃ­a de los anÃ³nimos"/>
    <x v="33"/>
    <x v="2186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x v="3303"/>
    <s v="VisiÃ³n Latino Theatre Company"/>
    <s v="VisiÃ³n Latino Theatre Company was founded by three young latino professionals sharing the stories of everyday latinos."/>
    <x v="40"/>
    <x v="2187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x v="3304"/>
    <s v="I Can Ski Forever 3"/>
    <s v="A musical comedy production celebrating the unique, lovable, insufferable ski culture of the modern day mountain town."/>
    <x v="36"/>
    <x v="2188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x v="3305"/>
    <s v="The Judgment of Paris"/>
    <s v="The Judgement of Paris is an exciting, inspirational poem set to run Oct. 2, 3 &amp; 4 at Plays &amp; Players, but we need funding and fans."/>
    <x v="23"/>
    <x v="2189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x v="3306"/>
    <s v="The Complete Works of William Shakespeare (Abridged)"/>
    <s v="The Shakespeare All-Stars are producing &quot;The Complete Works of William Shakespeare (Abridged)&quot; June 23 - July 3. This time with ladies!"/>
    <x v="15"/>
    <x v="131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x v="3307"/>
    <s v="The Respectful Prostitute"/>
    <s v="A group of Stanford students are going to present Jean-Paul Sartre's play, The Respectful Prostitute, at the end of Spring quarter."/>
    <x v="28"/>
    <x v="2190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x v="3308"/>
    <s v="A Hand of Talons"/>
    <s v="Descend into the dark world of steampunk noir in this thrilling new play, written by Maggie Lee and directed by Amy Poisson!"/>
    <x v="8"/>
    <x v="611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x v="3309"/>
    <s v="Collision Course"/>
    <s v="Two unlikely friends, a garage, tinned beans &amp; the end of the world."/>
    <x v="18"/>
    <x v="2191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x v="3310"/>
    <s v="The Island Boys: A New Play"/>
    <s v="A new play about coming coming home, recovery, and trying to find God in the process."/>
    <x v="115"/>
    <x v="2192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x v="30"/>
    <x v="40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x v="3312"/>
    <s v="Richard III"/>
    <s v="Bare Theatre presents one of Shakespeare's most notorious characters in the final chapter of the War of the Roses saga."/>
    <x v="30"/>
    <x v="1676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x v="3313"/>
    <s v="Melbin the Accidental"/>
    <s v="A modern reworking of Shakespeare's histories and tragedies in iambic pentameter to talk of death, love, and race."/>
    <x v="13"/>
    <x v="2193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x v="3314"/>
    <s v="The White Bike"/>
    <s v="I want to add a new perspective to the cycling safety debate by taking my play THE WHITE BIKE to the Edinburgh Festival of Cycling"/>
    <x v="134"/>
    <x v="472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x v="3315"/>
    <s v="Red and The Wolf: A Prospero Theatre Production"/>
    <s v="Help Prospero take its Dark Retelling of the &quot;Red&quot; story to Edinburgh! The Forest breathes and waits...will you join us?"/>
    <x v="23"/>
    <x v="2194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x v="3316"/>
    <s v="LOVENESS, the play @FringeNYC 2014"/>
    <s v="Gorgeousness that which sits in the root of Loveness._x000a_Other than this there is no endearment for or otherwise_x000a_to describe."/>
    <x v="404"/>
    <x v="2195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x v="3317"/>
    <s v="Seven Minutes in Eternity"/>
    <s v="Andy Boyd's epic new satire about heroes and villains, humankind's search for glory, and fascism in America"/>
    <x v="405"/>
    <x v="2196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x v="3318"/>
    <s v="ROOMIES - Atlantic Canada Tour 2016-17"/>
    <s v="Help us strengthen and inspire disability arts in Atlantic Canada"/>
    <x v="13"/>
    <x v="2197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x v="3319"/>
    <s v="Down the Rabbit Hole"/>
    <s v="Down the Rabbit Hole is an exciting new play by Not Just Theatre Productions. To be performed at Matthew's Yard Theatre in Feb 2015"/>
    <x v="2"/>
    <x v="2065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x v="3320"/>
    <s v="Mama Threw Me So High &amp; He Who Speaks"/>
    <s v="Imaginary Theater Company presents two modern day tall tales about family, resilience and redemption."/>
    <x v="30"/>
    <x v="2198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x v="3321"/>
    <s v="1001 Nights: Help bring this fascinating new play to the US"/>
    <s v="Help WSC Avant Bard bring to life the US premiere of a theatrical retelling of 1001 Nights, adapted by Hanan al Shaykh &amp; Tim Supple!"/>
    <x v="2"/>
    <x v="2199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x v="3322"/>
    <s v="Familiar Strangers â€” A Staged Reading"/>
    <s v="Familiar Strangers follows the journey of a community of people living homeless on the streets in and around Tompkins Square Park."/>
    <x v="126"/>
    <x v="959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x v="3323"/>
    <s v="Migrants' Theatre"/>
    <s v="Young adult theatre makers from London are raising money to cover costs for touring with their current production MigrantsÂ´ Rhapsody."/>
    <x v="28"/>
    <x v="2200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x v="3324"/>
    <s v="At Swim, Two Boys"/>
    <s v="The play tells the story of Jim and Doyler and their friendship on the brink of Irish independence."/>
    <x v="15"/>
    <x v="2201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x v="3325"/>
    <s v="Infectious, love at the end of the 21st century!"/>
    <s v="Innovative Theatre Company Needs You To Reach Funding Requirements. We Are So Close We Can Smell It! Thank You In Advance."/>
    <x v="44"/>
    <x v="2202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x v="3326"/>
    <s v="Me? A Caregiver?"/>
    <s v="An edgy, hilarious, compassionate and honest show to help caregivers find courage, trust their instincts and above all, to laugh."/>
    <x v="6"/>
    <x v="2203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x v="3327"/>
    <s v="Itch + Scratch at Hackney Showroom"/>
    <s v="After 3 successful nights last year, Itch+Scratch are back. New writing, live music and party fun. Best New Theatre, Great Night Out."/>
    <x v="134"/>
    <x v="1629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x v="3328"/>
    <s v="3 Days In Savannah Part II"/>
    <s v="&quot;3 Days In Savannah&quot; explores the issues of love, racism, and regret while reminding us that, &quot;life is a game and love is the prize.&quot;"/>
    <x v="40"/>
    <x v="2204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x v="3329"/>
    <s v="Jestia and Raedon"/>
    <s v="Jestia and Raedon is a brand new romantic comedy play going to the Edinburgh Fringe Festival this summer."/>
    <x v="28"/>
    <x v="2205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x v="3330"/>
    <s v="Tissue by Louise Page. A play about Breast Cancer."/>
    <s v="&quot;Tissue&quot; is a play about Breast Cancer. Produced by MonkeyBond theatre co.ltd to raise awareness for Breast cancer."/>
    <x v="15"/>
    <x v="2206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x v="3331"/>
    <s v="Play A 'Role' In &quot;Kickstarting A Battle Stage Plays Tour&quot;"/>
    <s v="Battle Stage Plays is seeking to raise funds to cover developmental costs and move closer towards touring our dynamic hit stage plays."/>
    <x v="10"/>
    <x v="538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x v="3332"/>
    <s v="Cortez"/>
    <s v="Two marine biologists are at odds during an important expedition. When a stranded shark refuses to die, things get weird."/>
    <x v="12"/>
    <x v="44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x v="3333"/>
    <s v="From Providence to Cuba: A Historic Theater Adventure"/>
    <s v="Providence's Latino theater, ECAS Theater, is headed to Cuba in July to premiere an original Cuban play there. Help us make history!"/>
    <x v="8"/>
    <x v="2207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x v="3334"/>
    <s v="The Saltbox Theatre Collective Seed Money Project"/>
    <s v="The Saltbox Theatre Collective is a brand new not-for-profit theatre company in Illinois."/>
    <x v="406"/>
    <x v="2208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x v="3335"/>
    <s v="Unhinged Creations Presents 'Phantom Pain' - Ed Fringe 2014"/>
    <s v="Phantom Pain - a new play promoting mental health awareness written and performed by fledgling theatre company Unhinged Creations."/>
    <x v="10"/>
    <x v="2209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x v="3336"/>
    <s v="WILDE TALES"/>
    <s v="A theatrical adaptation of Oscar Wilde's short stories, presented by Suitcase Civilians at The Space, April 5-10 2016."/>
    <x v="49"/>
    <x v="156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x v="3337"/>
    <s v="Das Ding - A Globetrotting Comedy"/>
    <s v="StoneCrabs is thrilled to bring to the UK the first English production of Philipp LÃ¶hleâ€™s play Das Ding (The Thing)."/>
    <x v="30"/>
    <x v="2210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x v="3338"/>
    <s v="The Last Days of Judas Iscariot"/>
    <s v="Join Estelle Parsons in support of Theater That Looks and Sounds Like America"/>
    <x v="36"/>
    <x v="2211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x v="3339"/>
    <s v="FRESH PRODUCE'd LA presents: Friends in Transient Places"/>
    <s v="FPLA presents FRIENDS IN TRANSIENT PLACES by Jonathan Caren: a magical story of modern life."/>
    <x v="6"/>
    <x v="2212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x v="3340"/>
    <s v="King Lear"/>
    <s v="The Eno River Players is a community theater in Durham, North Carolina. We are trying to raise money to get our second show on its feet"/>
    <x v="9"/>
    <x v="2213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x v="3341"/>
    <s v="Today I Live"/>
    <s v="A London flat, two stories play simultaneously. Irish mapmaker 1821, Iranian artist present day. Each senses the other. Worlds collide."/>
    <x v="295"/>
    <x v="959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x v="3342"/>
    <s v="Uprising Theatre Company's First Production"/>
    <s v="We believe in the power of stories to change the world. Theatre that inspires transformation."/>
    <x v="12"/>
    <x v="627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x v="3343"/>
    <s v="The Girl Who Touched the Stars"/>
    <s v="Two sisters make a set of paper dolls which take them on a journey across lands, creating memories along the way."/>
    <x v="176"/>
    <x v="647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x v="3344"/>
    <s v="The Other Group Theatre"/>
    <s v="We are a company of crafted and trained actors, writers and directors dedicated to the principles set by the legendary Group Theatre."/>
    <x v="37"/>
    <x v="1494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x v="3345"/>
    <s v="Ultramarine Girl: A Cup Full of Courage"/>
    <s v="Please help us raise funds for the production costs of a world premiere production of a play that will raise awareness for spina bifida"/>
    <x v="2"/>
    <x v="1084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x v="3346"/>
    <s v="Shakespearean Youth Theatre (SYT) - The Tempest"/>
    <s v="Tempest opens Feb. 25. Please support Shakespeare, the arts and community youth theater! Be a part of something special!"/>
    <x v="15"/>
    <x v="2214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x v="3347"/>
    <s v="Sea Life by Lucy Catherine at The Hope Theatre"/>
    <s v="The Hope Theatre is fundraising for their second in-house show, the London premiere of Sea Life by Lucy Catherine opening 24th May 2016"/>
    <x v="13"/>
    <x v="2215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x v="3348"/>
    <s v="Macbeth"/>
    <s v="Old Hat's new production explores the bleak culture of war and the cosmic powers of guilt and imagination in Shakespeare's tragedy."/>
    <x v="62"/>
    <x v="22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x v="3349"/>
    <s v="MEASURE FOR MEASURE: an all-female adaptation"/>
    <s v="In this ninety-minute adaptation of the classic Shakespeare play, a cast of nine women asks the question: What even is virginity anyway"/>
    <x v="28"/>
    <x v="2217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x v="3350"/>
    <s v="Visions"/>
    <s v="Nora Wageners TheaterstÃ¼ck lÃ¤dt den Zuschauer ein auf eine teils lustige, teils dÃ¼stere Reise ins Wohnzimmer der jungen, arbeitslosen K"/>
    <x v="8"/>
    <x v="2218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x v="3351"/>
    <s v="Action To The Word's DRACULA"/>
    <s v="A thrilling 'steampunk' reworking of the infamous gothic horror novel by a powerhouse ensemble will leave you begging to be bitten."/>
    <x v="10"/>
    <x v="2219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x v="3352"/>
    <s v="Brief Hiatus: Little Deaths 2016"/>
    <s v="Actors creating more theatre in Brighton. A LOT MORE. Classics, contemporary, new writing, Shakespeare, foreign translations and more."/>
    <x v="10"/>
    <x v="2220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x v="3353"/>
    <s v="Nude: A play by Paul Hewitt"/>
    <s v="A new spoken word play, written by Paul Hewitt, in 3 parts about love and fate, inspired by the Ruba'iyat of Omar Khayyam."/>
    <x v="2"/>
    <x v="607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x v="3354"/>
    <s v="Strangeloop Theatre - A Focus on New Works"/>
    <s v="Help Strangeloop Theatre create and support new work by sponsoring our 2015-2016 season."/>
    <x v="9"/>
    <x v="2221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x v="3355"/>
    <s v="Jelly Beans at Theatre503"/>
    <s v="Help get Jelly Beans to the Theatre503 stage. An important piece of new writing by Dan Pick, produced by Kuleshov Theatre"/>
    <x v="257"/>
    <x v="2222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x v="3356"/>
    <s v="BIRDS (debut play with Hightide) - Response Workshops"/>
    <s v="30 days to raise Â£1500 - to run drama workshops about the plays themes with girls (aged 13-18) who are in need! GIRL POWER!"/>
    <x v="15"/>
    <x v="1259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x v="3357"/>
    <s v="Poleroid Theatre Present : FREE FALL by Vinay Patel"/>
    <s v="Two strangers on a bridge in the dead of night, a game of dominoes, and a value ready meal - by upcoming HighTide Escalator Playwright."/>
    <x v="13"/>
    <x v="895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x v="3358"/>
    <s v="One-Man Show: &quot;The Book Of oded, Chapter 2&quot;"/>
    <s v="Alef productions, LLC is proud to present a World Premiere Play about Acceptance, Relationships,  Mortality and Love!"/>
    <x v="3"/>
    <x v="2223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x v="3359"/>
    <s v="BEIRUT, LADY OF LEBANON"/>
    <s v="A Theatrical Production Celebrating the Lebanese Culture and the Human Spirit in Time of War."/>
    <x v="23"/>
    <x v="2224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x v="3360"/>
    <s v="Pretty Butch"/>
    <s v="World Premiere, an M1 Singapore Fringe Festival 2017 commission."/>
    <x v="7"/>
    <x v="2225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x v="3361"/>
    <s v="Vieux Carre: from Binghamton, NY to Provincetown, MA"/>
    <s v="KNOW Theatre has been invited to bring our production of Vieux CarrÃ© to the Provincetown Tennessee Williams Theatre Festival!"/>
    <x v="10"/>
    <x v="2226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x v="3362"/>
    <s v="Gypsy Stage Presents &quot;The Importance of Being Earnest&quot;"/>
    <s v="Oscar Wilde's classic romantic farce like you have never seen it before. Bigger. Louder. Sexier.  And covered with glitter."/>
    <x v="2"/>
    <x v="2227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x v="3363"/>
    <s v="Making the Move--Edinburgh Fringe 2014"/>
    <s v="A first play about a first kiss, Making the Move is going to the Edinburgh Fringe festival.  Join the party, fall in love.  Help us!"/>
    <x v="407"/>
    <x v="2228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x v="3364"/>
    <s v="Cancel The Sunshine"/>
    <s v="Cancel The SunshineÂ is a new play that explores living with a mental health condition in an honest, witty and articulate way."/>
    <x v="9"/>
    <x v="2229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x v="3365"/>
    <s v="From the Pulpit to the Runway"/>
    <s v="A dazzling dramatic musical drama that takes place inside a Charm City Church! Help us finance a play that is back by popular demand!"/>
    <x v="30"/>
    <x v="1287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x v="3366"/>
    <s v="Montclair Shakespeare Series"/>
    <s v="The Series will consist of free staged readings of Shakespeare's plays, brought to life by professional actors in Montclair, NJ."/>
    <x v="2"/>
    <x v="2230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x v="3367"/>
    <s v="Only Forever at The Hope Theatre"/>
    <s v="An intense new play exploring how far you would go to protect your family.  Employing new graduates to give their careers a kickstart."/>
    <x v="47"/>
    <x v="1763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x v="3368"/>
    <s v="Peter Pan by J.M. Barrie @ Open Space Arts"/>
    <s v="Help a non-profit community theatre create an unforgettable production of J.M. Barrie's classic play."/>
    <x v="28"/>
    <x v="2231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x v="3369"/>
    <s v="The Collector, a play by Daniel Wade"/>
    <s v="How far would you go for revenge? The Collector is a dark thriller of regret, retribution and broken masculinity."/>
    <x v="10"/>
    <x v="2232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x v="3370"/>
    <s v="&quot;I'm Alright&quot;...an Enso Theatre Education production."/>
    <s v="I'm Alright. A story of young women, told by young women, for the world."/>
    <x v="15"/>
    <x v="2233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x v="3371"/>
    <s v="Red Planet (or One Way Ticket) Staged Reading"/>
    <s v="Help support Red Planet, a new science fiction play based off the Mars One exploration."/>
    <x v="48"/>
    <x v="1766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x v="3372"/>
    <s v="All the Best, Jack"/>
    <s v="This play tells the story of the toxicity of sensationalism shown through one man's struggle with notoriety."/>
    <x v="28"/>
    <x v="831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x v="3373"/>
    <s v="The Rules: Sex, Lies &amp; Serial Killers"/>
    <s v="The Rules is a brand new black-comedy, serial-killer-romance debuting at the Edinburgh Fringe this August and we need your help!"/>
    <x v="13"/>
    <x v="557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x v="3374"/>
    <s v="HELP BUILD &quot;THE CASTLE&quot;"/>
    <s v="A rare  production of World acclaimed playwright Howard Barker's groundbreaking &amp; provocative 'The Castle'."/>
    <x v="8"/>
    <x v="2234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x v="3375"/>
    <s v="The Frida Kahlo of Penge West"/>
    <s v="Production of wickedly funny new play for two women, written by iconic songwriter and ex-London's Burning man, Chris Larner"/>
    <x v="9"/>
    <x v="142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x v="3376"/>
    <s v="The Tutors"/>
    <s v="3 college grads struggling to fund their social network. 1 bratty blackmailing student. 1 dreamy Asian business man. 1 awesome play."/>
    <x v="6"/>
    <x v="2235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x v="3377"/>
    <s v="To Kill a Machine"/>
    <s v="An empowering play about war time code breaker Alan Turing which tells the real story of a hero vilified for his sexuality and suicide."/>
    <x v="6"/>
    <x v="2236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x v="3378"/>
    <s v="Rose of June"/>
    <s v="'Can you ever find acceptance in death?' _x000a_Rose of June is a piece of theatre exploring the stages of grief. Unity Theatre - September"/>
    <x v="131"/>
    <x v="2237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x v="3379"/>
    <s v="The Promise"/>
    <s v="A play by Alexei Arbuzov about the lives of three teenagers during the Nazi siege of Leningrad, 1942, in a new adaptation by Nick Dear."/>
    <x v="13"/>
    <x v="2238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x v="3380"/>
    <s v="A Hard Rain - New York Debut"/>
    <s v="A Hard Rain is a new play that takes place on the eve of the Stonewall riots in the â€˜hiddenâ€™ gay bars of 1969 Greenwich Village."/>
    <x v="9"/>
    <x v="2239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x v="3381"/>
    <s v="Syrian Children's Play: Romeo &amp; Juliet Separated by War"/>
    <s v="A creative art therapy project for Syrian children. Romeo &amp; Juliet are lovers separated by war. Romeo in Jordan &amp; Juliet in Syria."/>
    <x v="23"/>
    <x v="224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x v="3382"/>
    <s v="Cosmic Fear or The Day Brad Pitt Got Paranoia - EdFringe '16"/>
    <s v="Peter Brook Award Nominees Empty Deck need Â£3500 to get 'Cosmic Fear or The Day Brad Pitt Got Paranoia' to the Edinburgh Fringe!"/>
    <x v="8"/>
    <x v="2241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x v="3383"/>
    <s v="Gore Vidal's THE BEST MAN, by Seat of the Pants Productions"/>
    <s v="Art imitates life: This prophetic 1960 satire follows presidential candidates who stop at nothing to capture their party's nomination."/>
    <x v="257"/>
    <x v="2242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x v="3384"/>
    <s v="The Hat"/>
    <s v="Six gay men, emotional baggage, and online dating: what could go wrong? A play about looking for love and finding something better."/>
    <x v="12"/>
    <x v="2243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x v="3385"/>
    <s v="The Crusade of Connor Stephens: Professional Play Reading"/>
    <s v="An Equity Reading of a new play; Intimate drama about a family dealing with consequence of actions after a school shooting."/>
    <x v="13"/>
    <x v="41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x v="3386"/>
    <s v="Going To Market"/>
    <s v="Stories from the Bronx make for an uncommon play. Help us finish funding this production, supported by the Kevin Spacey Foundation."/>
    <x v="13"/>
    <x v="174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x v="3387"/>
    <s v="LIBERTY! EQUALITY! AND FIREWORKS!... A Civil Rights Play"/>
    <s v="Pollyanna just completed an extremely successful run of this new educational play and wants to tour to more under-served communities."/>
    <x v="9"/>
    <x v="2244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x v="3388"/>
    <s v="ICONS"/>
    <s v="ICONS is a unique new play about the Amazon warrior women from Greek myth and re-imagines them from a contemporary female perspective."/>
    <x v="15"/>
    <x v="2245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x v="3389"/>
    <s v="Chimera Ensemble Productions Fund"/>
    <s v="Chimera Ensemble is launching 2 inaugural theater productions, and we need support to do high quality work!"/>
    <x v="3"/>
    <x v="2246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x v="3390"/>
    <s v="Support 1140 Productions' 'Romeo Juliet'"/>
    <s v="1140 Productions adapts Shakespeare's 'Romeo and Juliet' for a contemporary audience. It's a raw, melancholic spin on the classic tale."/>
    <x v="15"/>
    <x v="2247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x v="3391"/>
    <s v="TRAVELING needs a Reading"/>
    <s v="New play about the comfort and the danger of living with memories. Gay themes. Experienced team looking to present first reading"/>
    <x v="2"/>
    <x v="2196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x v="3392"/>
    <s v="1 in 3"/>
    <s v="Life is more than the days you have left. 1 in 3 tells of two normal people &amp; their confrontation with mortality and the dice of fate."/>
    <x v="2"/>
    <x v="83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x v="3393"/>
    <s v="The Maltese Bodkin"/>
    <s v="hiSTORYstage presents a film noir-style comedy mystery with a Shakespearean twist performed as a 1944 radio drama."/>
    <x v="15"/>
    <x v="2248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x v="3394"/>
    <s v="Buffer: Edinburgh Fringe 2014"/>
    <s v="Ambitious, Edinburgh-based company, Thrive Theatre, are bringing their brand new comedy BUFFER to the 2014 Edinburgh Fringe!"/>
    <x v="131"/>
    <x v="2249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x v="3395"/>
    <s v="MIRAMAR"/>
    <s v="Miramar is a a darkly funny play exploring what it is we call â€˜homeâ€™."/>
    <x v="2"/>
    <x v="1622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x v="3396"/>
    <s v="Rainbowtown"/>
    <s v="&quot;Rainbowtown&quot; is a new play for kids. Help us bring it to the Main Line during the 2014 Philadelphia Fringe Festival!"/>
    <x v="15"/>
    <x v="41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x v="3397"/>
    <s v="Waiting for Godot - Blue Sky Theatre &amp; Arts"/>
    <s v="Help a group of recovering alcoholics bring Samuel Beckett's classic to a seaside town!"/>
    <x v="49"/>
    <x v="668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x v="3398"/>
    <s v="Lord of the Flies - Syracuse University"/>
    <s v="We're mounting a theatrical adaptation of Lord of the Flies completely student directed, produced, designed, managed and performed."/>
    <x v="23"/>
    <x v="2250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x v="3399"/>
    <s v="Spinning Wheel Youth Takeover"/>
    <s v="13 young people have taken over Spinning Wheel Theatre to choose, produce and create their own show from scratch."/>
    <x v="38"/>
    <x v="459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x v="3400"/>
    <s v="You, Me and That Guy"/>
    <s v="A hilarious comedy starring Sarah, a recent grad, who uses the magic of a mystical open mic to solve the problems of her relationships."/>
    <x v="3"/>
    <x v="225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x v="3401"/>
    <s v="This is why we Live ... (Astonishment)"/>
    <s v="Support a daring new theatre creation               _x000a_Supportez une audacieuse compagnie internationale et aidez-les Ã  crÃ©er leur piÃ¨ce"/>
    <x v="193"/>
    <x v="2252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x v="3402"/>
    <s v="Liberty Falls, 54321"/>
    <s v="Itâ€™s a celebration of our heritage. Well, not all of ours. If you live in Liberty Falls, itâ€™s yours. If you donâ€™t, then it's not."/>
    <x v="36"/>
    <x v="2253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x v="3403"/>
    <s v="'Fats and Tanya' - a play by Lucy Gallagher"/>
    <s v="Two worlds, one bond - no turning back._x000a_A dark comedy about domestic abuse and the power of an unlikely friendship"/>
    <x v="13"/>
    <x v="41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x v="3404"/>
    <s v="Montclair Shakespeare Series: A Midsummer Night's Dream"/>
    <s v="The Montclair Shakespeare Series presents staged readings of Shakespeare's work in historic venues throughout the summer in Montclair."/>
    <x v="2"/>
    <x v="904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x v="3405"/>
    <s v="Seance Theatre Performs Noel Coward's Blithe Spirit"/>
    <s v="We are Seance Theatre Group trying to fund our first performance, Noel Coward's hysterical comedy farce, Blithe Spirit."/>
    <x v="18"/>
    <x v="2254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x v="3406"/>
    <s v="Voices of Swords"/>
    <s v="A funny and moving new play about two families dealing with aging parents in very different ways!"/>
    <x v="3"/>
    <x v="2255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x v="3407"/>
    <s v="Chlorine Edinburgh 2014"/>
    <s v="Biddy is 24. Biddy is a hopeless romantic. Biddy always wanted to be a vegan. Find out what happens_x000a_when Biddy gets sectioned."/>
    <x v="13"/>
    <x v="2256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x v="3408"/>
    <s v="&quot;She Has a Name&quot; on tour"/>
    <s v="Help us take &quot;She Has a Name&quot;, the human trafficking story of one victim, on tour to all over Northern and Central California."/>
    <x v="2"/>
    <x v="2257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x v="3409"/>
    <s v="Who Said Theatre Presents: The Calm"/>
    <s v="Exciting and visceral new-writing that challenges the way we view the fine line between war and terror..."/>
    <x v="2"/>
    <x v="225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x v="3410"/>
    <s v="the southland company - LAUNCH LOS ANGELES"/>
    <s v="Join us in a campaign benefitting the southland company and its interdisciplinary artistic efforts in Los Angeles."/>
    <x v="9"/>
    <x v="2259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x v="3411"/>
    <s v="Assimilation - A history lesson you will never forget"/>
    <s v="The world's Boarding School history is brutal. But in this acclaimed play, Natives run the school, and Whites are being assimilated."/>
    <x v="36"/>
    <x v="2260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x v="3412"/>
    <s v="Joe Orton's Fred &amp; Madge"/>
    <s v="Rough Haired Pointer present for the first time ever Joe Orton's 'Fred &amp; Madge' at the Hope Theatre, Islington this Sept and Oct"/>
    <x v="9"/>
    <x v="142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x v="3413"/>
    <s v="Edward Albee's The Goat, or Who is Sylvia?"/>
    <s v="The RC Players are beyond excited to be bringing this controversial, socially-minded show to Michigan's campus, but we need your help!"/>
    <x v="2"/>
    <x v="1084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x v="3414"/>
    <s v="PCSF PlayOffs 2016"/>
    <s v="A new twist on our annual festival of fully-produced plays by member playwrights, performed by a talented ensemble cast!"/>
    <x v="9"/>
    <x v="2090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x v="3415"/>
    <s v="Balm in Gilead at Columbia"/>
    <s v="We are raising funds to allow for enhanced scenic, costume, and lighting design. Every dollar helps!"/>
    <x v="48"/>
    <x v="148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x v="3416"/>
    <s v="'I and The Village' by Silva Semerciyan - World Premiere"/>
    <s v="Be part of bringing this witty, engaging &amp; important play by award-winning writer Silva Semerciyan to London's Theatre 503 this summer."/>
    <x v="23"/>
    <x v="2261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x v="3417"/>
    <s v="Fury Theatre is Producing Oleanna"/>
    <s v="Fury Theatre is bringing Mamet's powerful play, Oleanna, to life!  Help us get ahead of funding so we can keep theater affordable."/>
    <x v="180"/>
    <x v="2262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x v="3418"/>
    <s v="&quot;Mukha-Tsokotukha&quot; SoloSchool Youth Play"/>
    <s v="Atlanta SoloSchool brings a beloved children's play to the 4th Annual Festival of Russian Youth Theaters in Washington, DC on May 31."/>
    <x v="23"/>
    <x v="2263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x v="3419"/>
    <s v="HAMLET presented by AC Productions"/>
    <s v="As part of the 400th anniversary of Shakespeareâ€™s death, AC Productions will present a new production of Hamlet adapted by Peter Reid"/>
    <x v="181"/>
    <x v="2264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x v="3420"/>
    <s v="Rounds. Set design campaign."/>
    <s v="A powerful and urgent tale of the first line of defence for the NHS. Based on true stories from junior doctors."/>
    <x v="176"/>
    <x v="2265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x v="3421"/>
    <s v="New Works Lab @ PPAS: &quot;Begets: Fall of a High School Ronin&quot;"/>
    <s v="Waterwell's New Works Lab @ PPAS is the country's leading development program for challenging new plays for young actors."/>
    <x v="3"/>
    <x v="2266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x v="3422"/>
    <s v="The Secret Lives of Baba Segi's Wives; A Workshop Production"/>
    <s v="Developing and presenting Rotimi Babatunde's stage adaptation of The Secret Lives of Baba Segi's Wives directed by Femi Elufowoju, jr"/>
    <x v="9"/>
    <x v="2267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x v="3423"/>
    <s v="And That's How The Story Goes"/>
    <s v="Forest Hills Eastern's Student Run Show 2015. Our goal is to present a professional quality show on a budget."/>
    <x v="49"/>
    <x v="457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x v="3424"/>
    <s v="Maggie LumiÃ¨re and The Ghost Train: an exciting new play!"/>
    <s v="Maggie is a deaf girl determined to make a silent film masterpiece. Help us share her story with students across the state of Idaho."/>
    <x v="12"/>
    <x v="2268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x v="3425"/>
    <s v="The Erlkings"/>
    <s v="The Erlkings is a play that uses the writings of the perpetrators of the Columbine Shooting to explore the inner lives of these boys."/>
    <x v="11"/>
    <x v="2269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x v="3426"/>
    <s v="Holocene"/>
    <s v="Part ghost story, part cautionary tale, Holocene is a play about the end of our world, and the beginning of another."/>
    <x v="192"/>
    <x v="1959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x v="3427"/>
    <s v="We Were Kings"/>
    <s v="A new play developed in collaboration with graduating theatre makers, premiering at the Edinburgh Fringe Festival 2014."/>
    <x v="15"/>
    <x v="646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x v="3428"/>
    <s v="CREDITORS | Jack Studio Theatre | Smith after Strindberg"/>
    <s v="The WORLD PREMIERE of Neil Smith's beautiful and thrilling new version of Strindberg's modern masterpiece - CREDITORS."/>
    <x v="13"/>
    <x v="910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x v="3429"/>
    <s v="Virtual Reality - A play about autism, family and The Sims."/>
    <s v="I would like to raise a small budget to put on my first play, Virtual Reality. To be put on at 53two, Manchester - 29th &amp; 30th Nov 16"/>
    <x v="325"/>
    <x v="666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x v="3430"/>
    <s v="Being Patient"/>
    <s v="We need support for our play so we can promote awareness of kidney diseases and the effect it has on sufferers and their families."/>
    <x v="13"/>
    <x v="2270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x v="3431"/>
    <s v="Local Jewell Production's Inaugural Season (2014-2015)"/>
    <s v="Our 1st full season!  We need your help to fund costumes, sets, props &amp; help bringing these wonderful shows to the stage!"/>
    <x v="13"/>
    <x v="41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x v="3432"/>
    <s v="Love Letters"/>
    <s v="Bare Theatre stages A.R. Gurney's Pulitzer Finalist script about a relationship spanning a lifetime and long distance."/>
    <x v="13"/>
    <x v="2271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x v="3433"/>
    <s v="The Dybbuk"/>
    <s v="death&amp;pretzels presents their first Chicago based project:_x000a_The Dybbuk by S. Ansky"/>
    <x v="196"/>
    <x v="2272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x v="3434"/>
    <s v="The Williams Project"/>
    <s v="Bringing Tennessee Williams, Shakespeare, and 8 world class actors to Longview, Washington to build a play in and for the community."/>
    <x v="3"/>
    <x v="128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x v="3435"/>
    <s v="Tickets for the Tenderloin"/>
    <s v="People Of Interest is providing free tickets to &quot;Campo Maldito&quot; for Tenderloin residents who could not otherwise afford to see it."/>
    <x v="28"/>
    <x v="2273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x v="3436"/>
    <s v="â€œDamselflyâ€ Gracing the stage"/>
    <s v="Please help us fund &quot;Damselfly&quot; - The Play ( put on by Saints on Stage Alumni &amp; sponsored by Mothers Against Medical Error)"/>
    <x v="10"/>
    <x v="2274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x v="3437"/>
    <s v="Alzheimer's:The Musical World Premiere Tickets &amp; FUNdrasier!"/>
    <s v="Join people who stutter as they come together to support Stuttering &amp; Alzheimer's organizations. Everyone's voice is heard right now!!"/>
    <x v="9"/>
    <x v="168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x v="3438"/>
    <s v="KLIPPIES"/>
    <s v="Klippies is the debut play from Johannesburg-born writer Jessica SiÃ¢n, premiering at the Southwark Playhouse, London in May 2015."/>
    <x v="30"/>
    <x v="227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x v="3439"/>
    <s v="Cirque Inspired Alice's Adventures in Wonderland"/>
    <s v="Help a small theater produce an original adaptation of Lewis Carroll's classic story."/>
    <x v="38"/>
    <x v="2276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x v="3440"/>
    <s v="Gruesome Playground Injuries"/>
    <s v="LA-based team of professional actors and directors taking Rajiv Joseph's harrowing and romantic play to the Boulder community."/>
    <x v="10"/>
    <x v="2277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x v="3441"/>
    <s v="Putting on a great play in Los Angeles!"/>
    <s v="We are producing the play Bug, by Tracy Letts.  This will be an inspiring show, and a great way to bring help to a great LA charity."/>
    <x v="30"/>
    <x v="1644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x v="3442"/>
    <s v="An Evening of Radio"/>
    <s v="An Evening of Radio aims to showcase original work written by undergraduate playwriting students in the style of live staged readings."/>
    <x v="49"/>
    <x v="156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x v="3443"/>
    <s v="Reading of a New Play by Garrett Zuercher"/>
    <s v="A new play about dual-faced identities in the gay community, particularly among those who are deaf and those living with HIV."/>
    <x v="28"/>
    <x v="2278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x v="3444"/>
    <s v="Training young artists! Act Yo' Age Theatre Co debut"/>
    <s v="WE NEED YOUR HELP! We are a small town youth arts ensemble, training kids excited about theatre. We need dollars. We need YOU!"/>
    <x v="43"/>
    <x v="2279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x v="3445"/>
    <s v="Axon Theatre - First Project (Phase 1)"/>
    <s v="Rehearsal &amp; development of our first project as Axon Theatre: &quot;The Star-Spangled Girl&quot; in South Wales."/>
    <x v="13"/>
    <x v="41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x v="3446"/>
    <s v="'Pope Head' - The World Tour of Australia"/>
    <s v="Pope Head: The Secret Life of Francis Bacon â€“ A solo show celebrating the artist. Touring a land Down Under 12 Feb - 14 March '15."/>
    <x v="28"/>
    <x v="876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x v="3447"/>
    <s v="The Vagabond Halfback"/>
    <s v="&quot;He was a poet, a vagrant, a philosopher, a lady's man and a hard drinker&quot;"/>
    <x v="28"/>
    <x v="2280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x v="3448"/>
    <s v="The Mount, new play about Edith Wharton"/>
    <s v="The Mount-- a new play based off the life of Edith Wharton-- is having its premiere reading AT the real Mount in Lenox, MA!"/>
    <x v="190"/>
    <x v="2281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x v="3449"/>
    <s v="Love Letters To My Children, directed by Charles J. Ouda"/>
    <s v="Help us produce this original play! The play will be presented at the LSTFI July 12-14. Follow us on Facebook."/>
    <x v="134"/>
    <x v="2282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x v="3450"/>
    <s v="The Beautiful House"/>
    <s v="The Beautiful House' is a story of modern mummification and the present day post-humanist crisis in our relationship with death."/>
    <x v="2"/>
    <x v="1158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x v="3451"/>
    <s v="The Twilight Zone Play"/>
    <s v="I'm a high school student in New Jersey planning on producing and directing a Twilight Zone Play for a &quot;One Act&quot; competition."/>
    <x v="81"/>
    <x v="2283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x v="3452"/>
    <s v="On the Verge (Or, The Geography of Yearning) goes Steampunk!"/>
    <s v="hiSTORYstage presents Eric Overmyer's story of three 19th century women on a journey through time, and space, all the way to 1955!"/>
    <x v="28"/>
    <x v="2284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x v="3453"/>
    <s v="'Patagonia' - by Robert George"/>
    <s v="A full length comedy, Patagonia follows Grason and Jerry on their journey through a magical, South-American rainforest."/>
    <x v="43"/>
    <x v="22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x v="3454"/>
    <s v="The Not So Curious Incident of the Man in the Green Volvo"/>
    <s v="Knee Slappers new production coming to Camden Fringe 2014! Presenting this off the wall, dark comedy for lovers of the bizzare. Groovy."/>
    <x v="176"/>
    <x v="2286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x v="3"/>
    <x v="2287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x v="3456"/>
    <s v="THIEF"/>
    <s v="&quot;Thief,&quot; a one man touring show, a theatrical experience portraying a supernatural story about the 3 days Jesus spent in the grave."/>
    <x v="9"/>
    <x v="2288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x v="3457"/>
    <s v="The Impossible Adventures Of Supernova Jones"/>
    <s v="Robots, Space Battles, Mystery, and Intrigue. Nothing is Impossible..."/>
    <x v="13"/>
    <x v="2289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x v="3458"/>
    <s v="J. Lee Vocque's BASED ON ACTUAL EVENTS"/>
    <s v="I promised my mother on her deathbed that I would tell the world MY story, so here it goes...crossing fingers, 2015 SF FRINGE"/>
    <x v="408"/>
    <x v="2290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x v="3459"/>
    <s v="CYRIL THE SQUIRREL a magical children's theatre tour"/>
    <s v="Cyril needs your help to MAKE new puppet friends to accompany him on a magical journey through storytelling, puppetry and clown."/>
    <x v="2"/>
    <x v="229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x v="3460"/>
    <s v="Pushers"/>
    <s v="'Pushers' is an exciting new play and the first project for brand new theatre company, Ain't Got No Home Productions."/>
    <x v="2"/>
    <x v="2292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x v="3461"/>
    <s v="Foolish Mortals present Shakespeare's Twelfth Night"/>
    <s v="A new production of Twelfth Night with an ambitious and enthusiastic group of high school students who love Shakespeare and teamwork."/>
    <x v="2"/>
    <x v="2293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x v="3462"/>
    <s v="Upstart Crows of Santa Fe Stage Weapons"/>
    <s v="Help the Upstart Crows of Santa Fe bring Shakespeare's Julius Caesar to life with quality wooden stage swords!"/>
    <x v="49"/>
    <x v="2294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x v="3463"/>
    <s v="Uncalled For Presents: Playday Mayday in Toronto!"/>
    <s v="Uncalled For is finally bringing their latest work of intelligently reckless stream-of-consciousness sketch comedy to Toronto."/>
    <x v="3"/>
    <x v="2295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x v="3464"/>
    <s v="SHE! Is History!"/>
    <s v="Why Do We Know More About Kim Kardashian Than Abigail Adams?  Let's produce and publish a play about women who MAKE and MADE history!"/>
    <x v="10"/>
    <x v="2296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x v="3465"/>
    <s v="Crooked Tree Theatre Presents Family Duels"/>
    <s v="Family Duels is a tragicomedy about family, filth, fraud and fornication. Please help us bring Crooked Tree to the Camden Fringe."/>
    <x v="13"/>
    <x v="2169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x v="3466"/>
    <s v="Spotlight Youth Theater Production of Wizard"/>
    <s v="The Spotlight Youth Theater is a program where every participant has a moment in the spotlight."/>
    <x v="8"/>
    <x v="2297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x v="3467"/>
    <s v="Venus in Fur, Los Angeles."/>
    <s v="Venus in Fur, By David Ives."/>
    <x v="9"/>
    <x v="168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x v="3468"/>
    <s v="Publicity for &quot;When Yellow Were the Stars on Earth&quot;"/>
    <s v="Amidst the atrocities of WWII, two women transcend enemy lines to make the ultimate heroic sacrifice."/>
    <x v="3"/>
    <x v="229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x v="3469"/>
    <s v="An Evening of Original One Acts"/>
    <s v="Original plays written, performed, and produced by young and diverse theater artists - alumni from Hostos Lincoln Academy in the Bronx."/>
    <x v="70"/>
    <x v="2299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x v="3470"/>
    <s v="She Kills Monsters"/>
    <s v="The New Artist's Circle is a theatre company dedicated to bringing the arts to young people."/>
    <x v="49"/>
    <x v="672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x v="3471"/>
    <s v="Different is Dangerous"/>
    <s v="Fast paced, two hander which uses headphone verbatim technique to give an insight into the everyday lives of Leeds city locals."/>
    <x v="2"/>
    <x v="2300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x v="3472"/>
    <s v="Dandelion Theatre: 'Body Awareness' by Annie Baker"/>
    <s v="Raising funds for Dandelion Theatre's Chicago production of 'Body Awareness' by the Pulitzer Prize-winning playwright Annie Baker."/>
    <x v="13"/>
    <x v="230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x v="3473"/>
    <s v="King Sisyphus"/>
    <s v="A modern telling of the Greek myth. Sisyphus defies the Gods and attempts to change the world order... but can he overcome his fate?"/>
    <x v="244"/>
    <x v="2302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x v="3474"/>
    <s v="Be Prepared"/>
    <s v="Help us get actor-writer Ian Bonar's debut play - a hilarious, heartbreaking story of grief and loss - to the 2016 Edinburgh Fringe."/>
    <x v="13"/>
    <x v="895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x v="3475"/>
    <s v="Score"/>
    <s v="Score is a musical play inspired by true stories of parents who have recovered from addiction and regained their children."/>
    <x v="43"/>
    <x v="2303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x v="3476"/>
    <s v="REBATEnsemble Presents: ICONS - The Martin Show"/>
    <s v="Meet the Martins; a modern family dealing with modern issues in a way that is as All-American as apple pie, James Dean and repression."/>
    <x v="43"/>
    <x v="2304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x v="3477"/>
    <s v="PCSF's Biannual 24-Hour Play Festival"/>
    <s v="8 ten-minute plays, written, directed, rehearsed, and fully produced in only 24 hours! Are we crazy? You bet we are!"/>
    <x v="40"/>
    <x v="857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x v="3478"/>
    <s v="Measure for Measure"/>
    <s v="Bare Theatre takes on Shakespeare's most notorious &quot;problem play,&quot; which asks how far we are willing to go to do what is right."/>
    <x v="13"/>
    <x v="2305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x v="3479"/>
    <s v="Civil Rogues"/>
    <s v="A new comedy about what happened to a band of foolhardy actors when the Puritans closed the theatres in the 1640s."/>
    <x v="15"/>
    <x v="2306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x v="3480"/>
    <s v="Georgia - the full cast production"/>
    <s v="Georgia is a play that looks at the taboo topic of rape in a relationship.  It's a play about perspectives and various viewpoints."/>
    <x v="15"/>
    <x v="2307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x v="3481"/>
    <s v="FIX THE FITZ"/>
    <s v="One of Australia's greatest theatres needs your help. Please help us refurnish, fit out and restore this legendary storytelling venue."/>
    <x v="3"/>
    <x v="2308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x v="3482"/>
    <s v="Old Trunk - Edinburgh 2014"/>
    <s v="Critically-acclaimed new-writing company Old Trunk make their Edinburgh debut alternating their two darkly comic plays."/>
    <x v="9"/>
    <x v="2309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x v="3483"/>
    <s v="The Faculty Lounge"/>
    <s v="Join 5 high school teachers in the lounge of every high school in America.  Hear what they never say in the classroom."/>
    <x v="295"/>
    <x v="2310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x v="3484"/>
    <s v="Macbeth in the Basement"/>
    <s v="MACBETH IN THE BASEMENT will premiere at the Capital Fringe Festival in July 2016. A teenage kingâ€™s rise and fall in a vicious game."/>
    <x v="30"/>
    <x v="2311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x v="3485"/>
    <s v="An Evening with Sarah Pettyfer"/>
    <s v="We're trying to get our play, &quot;An Evening With Sarah Pettyfer,&quot; to the  Orlando Fringe Festival. The only thing is...we need your help!"/>
    <x v="409"/>
    <x v="1827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x v="3486"/>
    <s v="Might As Well Live: Dorothy Parker Does Hollywood Fringe"/>
    <s v="Dorothy Parker's unforgettable characters come to life onstage in &quot;Might As Well Live&quot; at the 2015 Hollywood Fringe Festival."/>
    <x v="9"/>
    <x v="2312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x v="3487"/>
    <s v="Jericho Creek"/>
    <s v="Jericho Creek is an original production by Fledgling Theatre Company which will be performed at The Cockpit Theatre in July 2015"/>
    <x v="13"/>
    <x v="948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x v="3488"/>
    <s v="Gorilla Theater Productions Presents: Phase 3"/>
    <s v="GTP has been protected financially by The Director since 2012. Now it's time for the community. Do you want GTP? Are we worth it?"/>
    <x v="9"/>
    <x v="2313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x v="3489"/>
    <s v="&quot;Oh, the Humanity&quot; at the Tabard Theatre this September"/>
    <s v="A brilliant play by Will Eno. An exciting, young theatre company. A production that promises to wow. You wouldn't want to miss it."/>
    <x v="10"/>
    <x v="2314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x v="3490"/>
    <s v="2016 Next Stage Residents Class Presents: When She Had Wings"/>
    <s v="The 2016 Resident class is producing a family play about one kid's quest to fly. Help us inspire the next generation of theatre lovers!"/>
    <x v="28"/>
    <x v="231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x v="3491"/>
    <s v="William Shakespeare's The Tempest"/>
    <s v="Shakespeare Company at UCLA presents The Tempest under the stars in the Fowler Museum Amphitheater. Bring your blankets and enjoy!"/>
    <x v="2"/>
    <x v="2316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x v="3492"/>
    <s v="The Man from Willow's Brook, a new play by Kevin Kordis"/>
    <s v="We have the Blackbox Fellowship at Boston Playwright's Theatre, now all we need is your support to produce Kevin's new play!"/>
    <x v="276"/>
    <x v="2317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x v="3493"/>
    <s v="Not Your Garden Variety Theater"/>
    <s v="We need your help purchasing a stage for our production of the Wizard of Oz! This program is helping children with autism. Thank you!"/>
    <x v="15"/>
    <x v="646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x v="3494"/>
    <s v="Special in a Bad Way"/>
    <s v="&quot;Special in a Bad Way&quot; is a comedy that questions American Public Schools in their treatment of the so called, 'learning disabled.'"/>
    <x v="44"/>
    <x v="402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x v="3495"/>
    <s v="The Village - one woman show"/>
    <s v="A one-woman show by Canadian artist Tina Milo. it is a multimedia show about an actress auditioning for a role of a depressed woman."/>
    <x v="10"/>
    <x v="2318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x v="3496"/>
    <s v="Resurrecting LIZZIE BORDEN LIVE"/>
    <s v="A one-woman play based on Lizzie Borden who was accused of the brutal hatchet murders of her father and step-mother.  Workshop Oct NYC."/>
    <x v="9"/>
    <x v="2319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x v="3497"/>
    <s v="Send SACKERSON to SD Fringe"/>
    <s v="We've been invited to the San Diego International Fringe Festival. Can you help us get there? Special performances in SLC and OREM."/>
    <x v="410"/>
    <x v="472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x v="3498"/>
    <s v="Mamahood: turn and face the strange"/>
    <s v="This solo show has the power to profoundly impact new mothers and those that love them and to educate &amp; change how we support them."/>
    <x v="409"/>
    <x v="232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x v="3499"/>
    <s v="Fefu and Her Friends"/>
    <s v="Figure 8 Troupe's debut performance! A stunning piece of theatre written by premier female playwright Maria Irene Fornes."/>
    <x v="13"/>
    <x v="2321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x v="3500"/>
    <s v="The Glass Menagerie: Independent Student-Run Production"/>
    <s v="A minimalist, post-modern production of the classic play, performed and produced by aspiring theater undergraduates at UMass Amherst."/>
    <x v="28"/>
    <x v="2322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x v="3501"/>
    <s v="Pig by Alex Oates (London Run)"/>
    <s v="'Pig' by Alex Oates is an urgent and dark comedy with live music that discusses the vital issue of the state of our police force."/>
    <x v="15"/>
    <x v="17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x v="3502"/>
    <s v="Dickhead"/>
    <s v="Dickhead is a play about one man's struggle with the dicks in his head. If you want to know more stop being a twat and put out...please"/>
    <x v="23"/>
    <x v="2323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x v="3503"/>
    <s v="Tarantella"/>
    <s v="A group of Sicilian immigrants in New York struggle to deal with conflict from both within the family and from without."/>
    <x v="30"/>
    <x v="2324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x v="3504"/>
    <s v="Sterling Lion Theater Company"/>
    <s v="The Sterling Lion Theater Company is a non-profit theater group established for the benefit of the Connecticut lower Naugatuck Valley."/>
    <x v="28"/>
    <x v="325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x v="3505"/>
    <s v="Second Act: The Four Disgracers"/>
    <s v="Four myths._x000a_Four writers._x000a_Four new takes._x000a__x000a_The Four Disgracers comes to the stage to launch a new theatre group, Ixion."/>
    <x v="30"/>
    <x v="2325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x v="3506"/>
    <s v="&quot;The Secret&quot; Goes to NYC International Fringe Festival"/>
    <s v="The Secret is a historical drama about a lawyer who worked for the Spanish Inquisition &amp; crossed the Atlantic with Menendez in 1565."/>
    <x v="9"/>
    <x v="631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x v="3507"/>
    <s v="The Chameleon Fools Theatre Troupe Project"/>
    <s v="Please help our troupe bring our first project from planning to reality! Join us on one exciting ride!"/>
    <x v="3"/>
    <x v="2326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x v="3508"/>
    <s v="Roll The Dice Theatre Company"/>
    <s v="Roll The Dice Theatre Company revolves around taking risks in the game of life vicariously through beloved childhood games."/>
    <x v="213"/>
    <x v="147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x v="3509"/>
    <s v="PL@Y, an all-original fusion of comedy, rock, and dance"/>
    <s v="PL@Y is an original comedic fantasy spectacle inspired by the original music of the Amboys and classic rabbit-hole fiction archetypes"/>
    <x v="9"/>
    <x v="2327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x v="3510"/>
    <s v="Shakespeare in the Park: Much Ado About Nothing"/>
    <s v="The Uncommon Loons return with Much Ado for a 2nd production of Shakespeare in Minnesota's Nature on the banks of the Mississippi!"/>
    <x v="42"/>
    <x v="1217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x v="3511"/>
    <s v="Silent Planet"/>
    <s v="The world premiere of the first full-length play by Eve Leigh, at the intimate Finborough Theatre in London."/>
    <x v="15"/>
    <x v="232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x v="3512"/>
    <s v="With My Eyes Wide Open"/>
    <s v="We're making a hard hitting, innovative play which will open your eyes to what mental illness is like in the mind of the sufferer."/>
    <x v="28"/>
    <x v="325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x v="3513"/>
    <s v="Send Truth AND Consequences To TNT's 2014 Youth Conference"/>
    <s v="Brazos Valley TROUPE is taking an original work, Truth AND Consequences, to the Texas Nonprofit Theaters 2014 Youth Conference"/>
    <x v="70"/>
    <x v="2153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x v="3514"/>
    <s v="In the Hours Before the Bars Open, a play by Nate HarpÃ©l"/>
    <s v="My play &quot;In the Hour Before the Bars Open&quot; has won an award from KCACTF, but I need to present the play in Georgia to receive it!"/>
    <x v="2"/>
    <x v="110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x v="3515"/>
    <s v="Twelfth Night by William Shakespeare"/>
    <s v="We are casting an all-inclusive production of Shakespeare's Twelfth Night in a non-traditional performance space."/>
    <x v="9"/>
    <x v="2329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x v="3516"/>
    <s v="The March of the Bonus Army"/>
    <s v="A new play about a lesser known yet pivotal event in American history, about a group of WWI Veterans fighting for their rights."/>
    <x v="30"/>
    <x v="911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x v="3517"/>
    <s v="A Bright Room Called Day by Tony Kushner"/>
    <s v="Support an outstanding cast of actors to take on a professional production of a masterpiece of modern theatre"/>
    <x v="23"/>
    <x v="417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x v="3518"/>
    <s v="BEASTS OF BAVERLY GROVE"/>
    <s v="One play.  Two theaters.  See the story from both sides and then decide for yourself - who are the BEASTS OF BAVERLY GROVE?"/>
    <x v="15"/>
    <x v="2330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x v="3519"/>
    <s v="Bookstory"/>
    <s v="Bookstory is a tiny puppet musical with some very big ideas that tells the story of the story in the digital age"/>
    <x v="13"/>
    <x v="40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x v="3520"/>
    <s v="Protocols"/>
    <s v="Help us to bring &quot;Protocols&quot; at the 2015 Camden Fringe. The most controversial play of the year."/>
    <x v="13"/>
    <x v="1132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x v="3521"/>
    <s v="As the Naked Lead the Blind (Play)"/>
    <s v="A professionally directed/acted workshop &amp; reading for a new play depicting sexual addiction and its crippling effect on relationships."/>
    <x v="18"/>
    <x v="2331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x v="3522"/>
    <s v="'Over the Top: The true-life tale of Dorothy Lawrence'"/>
    <s v="New show with 2 performers and an original score, bringing the true story of this forgotten WW1 heroine to audiences in the southwest."/>
    <x v="411"/>
    <x v="1174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x v="3523"/>
    <s v="Magnificence"/>
    <s v="An old play about our world. Set in 1970s England, Magnificence is a gut-wrenching story of radicalisation, idealism and pity."/>
    <x v="23"/>
    <x v="2332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x v="3524"/>
    <s v="Sweet, Sweet Spirit"/>
    <s v="A West Texas matriarch is enraged by the news that her gay grandson has been the victim of a hate crime committed by his own father."/>
    <x v="3"/>
    <x v="2333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x v="3525"/>
    <s v="Talk to Me Like The Rain and Let Me Listen"/>
    <s v="The Attic interns present Tennessee Williams's &quot;Talk to Me Like the Rain and Let Me Listen&quot; performing at The Flea Theater!"/>
    <x v="2"/>
    <x v="798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x v="3526"/>
    <s v="Human, Kind Theater Project"/>
    <s v="By day we perform Acts of Kindness, by night we perform free theater, all sustained by the love of our neighbors, not ticket prices."/>
    <x v="126"/>
    <x v="2334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x v="3527"/>
    <s v="Darryl Reuben Hall's THE DINNER Nat'l Premiere in NY Fest!"/>
    <s v="A 'tasty' new drama ~&quot;Booker T Washington of Tuskegee, Alabama, dined with the President (Roosevelt) last evening.&quot;~ the White House."/>
    <x v="12"/>
    <x v="233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x v="3528"/>
    <s v="World premiere of BIRTHDAY SUIT at the Old Red Lion"/>
    <s v="pluck. productions present their first four-week run - the world premiere of David K. Barnes' BIRTHDAY SUIT at the Old Red Lion."/>
    <x v="409"/>
    <x v="2336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x v="3529"/>
    <s v="Face Off Theatre Company Inaugural Season 2015-2016"/>
    <s v="Partners w/the Black Arts &amp; Cultural Center; we use theatre to EDUCATE &amp; EMPOWER through diverse expressions of the human experience."/>
    <x v="2"/>
    <x v="2337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x v="3530"/>
    <s v="Far From Fiction"/>
    <s v="â€œFar From Fictionâ€ is a powerful play, written by Sally Willis, offering insights into a new understanding of  female psychology."/>
    <x v="181"/>
    <x v="2338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x v="3531"/>
    <s v="The Reinvention of Lily Johnson"/>
    <s v="A political comedy for a crazy election year"/>
    <x v="28"/>
    <x v="1958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x v="3532"/>
    <s v="&quot;I Will Speak For Myself&quot;"/>
    <s v="Our goal: To produce a stirring one-woman show historically based on African-American womenâ€™s experiences, struggles, and journeys."/>
    <x v="412"/>
    <x v="1936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x v="3533"/>
    <s v="Young Philosophers Theater Company Winter Productions"/>
    <s v="Two shows! (we're feeling particularly ambitious). Help us produce Eurydice and The Effect of Gamma Rays on Man-in-the-Moon Marigolds!"/>
    <x v="2"/>
    <x v="229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x v="3534"/>
    <s v="Night of Ashes"/>
    <s v="A Theatrical Prequel to Hell's Rebels, the current Pathfinder Adventure Path from Paizo Publishing"/>
    <x v="10"/>
    <x v="2339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x v="3535"/>
    <s v="Twelve Angry Women"/>
    <s v="On the 60th anniversary of Twelve Angry Men, 12 female writers create 12 short pieces about what makes them angry."/>
    <x v="13"/>
    <x v="2340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x v="3536"/>
    <s v="Paria Exchange at Dave's Leicester Comedy Festival"/>
    <s v="&quot;Inteligent, Inspired and Inimitable&quot; Nottingham's leading two man improv show is heading to Dave's Leicester Comedy Festival."/>
    <x v="325"/>
    <x v="398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x v="3537"/>
    <s v="The Untold Tales of the Brothers Grimm"/>
    <s v="A fast-pace, zany comedy involving six actors performing seven usually untold Grimm Fairy Tales about giants, witches, demons and more!"/>
    <x v="413"/>
    <x v="1967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x v="3538"/>
    <s v="'Mooring' - Vocal Point Theatre Project"/>
    <s v="A play about riverside homelessness, inspired by true events. Shows at Brunel Museum, 240 Project and similar community organisations."/>
    <x v="13"/>
    <x v="1956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x v="3539"/>
    <s v="Chokehold"/>
    <s v="A searing new play that takes  an unflinching look at the terrible costs of police shootings in the African American community."/>
    <x v="20"/>
    <x v="2341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x v="3540"/>
    <s v="The Silence at the Song's End"/>
    <s v="A brand new stage adaptation of the Libby Purves/Nicholas Heiney book. A new work involving music, poetry and fajitas. #timetochange"/>
    <x v="43"/>
    <x v="2342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x v="3541"/>
    <s v="Twelfth Night or What You Will"/>
    <s v="Yellowbelly Theatre needs your help to bring this incredible play of love, lust and mistaken identity to life in our debut performance!"/>
    <x v="38"/>
    <x v="2343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x v="3542"/>
    <s v="Gifts of War"/>
    <s v="Ancient Greece. Giddy, champagne soaked debauchery celebrating the Trojan War's end leads to a shocking and deadly surprise."/>
    <x v="62"/>
    <x v="2344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x v="3543"/>
    <s v="&quot;CIRQUE CAPRICIEUX, the greatest one woman show on earth&quot;"/>
    <s v="A circus theater show. An escaped carousel horse and a beautiful wire dancer let the fantasies run wild."/>
    <x v="15"/>
    <x v="76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x v="3544"/>
    <s v="Gruoch, or Lady Macbeth"/>
    <s v="Death &amp; Pretzels presents the world premiere of Paul Pasulka's Gruoch, or Lady Macbeth"/>
    <x v="30"/>
    <x v="911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x v="3545"/>
    <s v="Shakespeare!! To fund or not to fund, that is the Question?"/>
    <s v="FUND our teens in Shakespeare's comedy &quot;The Merchant of Venice&quot;. Donating pays for our venue/insurance located in Woodland, CA."/>
    <x v="49"/>
    <x v="2345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x v="3546"/>
    <s v="2015 Philadelphia Premier: Bonhoeffer's Cost"/>
    <s v="Help us produce this revealing play about Nazi-resistance member Dietrich Bonhoeffer and his final years of incarceration during WWII."/>
    <x v="184"/>
    <x v="2346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x v="3547"/>
    <s v="Tommy and Me by Ray Didinger - Theatre Exile"/>
    <s v="Help to bring this heart warming story of Ray Didinger's relationship with his boyhood hero Tommy McDonald to life."/>
    <x v="19"/>
    <x v="2347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x v="3548"/>
    <s v="THE UNDERSTUDY @ WORKING STAGE"/>
    <s v="We're putting together a production of THE UNDERSTUDY by Theresa Rebeck and hope you'll help us share this story."/>
    <x v="190"/>
    <x v="2307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x v="3549"/>
    <s v="The Munitionettes"/>
    <s v="Help us bring to life tales of hardship, danger and community of extraordinary women working in WW1 munitions factories."/>
    <x v="28"/>
    <x v="806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x v="3550"/>
    <s v="MOONFACE"/>
    <s v="MOONFACE explores the formative f***k-ups of adolescence. Fresh, incisive new writing. Monologue, movement and striking naturalism."/>
    <x v="30"/>
    <x v="2348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x v="3551"/>
    <s v="2014 UASPA Theatre Showcase"/>
    <s v="UASPA is a performing arts high school producing its 2014 Theatre Showcase featuring our strongest performances and original work."/>
    <x v="15"/>
    <x v="2349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x v="3552"/>
    <s v="Lock&amp;Key Theatre present 'Timon of Athens'"/>
    <s v="Support Lock&amp;Key Theatre's 'Timon of Athens' by donating to our printing! Every penny goes to posters, programmes, flyers and scripts."/>
    <x v="414"/>
    <x v="2350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x v="3553"/>
    <s v="Coming Home"/>
    <s v="Professional actors bring to life the true stories of 5 African-Americans struggling with mental health and their search for healing."/>
    <x v="62"/>
    <x v="2351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x v="3554"/>
    <s v="MASKS: Off-Broadway Debut"/>
    <s v="MASKS is a dramedy dealing with what it means to be alive, the reliability of identity, and what it means to suffer."/>
    <x v="10"/>
    <x v="2352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x v="3555"/>
    <s v="Free Theatre for Kids: Baby Living Room"/>
    <s v="Baby Living Room is a project created by Spazio Farma Mestre for children: free theatre for kids as sustainable education for families"/>
    <x v="262"/>
    <x v="1162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x v="3556"/>
    <s v="Immortal"/>
    <s v="'Immortal', a play about five English Air Bombers in WW2, is an exciting first project for the brand new Production Company, GreanTea."/>
    <x v="41"/>
    <x v="2222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x v="3557"/>
    <s v="Good Bread Alley"/>
    <s v="A play by April Yvette Thompson. A Gullah Healer Woman and an Afro-Cuban Priest forge a new world of magic &amp; dreams in Jim Crow Miami."/>
    <x v="57"/>
    <x v="2353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x v="3558"/>
    <s v="SPILL - A verbatim show about sex"/>
    <s v="We're making a show about sex. Because it's important, everyone wants to talk about it and it's at the start of everything."/>
    <x v="18"/>
    <x v="1929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x v="3559"/>
    <s v="Let's Launch Disco Turtle Productions"/>
    <s v="A theatre company designed to help young people to come out of their shell. Offering workshops and original shows directly to schools."/>
    <x v="28"/>
    <x v="831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x v="3560"/>
    <s v="Book Club: A Comedy"/>
    <s v="The world premiere of an endearing play about love, friendship, men's styling putty, Dungeons &amp; Dragons &amp; our capacity for forbearance."/>
    <x v="50"/>
    <x v="2354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x v="3561"/>
    <s v="How You Kiss Me... at FringeNYC 2015"/>
    <s v="How You Kiss Me Is Not How I Like To Be Kissed_x000a__x000a_a new play by Dan Giles_x000a__x000a_coming to FringeNYC 2015_x000a__x000a_www.howyoukissme.com"/>
    <x v="30"/>
    <x v="1904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x v="3562"/>
    <s v="ThreeWay - A new play about dating and relationships."/>
    <s v="ThreeWay is a part-verbatim play that explores dating &amp; what happens when someone finds the love of their life, except itâ€™s two people."/>
    <x v="415"/>
    <x v="2355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x v="3563"/>
    <s v="A History, w Nowell Edmurnds at the Edinburgh Fringe!"/>
    <s v="Written a solo show about celebrity, and I'll be performing it at the famous Just The Tonic this Edinburgh Fringe - Help me get there!"/>
    <x v="2"/>
    <x v="2356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x v="3564"/>
    <s v="The Pillowman Aberdeen"/>
    <s v="Multi Award-Winng play THE PILLOWMAN coming to the Arts Centre Theatre, Aberdeen"/>
    <x v="28"/>
    <x v="202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x v="3565"/>
    <s v="The Honeymoon is Over - An Original Play by Zakry Fin"/>
    <s v="The Honeymoon is Over is a romantic comedy about a recently eloped couple learning the dynamics of living together for the first time."/>
    <x v="42"/>
    <x v="1156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x v="3566"/>
    <s v="VANITY BITES BACK by Helen Duff"/>
    <s v="A &quot;bold, subversive and very funny&quot; clown cookery show about searching for self worth in a cheesecake - VAULT Festival &amp; Tour 2015"/>
    <x v="13"/>
    <x v="2357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x v="3567"/>
    <s v="Back To Blackbrick- A new play with live music"/>
    <s v="First stage adaptation of Sarah Moore Fitzgerald's beautiful novel about Alzheimer's and time travel with a live folk score."/>
    <x v="28"/>
    <x v="235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x v="3568"/>
    <s v="The Fairy Tale: A Little Daylight"/>
    <s v="GK. Jr (for student actors 12 and under) will bring George Macdonald's story to life. 10+ speaking parts &amp; many non-speaking parts!"/>
    <x v="28"/>
    <x v="2359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x v="3569"/>
    <s v="Green Light Productions produces theatre created by women"/>
    <s v="In 2015, Green Light is producing 3 shows of new plays exclusively written, directed and created by women- help make it happen!"/>
    <x v="10"/>
    <x v="2360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x v="3570"/>
    <s v="The Lower Depths"/>
    <s v="Theatre Machine presents an all-new adaptation of Maxim Gorky's classic of Russian theatre, The Lower Depths."/>
    <x v="13"/>
    <x v="2361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x v="3571"/>
    <s v="Cans at Theatre503"/>
    <s v="Support Kuleshovâ€™s first full length production; help to build the set and bring a fierce and important new play to life"/>
    <x v="15"/>
    <x v="2362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x v="3572"/>
    <s v="Monster"/>
    <s v="A darkly comic one woman show by Abram Rooney as part of The Camden Fringe 2015."/>
    <x v="2"/>
    <x v="83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x v="3573"/>
    <s v="Licensed To Ill"/>
    <s v="London based theatre makers collaborating to create a new show about the history of HipHop."/>
    <x v="9"/>
    <x v="2363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x v="3574"/>
    <s v="Galli Theater Fresh Start Fundraiser"/>
    <s v="Help Galli Theater continue to bring fairytales to children in English &amp; German in our theater and to institutions serving children."/>
    <x v="238"/>
    <x v="2364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x v="3575"/>
    <s v="AnaiÌˆs Nin Goes to Hell"/>
    <s v="An island in hell. Cleopatra, Joan of Arc, &amp; Queen Victoria wait, trapped in the memory of who they were... until AnaiÌˆs Nin shows up."/>
    <x v="3"/>
    <x v="2365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x v="3576"/>
    <s v="Vote for Next Season's Shows!"/>
    <s v="Vote here for whatever show you want to see next year! No gimmick, no stretch goals, just a simple vote and a free ticket."/>
    <x v="213"/>
    <x v="173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x v="3577"/>
    <s v="The Laramie Project in Utah County"/>
    <s v="Our goal is to bring this story of one town's processing of tragedy and their own community identity to Utah County."/>
    <x v="20"/>
    <x v="1911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x v="3578"/>
    <s v="Home"/>
    <s v="An unsparing, slightly surreal look at the effects of the private rented sector on two young women. Based on real events."/>
    <x v="15"/>
    <x v="2366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x v="3579"/>
    <s v="fEast Theatre presents &quot;Winter '53&quot;, a new play by Rob John"/>
    <s v="Following success with 'The Canada Boys' and 'Parachute', we are looking for financial help from the community with our new production"/>
    <x v="2"/>
    <x v="83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x v="3580"/>
    <s v="Annabel Lost"/>
    <s v="Annabel Lost combines visual art and performance poetry to tell the story of two orphaned refugees, Quetzal and Rhime."/>
    <x v="42"/>
    <x v="581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x v="3581"/>
    <s v="Get FREAK to the Edinburgh Fringe"/>
    <s v="An extraordinary, punchy and provocative new play, providing a voice for women to address their sexuality and self worth. #EDFREAK"/>
    <x v="15"/>
    <x v="646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x v="3582"/>
    <s v="REALLY REALLY"/>
    <s v="A contemporary American play touching on the scorching realities of growing up in the Millennial generation."/>
    <x v="28"/>
    <x v="2367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x v="3583"/>
    <s v="The Tragedy of Mario and Juliet"/>
    <s v="Bumbling architect Romeo and handsome contractor Mario meet their match while building a balcony for Verona, NJ siren, Juliet."/>
    <x v="9"/>
    <x v="2259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x v="3584"/>
    <s v="Pramkicker - Edinburgh and Beyond"/>
    <s v="Critically-acclaimed Old Trunk are back with their new play. _x000a_PRAMKICKER. _x000a__x000a_Written by Sadie Hasler &amp; directed by Sarah Mayhew."/>
    <x v="9"/>
    <x v="2368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x v="3585"/>
    <s v="The Lost Boy (a play)"/>
    <s v="The world premiere of a play, a true story about love, loss, and a man reaching back in time as the only way to move forward."/>
    <x v="104"/>
    <x v="909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x v="3586"/>
    <s v="Actors &amp; Musicians who are Blind or Autistic"/>
    <s v="See Theatre In A New Light"/>
    <x v="51"/>
    <x v="2369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x v="3587"/>
    <s v="Blue Stockings @ The Cockpit Theatre"/>
    <s v="The GSA BA (Hons) Acting class of 2016 are taking a transfer of their GSA Production to The Cockpit Theatre in London"/>
    <x v="2"/>
    <x v="1508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x v="3588"/>
    <s v="MENTAL Play short-tour 2015!"/>
    <s v="Touring the fast-paced, playful and poignant story of three twenty-somethings in a mental-health support group."/>
    <x v="48"/>
    <x v="167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x v="3589"/>
    <s v="God is a Woman (The Untitled Mitchell Buckley Project)"/>
    <s v="After being officially selected for the 2015 FringeNYC Festival, we are looking for your help to put on this new and exciting play!"/>
    <x v="23"/>
    <x v="1977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x v="3590"/>
    <s v="The Glasshouse"/>
    <s v="Two men on trial for desertion, confined within a Glasshouse. How long can friendship last? How much can a man stand before he breaks?"/>
    <x v="10"/>
    <x v="2370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x v="3591"/>
    <s v="The Boy at the Edge of Everything NEXT STAGE RESIDENT SHOW"/>
    <s v="We are trying to produce a kid friendly show about an imaginative journey through space and time. Help us create our wonderland!!"/>
    <x v="176"/>
    <x v="1281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x v="3592"/>
    <s v="boom- a play by Peter Sinn Nachtrieb"/>
    <s v="Sex. Fish. A COMET THAT DESTROYS THE WORLD. boom a play by Peter Sinn Nachtrieb- Feb 19-21 at The Bridge in NYC."/>
    <x v="13"/>
    <x v="2371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x v="3593"/>
    <s v="&quot;Lucy &amp; Vincente&quot; A New Play about Lucille Ball"/>
    <s v="A staged reading for &quot;Lucy &amp; Vincente&quot; in NYC. A new play about Lucille Ball &amp; Vincente Minnelli in Hollywood, 1953."/>
    <x v="9"/>
    <x v="1830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x v="3594"/>
    <s v="HEDDA"/>
    <s v="An adaptation that realizes the internal struggle of Ibsenâ€™s most renowned protagonist as she traverses a claustrophobic social world"/>
    <x v="183"/>
    <x v="1132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x v="3595"/>
    <s v="The Flu Season"/>
    <s v="A new theatre company staging Will Eno's The Flu Season in Seattle"/>
    <x v="27"/>
    <x v="2372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x v="3596"/>
    <s v="SHADFLY - NEW PLAY AT THE ARTS PROJECT"/>
    <s v="A play about the last eight years of the life of Egon Schiele, one of the most influential Austrian Expressionist artists."/>
    <x v="184"/>
    <x v="1699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x v="3597"/>
    <s v="Akvavit Theatre presents NOTHING OF ME by Arne Lygre"/>
    <s v="&quot;I think that I have my own will. I can stop this, I tell myself. But it's not true.&quot;"/>
    <x v="30"/>
    <x v="1644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x v="3598"/>
    <s v="Cinderella"/>
    <s v="River City Theatre Company needs your support as we embark on our thirteenth production, CINDERELLA!"/>
    <x v="28"/>
    <x v="1666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x v="3599"/>
    <s v="Promised Land"/>
    <s v="Help Chrysalis get this production off the ground!  An original play, we only need $500 to get this production on its feet!"/>
    <x v="2"/>
    <x v="2373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x v="3600"/>
    <s v="Pariah"/>
    <s v="The First Play From The Man Who Brought You The Black James Bond!"/>
    <x v="185"/>
    <x v="31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x v="3601"/>
    <s v="Pink Confetti at The Courtyard Theatre, Hoxton"/>
    <s v="New play 'Pink Confetti' by Paul Roberts at The Courtyard Theatre produced by Etch and directed by Oliver Dawe."/>
    <x v="13"/>
    <x v="2374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x v="3602"/>
    <s v="Red Lion Theatre Presents Shakespeare's Macbeth"/>
    <s v="A student directed and student performed production of Shakespeare's Macbeth in Milwaukee's beautiful Lake Park on June 3rd &amp; 4th"/>
    <x v="23"/>
    <x v="2375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x v="3603"/>
    <s v="Thank You For Waiting"/>
    <s v="Help produce &quot;Thank You For Waiting,&quot; a new play that explores friendship, loss, and mental illness, at the 2016 Frigid Festival!"/>
    <x v="15"/>
    <x v="1904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x v="3604"/>
    <s v="Suddenly Split &amp; Swiping Over"/>
    <s v="â€œSuddenly Split &amp; Swiping Overâ€ is a sassy and heartfelt one-woman show about ending a longterm relationship and starting over."/>
    <x v="9"/>
    <x v="1477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x v="3605"/>
    <s v="Amateur production of The Blue Room by David Hare"/>
    <s v="We are a new Theatre Company who are fundraising to put on a new production of the play 'The Blue Room' in High Wycombe and Maidenhead"/>
    <x v="49"/>
    <x v="75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x v="3606"/>
    <s v="Critical Ambition - BLINK by Phil Porter"/>
    <s v="Support Swansea's youngest theatre company Critical Ambition, in their co-production of BLINK with Volcano and The Other Room."/>
    <x v="9"/>
    <x v="2376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x v="3607"/>
    <s v="E15 at The Pleasance and CPT"/>
    <s v="'E15' is a verbatim project that looks at the story of the Focus E15 Campaign"/>
    <x v="131"/>
    <x v="2377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x v="3608"/>
    <s v="Petrification"/>
    <s v="Help us get the show on the road! Petrification is a new play about home, memory and identity and we need your help to tour."/>
    <x v="134"/>
    <x v="25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x v="3609"/>
    <s v="KHOJALY - Giving a voice to refugees across the world"/>
    <s v="KHOJALY is a new play that gives a voice to refugees the world over, telling the story of the survivors of the 1992 massacre in Khojaly"/>
    <x v="416"/>
    <x v="2378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x v="3610"/>
    <s v="The Florence Company presents 'America'"/>
    <s v="The Florence Company premieres its first stage play at the Chelsea Theatre in London with an original piece of writing"/>
    <x v="28"/>
    <x v="2379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x v="3611"/>
    <s v="Xavier Project: Leftovers"/>
    <s v="How do you retain a sense identity after losing your home, your family and your country? Leftovers is a play about refugees in Nairobi."/>
    <x v="30"/>
    <x v="95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x v="3612"/>
    <s v="Welcome Back To Harlem: A Hellfighter's Story"/>
    <s v="A Harlem Hellfighter struggles to re-integrate into his community after heroically fighting for his country in WW1."/>
    <x v="10"/>
    <x v="238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x v="3613"/>
    <s v="HIS NAME IS ARTHUR HOLMBERG"/>
    <s v="a woman walks into a bar except she looks like a man and no one's serving drinks. one night only"/>
    <x v="21"/>
    <x v="38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x v="3614"/>
    <s v="Gruesome Playground Injuries"/>
    <s v="A production of &quot;Gruesome Playground Injuries&quot; by Rajiv Joseph July 24th-August 9th at The Bakery in Denver, CO."/>
    <x v="30"/>
    <x v="2381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x v="3615"/>
    <s v="See Bob Run by Daniel MacIvor"/>
    <s v="Bob is on the road. Bob is on the run. But from what? Will she make it to her destination and what will she find whens she gets there?"/>
    <x v="30"/>
    <x v="1293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x v="3616"/>
    <s v="Taming of the Shrew - New Wimbledon Theatre"/>
    <s v="A vibrant, gender-inverted film-noir adaptation of Shakespeare's brutal comedy Taming of the Shrew, a visceral physical spectacle."/>
    <x v="30"/>
    <x v="2119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x v="3617"/>
    <s v="One Good Night by Aisling Caffrey"/>
    <s v="Venue hire and payment of designer for a darkly comic, all female play about power - losing it, wanting it and fighting to get it back"/>
    <x v="417"/>
    <x v="2382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x v="3618"/>
    <s v="Checkpoint 22"/>
    <s v="The play yet to be described as &quot;A surefire Edinburgh Fringe Festival Cult Hit&quot;. Coming to the Underbelly, Edinburgh, 5th-30th August."/>
    <x v="13"/>
    <x v="895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x v="3619"/>
    <s v="VST presents Sincerity Forever"/>
    <s v="We are a fledgling theatre company based in Atlanta looking to fund our first show, Sincerity Forever by playwright Mac Wellman."/>
    <x v="28"/>
    <x v="932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x v="3620"/>
    <s v="The Irish play MISTERMAN by Enda Walsh, heads to Boulder"/>
    <s v="An Irish show about mental illness though the eyes of the man experiencing it. Support this show and help get it to Boulder and NYC."/>
    <x v="124"/>
    <x v="2383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x v="3621"/>
    <s v="EverScape"/>
    <s v="Bare Theatre and Sonorous Road collaborate on the NC debut of  Allan Maule's gamer fantasy play that was extended in New York."/>
    <x v="9"/>
    <x v="2384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x v="3622"/>
    <s v="Shakespeare's Pericles, Prince of Tyre"/>
    <s v="5 actors. 39 characters. 1 epic adventure. Presented by the Cradle Theatre Company."/>
    <x v="28"/>
    <x v="2385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x v="3623"/>
    <s v="Since I've Been Here"/>
    <s v="An original play exploring the complications of romantic relationships in all forms."/>
    <x v="30"/>
    <x v="142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x v="3624"/>
    <s v="&quot;The Next Event&quot;"/>
    <s v="â€œThe Event of a Lifetimeâ€¦â€_x000a__x000a_After the books stopped selling, and family disappears..the next event is closer than expected for him."/>
    <x v="9"/>
    <x v="2386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x v="3625"/>
    <s v="Village Pub Theatre- FRINGE 2015"/>
    <s v="Help us run Leithâ€™s acclaimed, year round pub theatre VPT as part of Edinburgh Fringe 2015. Presenting 72 short plays over two weeks."/>
    <x v="9"/>
    <x v="2329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x v="3626"/>
    <s v="These are your lives."/>
    <s v="The first four-week performance run for our dance-theatre company, Geste Records, to be performed at The Yard Theatre in September."/>
    <x v="23"/>
    <x v="2387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x v="3627"/>
    <s v="One Shot Theatre Company"/>
    <s v="One Shot Theatre Company is an organization that promotes youth theatre for social change, putting on shows that open a social dialogue"/>
    <x v="13"/>
    <x v="41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x v="3628"/>
    <s v="Blast From the Past"/>
    <s v="I am asking for public funding to help put together a musical tribute titled &quot;Blast From The Past&quot; reenacting famous HipHop, RnB acts."/>
    <x v="57"/>
    <x v="117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x v="3629"/>
    <s v="Capricorn Horn- Entertainment for the World's Finest Gents"/>
    <s v="Introducing a high class environmentally friendly, vegan, adult cabaret theater in Chicago with unique on, and off stage entertainment."/>
    <x v="80"/>
    <x v="369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x v="3630"/>
    <s v="Jeremy Kyle- The Opera"/>
    <s v="The Jeremy Kyle Show offers so much subject matter to create an opera with.  Along with his brilliant put downs it could be excellent!"/>
    <x v="9"/>
    <x v="116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x v="3631"/>
    <s v="Evo: An Original Rock Opera"/>
    <s v="A revival of Shadowbox Live's Off-Broadway Rock Opera to uncompromisingly explore the darker urges of humankind. But we need your help!"/>
    <x v="418"/>
    <x v="2388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x v="3632"/>
    <s v="Some Enchanted Evening UK TOUR"/>
    <s v="A professional musical revue. First performed in 2013 as a short tour, to be embarking on a full length tour across the UK in 2015!"/>
    <x v="2"/>
    <x v="173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x v="3633"/>
    <s v="SMOKEY AND THE BANDIT: THE MUSICAL"/>
    <s v="SMOKEY AND THE BANDIT: THE MUSICAL_x000a_The classic film, characters and music you love, on stage, LIVE!"/>
    <x v="10"/>
    <x v="2389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x v="3634"/>
    <s v="Alice - A New Musical"/>
    <s v="Alice is an original musical for all ages with a unique new story based on Alice's Adventures in Wonderland, premiering in summer 2017."/>
    <x v="96"/>
    <x v="2390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x v="3635"/>
    <s v="Mary's Son"/>
    <s v="Mary's Son is a pop opera about Jesus and the hope he brings to all people."/>
    <x v="8"/>
    <x v="2391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x v="3636"/>
    <s v="The Brother's of B-Block"/>
    <s v="The Brotherâ€™s of B-block is a musical play. A new take on &quot;OZ&quot; _x000a_The Wizard of OZ meets HBO's OZ."/>
    <x v="60"/>
    <x v="117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x v="3637"/>
    <s v="The Ballad of Downtown Jake"/>
    <s v="THE BALLAD OF DOWNTOWN JAKE is a newly created contemporary music drama that is schedule to premiere in Phoenix, AZ in March 2015."/>
    <x v="9"/>
    <x v="179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x v="3638"/>
    <s v="Project Hedwig and the Angry Inch"/>
    <s v="A rock and roll journey that explores love, loss, redemption, duality and ascension."/>
    <x v="126"/>
    <x v="1168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x v="3639"/>
    <s v="POE!"/>
    <s v="POE is a tragicomic musical about the life and works of Edgar Poe, with Death as his therapist helping him find peace in the beyond."/>
    <x v="31"/>
    <x v="116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x v="3640"/>
    <s v="Spring Awakening Presented by Catoctin Mountain Players"/>
    <s v="Help us bring the SPRING AWAKENING to Frederick, MD! _x000a__x000a_We're producing a project for young adults and could use your help."/>
    <x v="28"/>
    <x v="434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x v="3641"/>
    <s v="THE PRYOR EMPIRE: A RICHARD PRYOR TRIBUTE"/>
    <s v="See Pryor from his teenage years to his last breath featuring his past wives, closest friends. &amp; his fan favorite character Mudbone."/>
    <x v="9"/>
    <x v="117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x v="3642"/>
    <s v="My own musical"/>
    <s v="All the world's a stage..._x000a_It is my biggest dream to perform my own, selfcreated musical with lots of kids as big as I am able to."/>
    <x v="176"/>
    <x v="493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x v="3643"/>
    <s v="Puberty: The Musical"/>
    <s v="It feels like the first time. Like the very first time everyone's coming-of-age comes to the stage. Think 'Wicked', with bad acne."/>
    <x v="31"/>
    <x v="117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x v="3644"/>
    <s v="SHS presents Rodgers and Hammerstein's Cinderella"/>
    <s v="We are the Saugerties High School drama club. Please help us create our musical to keep theater alive!"/>
    <x v="10"/>
    <x v="378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x v="3645"/>
    <s v="If the Shoe Fits"/>
    <s v="This new musical comedy empowers women and girls of all ages to be themselves in their shoes, whatever shoes they choose."/>
    <x v="28"/>
    <x v="116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x v="3646"/>
    <s v="Our Sacred Honor"/>
    <s v="Develop demo materials for new, true story of teen Revolutionary War heroes - for hybrid film/live stage musical"/>
    <x v="3"/>
    <x v="517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x v="3647"/>
    <s v="Zachariah Sheldon: A musical to chill your blood"/>
    <s v="Zachariah Sheldon is a brilliant, darkly twisted brand new musical with music from Mark Newton and script by Anthony Wilkes"/>
    <x v="2"/>
    <x v="134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x v="3648"/>
    <s v="Moth Theater Lives"/>
    <s v="Help Moth Live! Support Moth and its artist collective to achieve its 2014/15 season."/>
    <x v="79"/>
    <x v="2392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x v="3649"/>
    <s v="Honest Aesop's Fables - Tall tales for short people"/>
    <s v="Monies raised will help offset production costs of  transportation of set and actors, theatre rental and advertising costs."/>
    <x v="47"/>
    <x v="1911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x v="3650"/>
    <s v="Weald at The Finborough Theatre"/>
    <s v="A terse and delicate dissection of male emotions from a rural perspective: fathers and sons, legacy and heritage, molasses and mud."/>
    <x v="2"/>
    <x v="83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x v="3651"/>
    <s v="Staged Reading of &quot;The Rise and Fall of Little Voice&quot;"/>
    <s v="A Chicago staged reading of Jim Cartwright's 1992 play-with-music, &quot;The Rise and Fall of Little Voice.&quot;"/>
    <x v="2"/>
    <x v="624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x v="3652"/>
    <s v="A Midsummer Night's Dream"/>
    <s v="A new take on a classic. Under the direction of Rosanna Saracino, We are exploring the darker elements of A Midsummer Night's Dream."/>
    <x v="43"/>
    <x v="2393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x v="3653"/>
    <s v="ALLIE"/>
    <s v="ALLIE is a new dark comedy play which will premiere at the Edinburgh Festival Fringe 2015. Written and produced by Ruaraidh Murray."/>
    <x v="13"/>
    <x v="1118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x v="3654"/>
    <s v="Funding for 'Cooked' a dark comedy by Christopher Adams"/>
    <s v="Miranda Conquest is Britainâ€™s top celebrity chef. One problem: she canâ€™t cook. A comedy about control, celebrity and kitchen knives."/>
    <x v="15"/>
    <x v="2394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x v="3655"/>
    <s v="The Tumbleweed Zephyr"/>
    <s v="All aboard for the world premiere of a new steampunk-inspired train adventure play, written by Maggie Lee and directed by Amy Poisson!"/>
    <x v="10"/>
    <x v="2395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x v="3656"/>
    <s v="AG Theater RÃ¤mibÃ¼hl Projekt 2017"/>
    <s v="Auch dieses Jahr soll wieder unter der Leitung von Christian Seiler &amp; Bruno Catalano ein Projekt der AG Theater stattfinden."/>
    <x v="10"/>
    <x v="2396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x v="3657"/>
    <s v="Teaterforestilling: Shakespeare patchwork"/>
    <s v="Vi mindes 400-Ã¥ret for Shakespeares dÃ¸d ved at producere en forestilling, som indeholder alt det, som vi kender Shakespeare for."/>
    <x v="13"/>
    <x v="2397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x v="3658"/>
    <s v="Mr. Marmalade"/>
    <s v="Life is hard when your own imaginary friend can't make time for you."/>
    <x v="15"/>
    <x v="17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x v="3659"/>
    <s v="Reality of Love Remix (Love in Disguise)"/>
    <s v="We want you to analyze while we dramatize if people who romanticize can recognize true love in a disguise."/>
    <x v="9"/>
    <x v="2398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x v="3660"/>
    <s v="ThÃ©rÃ¨se Raquin at The Courtyard Theatre"/>
    <s v="We are a young company who have been accepted to put on our play at The Courtyard Theatre. We need Â£250 for flyers, props and costume!"/>
    <x v="49"/>
    <x v="156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x v="3661"/>
    <s v="AENY's Production of An Invisible Piece of this World"/>
    <s v="AENY-Spanish Artists in NY brings Juan Diego Botto's &quot;brilliant script&quot; (El PaÃ­s) for &quot;An Invisible Piece of this World&quot; to the stage."/>
    <x v="9"/>
    <x v="2399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x v="3662"/>
    <s v="Searching for Tookoolito. An Inuk Woman's Arctic Expedition."/>
    <s v="I'm an Inuit playwright chosen for the esteemed Arctic Circle Residency in Svalbard to write about 1800's Inuk woman guide, Tookoolito."/>
    <x v="6"/>
    <x v="2400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x v="3663"/>
    <s v="IHDC's 2017 Pantomime - Jack and the Beanstalk"/>
    <s v="Each year our community comes together to put on a fun and funny family show. We need your help to keep our annual event going."/>
    <x v="419"/>
    <x v="731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x v="3664"/>
    <s v="Cubs: an Original Work"/>
    <s v="An Original Short Play: two young women search for answers about sexuality, the history they are taught, and their animal instincts."/>
    <x v="134"/>
    <x v="983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x v="3665"/>
    <s v="Napoleon in Scotland / NapolÃ©on en Ecosse"/>
    <s v="A Fantastic creation about Napoleon, through his words and letters, sublimated by a musical score of rare beauty. Magnificent poetry!"/>
    <x v="420"/>
    <x v="2401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x v="3666"/>
    <s v="Israel LÃ³pez @ Ojai Playwrights Conference"/>
    <s v="Artistic Internship @ Ojai Playwrights Conference"/>
    <x v="38"/>
    <x v="647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x v="3667"/>
    <s v="The Stolen Inches, Edinburgh 2015"/>
    <s v="A short man takes his tall family to court for stealing his height. Help Small Things Theatre take this big story to EdFringe 2015!"/>
    <x v="9"/>
    <x v="2402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x v="3668"/>
    <s v="Lemming Theatrical's Smell of the Kill"/>
    <s v="A stunning production of Michele Lowe's biting play, The Smell of the Kill.  Brought to you by Michael Sheeks and his friends &amp; heroes."/>
    <x v="28"/>
    <x v="831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x v="3669"/>
    <s v="Prowl Theatre Company"/>
    <s v="Prowl Theatre Company is brand new. We are putting on our first play 'Sexual perversity in Chicago', from the 10th to the 16th August"/>
    <x v="28"/>
    <x v="2403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x v="3670"/>
    <s v="Royal Holloway's Drama Society Presents 'Posh'"/>
    <s v="Debauchery, laughter, violence and politics. Why wouldn't you want help Drama Soc's production of 'Posh' be the best it can be?"/>
    <x v="421"/>
    <x v="854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x v="3671"/>
    <s v="Kylie for President"/>
    <s v="Bring a touring character education play about making wise choices to elementary students in Kentuckiana. Vote Kylie for President!"/>
    <x v="8"/>
    <x v="2404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x v="3672"/>
    <s v="The Bombing of the Grand Hotel. A compelling new play"/>
    <s v="1984. An IRA bomb explodes at the Grand Hotel. Years on, the bomber and a victim's daughter meet. The meeting changes both their lives."/>
    <x v="9"/>
    <x v="2405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x v="3673"/>
    <s v="CHILD Z"/>
    <s v="Zoe is a teenage girl growing up in a deeply disturbing society. If those paid to protect her aren't listening, then who is?"/>
    <x v="23"/>
    <x v="2406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x v="3674"/>
    <s v="FAUST.hier und jetzt"/>
    <s v="Theaterprojekt 12. Kl. Waldorfschule Essen. 2 junge Regisseure bringen volles Engagement &amp; Zeit ein. FÃ¼r ihre Finanzierung sammeln wir."/>
    <x v="37"/>
    <x v="605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x v="3675"/>
    <s v="Memoir of a Forgotten Past"/>
    <s v="3 decades, 3 generations, 3 friends, one house. Real Eyes Theatre explore how our lives are influenced by the decades we grow up in."/>
    <x v="45"/>
    <x v="119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x v="3676"/>
    <s v="The Black and White Theatre Company Inc."/>
    <s v="The Black and White Theatre Company Inc. is a small company who loves to perform and entertain, but needs your support to succeed!"/>
    <x v="134"/>
    <x v="1249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x v="3677"/>
    <s v="Goldfish Memory Productions"/>
    <s v="Goldfish Memory Productions seeks at least $12,000 to begin their first 3 professional projects."/>
    <x v="14"/>
    <x v="2407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x v="3678"/>
    <s v="Some big Some bang"/>
    <s v="The Ugly Collective takes Some big Some bang to the Underbelly Venues at the Edinburgh Fringe!"/>
    <x v="13"/>
    <x v="42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x v="3679"/>
    <s v="DOG SEES GOD: Confessions of a Teenage Blockhead"/>
    <s v="Bert V. Royal makes a strong statement about drug use, suicide, teen violence, rebellion and sexual identity in this powerful play."/>
    <x v="13"/>
    <x v="2408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x v="3680"/>
    <s v="Loading Dock Theatre Presents: The Dudleys! A Family Game"/>
    <s v="In The Dudleys! family memories are brought to life as a malfunctioning 8-bit video game. Press Start."/>
    <x v="9"/>
    <x v="2409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x v="3681"/>
    <s v="&quot;So Amazing&quot; produced at the Kraine Theater NYC"/>
    <s v="HBOâ€™s Going Clear meets Netflixâ€™s Unbreakable Kimmy Schmidt in this one-woman comedy that takes you into and out of a destructive cult."/>
    <x v="28"/>
    <x v="2410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x v="3682"/>
    <s v="&quot;Unexpectedly Expecting&quot; - A One-Woman Show"/>
    <s v="My one-woman show invites audiences to join me on my path to pregnancy as I share my neuroses, challenges and revelations."/>
    <x v="9"/>
    <x v="2411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x v="3683"/>
    <s v="A Krumpus Story - World Premiere"/>
    <s v="A Krumpus Story is a dark holiday comedy for anyone who wants a little more spice in their holiday fare."/>
    <x v="8"/>
    <x v="2412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x v="3684"/>
    <s v="Cassiopeia"/>
    <s v="Thespis Theater Festival presents Cassiopeia: A romantic tale of a bride finding her way to her unknown groom before it is too late."/>
    <x v="47"/>
    <x v="241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x v="3685"/>
    <s v="Two Noble Kinsmen: Fire &amp; Shadows"/>
    <s v="Bare Theatre &amp; Cirque de Vol Studios are back for another outdoor adventure in the amphitheatre at Raleigh Little Theatre!"/>
    <x v="10"/>
    <x v="2414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x v="3686"/>
    <s v="Dog sees God by Bert V. Royal @ FSU"/>
    <s v="This October, in association with Rogue Productions at FSU, I will be directing a production of Dog sees God."/>
    <x v="18"/>
    <x v="241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x v="3687"/>
    <s v="death (and straight boys)"/>
    <s v="&quot;death (and straight boys)&quot; is a 5 play cycle, loosely founded on the KÃ¼bler-Ross model, more commonly known as the 5 stages of grief."/>
    <x v="10"/>
    <x v="2416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x v="3688"/>
    <s v="The Tulip Tree 2014"/>
    <s v="The Tulip Tree is a project I have been passionate about for 5 years. It is an unforgettable story that has never been told."/>
    <x v="9"/>
    <x v="1980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x v="3689"/>
    <s v="Random Us"/>
    <s v="A humorous, touching play about the joys and challenges of a married couple's tender, yet intense relationship &quot;Love is never random&quot;"/>
    <x v="9"/>
    <x v="504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x v="3690"/>
    <s v="We Rise"/>
    <s v="A play honoring the lives and legacies of the activists and those remembered at the 1992 ACT UP Ashes Action at The White House"/>
    <x v="15"/>
    <x v="1122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x v="3691"/>
    <s v="Most Dangerous Man in America (WEB DuBois) by Amiri  Baraka"/>
    <s v="World Premiere of last play written by Amiri Baraka"/>
    <x v="79"/>
    <x v="2417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x v="3692"/>
    <s v="An Evening With Durang"/>
    <s v="Help us independently produce two great comedies by Christopher Durang."/>
    <x v="28"/>
    <x v="2343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x v="3693"/>
    <s v="Jason (Georgia on My Mind)"/>
    <s v="Jason (Georgia on My Mind), a solo play about a modern quest to the Republic of Georgia in the ancient steps of Jason &amp; the Argonauts"/>
    <x v="422"/>
    <x v="357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x v="3694"/>
    <s v="Three Christs - Presented at Dixon Place"/>
    <s v="A new play exploring themes of reverence, belief, and certainty. _x000a_&quot;Because what is is, and what is cannot not be...&quot;"/>
    <x v="8"/>
    <x v="2418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x v="3695"/>
    <s v="The History Boys at USC"/>
    <s v="Tony-Award Winning Play, The History Boys brought to you by the Independent Student Production Company Narrative Series: Page to Stage!"/>
    <x v="23"/>
    <x v="2419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x v="3696"/>
    <s v="&quot;Lifted&quot; - The Theatre Shed's 10 Year Anniversary Show"/>
    <s v="We are 10 years old - please help us celebrate the last 10 years and secure our future for the next 10 years."/>
    <x v="13"/>
    <x v="109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x v="3697"/>
    <s v="Sid the tour 2016"/>
    <s v="With your support this one-man show will tour various theatres in the UK - it's a story of hero worship and love beyond the grave."/>
    <x v="13"/>
    <x v="242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x v="3698"/>
    <s v="CORIOLANUS | THE NORMAL HEART @ The Lab Theater"/>
    <s v="Two great political plays, separated in authorship by four hundred years but united in their urgency."/>
    <x v="10"/>
    <x v="2421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x v="3699"/>
    <s v="Tell Me That You Love Me"/>
    <s v="Tell Me That You Love Me, a new play about the love affair between Actress and Writer, with the novel Arch of Triumph as the backdrop"/>
    <x v="30"/>
    <x v="2381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x v="3700"/>
    <s v="Generations (Senior Project)"/>
    <s v="Help me produce the play I have written for my senior project!"/>
    <x v="2"/>
    <x v="2422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x v="3701"/>
    <s v="Dog Show"/>
    <s v="Part-silent film, part-thriller, Dog Show sees four actors play a community of dogs and their owners. One autumn, a killer strikes."/>
    <x v="15"/>
    <x v="2423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x v="3702"/>
    <s v="SANKARA"/>
    <s v="Shakespeare's &quot;Julius Caesar&quot; inspires the unforgettable story of the &quot;African Che Guevara&quot; Thomas Sankara, President of Burkina Faso."/>
    <x v="9"/>
    <x v="1980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x v="3703"/>
    <s v="REBATEnsemble Presents: &quot;The Tempest&quot; by William Shakespeare"/>
    <s v="Dancing spirits and blood magic come together in-the-park to depict an image of retaliation against oppression in &quot;The Tempest&quot;"/>
    <x v="405"/>
    <x v="2044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x v="3704"/>
    <s v="Constellations by Nick Payne at the Nottingham New Theatre"/>
    <s v="The award-winning Nottingham New Theatre presents an exciting experimental play about the multi-universe theory and love."/>
    <x v="43"/>
    <x v="2424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x v="3705"/>
    <s v="Pennywinkle: A New Chicago Comedy"/>
    <s v="The play satirizes the Chicago improvisation scene exposing the rules of the craft and the eccentricities of its participants"/>
    <x v="423"/>
    <x v="24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x v="3706"/>
    <s v="The Drama Factory presents : The Magic Flute"/>
    <s v="Our original dramatic adaption of this Mozart opera is staged to create visually stunning fun with live music."/>
    <x v="15"/>
    <x v="2426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x v="3707"/>
    <s v="A KC Fringe World Premiere: DESPERATE ACTS"/>
    <s v="Support this collection of new plays by Kansas City writers and the artists who are bringing it to life!"/>
    <x v="28"/>
    <x v="586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x v="3708"/>
    <s v="Much Ado About Nothing"/>
    <s v="Dear Stone Theater Company brings its inaugural production of Much Ado About Nothing to Logan Square, Chicago. Thanks for watching!"/>
    <x v="176"/>
    <x v="174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x v="3709"/>
    <s v="The Ruby Darlings Show"/>
    <s v="The filthily talented Ruby and Darling, take you on a raunch-tastic musical discovery of life with a vagina. #sayno"/>
    <x v="28"/>
    <x v="2427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x v="3710"/>
    <s v="&quot;Loving Alanis&quot; Rocky Mountain Regional Premier"/>
    <s v="A comedy about, life, death, men, women, and the power of a good Kegel."/>
    <x v="46"/>
    <x v="2428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x v="3711"/>
    <s v="The Youth Shakespeare Project 2014"/>
    <s v="Two teachers and twenty kids bring one of Shakespeare's plays to life!"/>
    <x v="2"/>
    <x v="365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x v="3712"/>
    <s v="IT'S JUST MY LIFE"/>
    <s v="Married, Single, Divorced, Straight, Gay, Transgendered, Birth Mother, Adoptive Mother.... Everyone has a story.  These are ours."/>
    <x v="51"/>
    <x v="2429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x v="3713"/>
    <s v="Bring Matt Fotis's Nights on the Couch to NYC!"/>
    <s v="Matt Fotis's play, Nights on the Couch, was accepted to the 28th Annual Strawberry One Act Festival! Show your support!"/>
    <x v="13"/>
    <x v="1944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x v="3714"/>
    <s v="Expedition (to NYC)"/>
    <s v="This summer, help some of the top high school theater students from across the country come to NYC to create a world premiere play."/>
    <x v="3"/>
    <x v="990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x v="3715"/>
    <s v="The Inspectors Call"/>
    <s v="Vibrant contemporary political theatre, exploring the professional and human impact of the growing corporate culture in education."/>
    <x v="8"/>
    <x v="243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x v="3716"/>
    <s v="Sylvia (a benefit show)"/>
    <s v="I am raising money to pay for the rights to produce Sylvia by A.R. Gurney. The show will be a fundraiser for Wayside Waifs."/>
    <x v="134"/>
    <x v="2431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x v="3717"/>
    <s v="Told Look Younger at Jermyn Street Theatre"/>
    <s v="A heart-warming comedy by award-winning writer about Love, Sex, Friendship of three old gay men in their 60s'!"/>
    <x v="23"/>
    <x v="2432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x v="3718"/>
    <s v="PUNK ROCK"/>
    <s v="William Carlisle has the world at his feet but its weight on his shoulders. He is intelligent, articulate and fucked."/>
    <x v="2"/>
    <x v="1890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x v="3719"/>
    <s v="Corium"/>
    <s v="A new piece of physical theatre about love, regret and longing."/>
    <x v="48"/>
    <x v="2433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x v="3720"/>
    <s v="Lakotas and the American Theatre"/>
    <s v="Breaking the American Indian stereotype in the American Theatre."/>
    <x v="126"/>
    <x v="2434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x v="3721"/>
    <s v="MamaÃ­ Kickstarts its 2015 Season: Chekhov, Williams &amp; more!"/>
    <s v="Our birthing pains are over! Mamai Theatre Co. has delivered. Ease our growing pains as we move to downtown venues &amp; Playhouse Square!"/>
    <x v="10"/>
    <x v="2435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x v="3722"/>
    <s v="PSYCHOC une comÃ©die libertine de Bernard Granger"/>
    <s v="Un psychiatre reÃ§oit une patiente souffrant d'amnÃ©sie, de mythomanie et de nymphomanie. S'en suit une cascade d'Ã©vÃ©nements drolatiques."/>
    <x v="15"/>
    <x v="2436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x v="3723"/>
    <s v="Beauty and the Beast"/>
    <s v="Saltmine Theatre Company present Beauty and the Beast:"/>
    <x v="37"/>
    <x v="2437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x v="3724"/>
    <s v="Send 'Bin Laden: The One Man Show' to Hollywood!"/>
    <s v="One man, one monster, one unforgettable act of violence. This is the story of the worldâ€™s most notorious terrorist. It is going to USA"/>
    <x v="270"/>
    <x v="2438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x v="3725"/>
    <s v="Mine by Polly Teale A Paper Parachutes Production"/>
    <s v="A small theatre company taking 'Mine' on tour in early 2016. 'Mine' is a modern play and we hope to break on to the stage with a bang."/>
    <x v="43"/>
    <x v="1363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x v="3726"/>
    <s v="Howard's End 3.0"/>
    <s v="A week of rehearsal culminating in a staged reading of our three-actor adaptation of &quot;Howards End,&quot; for potential producers."/>
    <x v="16"/>
    <x v="243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x v="3727"/>
    <s v="Star-Spangled Sitcoms: Huzzah &amp; John Adams"/>
    <s v="It's exactly what you think it is: a historical parody of your favorite sitcom about a bar and its psychiatrist spinoff!"/>
    <x v="13"/>
    <x v="1132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x v="3728"/>
    <s v="Bare Bones Shakespeare 2015-16 Season"/>
    <s v="Bare Bones Shakespeare's first season will start with a DFW school touring show: Romeo and Juliet."/>
    <x v="22"/>
    <x v="2440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x v="3729"/>
    <s v="Picasso at The Lapin Agile, a play by Steve Martin"/>
    <s v="Shoe-string, Independent theater with a focus on art that makes you think.  Next, we're putting on an award winning Steve Martin play!"/>
    <x v="10"/>
    <x v="2441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x v="3730"/>
    <s v="Mark Twain is Hell for the Company - Original Play"/>
    <s v="&quot;MARK TWAIN IS HELL FOR THE COMPANY&quot; is an original theatrical production created and under development by Jeff Lowe."/>
    <x v="28"/>
    <x v="173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x v="3731"/>
    <s v="The Rabbit on the Moon"/>
    <s v="A long distance wrong number leads to love, but with Emily flying in to finally meet, Nick somehow forgot to mention he's blind."/>
    <x v="62"/>
    <x v="972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x v="3732"/>
    <s v="Elektra Bekent - Afstudeervoorstelling"/>
    <s v="Mijn solo voorstelling gaat over Elektra (Sophokles) en hoe zij als jongere alles beleeft en meemaakt!"/>
    <x v="16"/>
    <x v="449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x v="3733"/>
    <s v="laughter in the hood"/>
    <s v="want to donate tickets to residents who live in the community that cant afford the 35.00 price of ticket"/>
    <x v="15"/>
    <x v="117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x v="3734"/>
    <s v="Shakespeare in Sarajevo"/>
    <s v="Shakespeare's plays have an important message for the world. Bosnia needs to hear. Bring Shakespeare to Sarajevo! Fund performances!"/>
    <x v="15"/>
    <x v="2442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x v="3735"/>
    <s v="Women Beware Women"/>
    <s v="Young Actor's taking on a Jacobean tragedy. Family, betrayal, love, lust, sex and death."/>
    <x v="325"/>
    <x v="17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x v="3736"/>
    <s v="Hot Dogs a new play by Suhayla El-Bushra"/>
    <s v="Hot Dogs is a new play that tackles sexism in schools and addresses issues that current sex/relationship education fails to."/>
    <x v="15"/>
    <x v="115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x v="3737"/>
    <s v="Measure For Measure"/>
    <s v="The ASU Theatre and Shakespeare Club presents Measure For Measure directed by Jordyn Ochser."/>
    <x v="176"/>
    <x v="403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x v="3738"/>
    <s v="'GULF' - a new play by PIVOT THEATRE"/>
    <s v="A filmic, fast-paced exploration of trust, making its debut at Camden People's Theatre this July."/>
    <x v="15"/>
    <x v="795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x v="3739"/>
    <s v="Verge of Strife - The life and poetry of Rupert Brooke"/>
    <s v="Jonny Labey (Eastenders) leads this poetic production as WWI poet Rupert Brooke, in this dynamic, moving portrait of a flawed genius."/>
    <x v="23"/>
    <x v="1007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x v="3740"/>
    <s v="dasGROUP Theatre: Savage in Limbo"/>
    <s v="Savage in Limbo is the pilot production of dasGROUP Theatre; a Dallas-based production company with an eye for grit &amp; love of theatre."/>
    <x v="13"/>
    <x v="1812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x v="3741"/>
    <s v="Open House Theater"/>
    <s v="A small community with a love for theater would like to continue. Help the children of this community continue."/>
    <x v="22"/>
    <x v="117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x v="3742"/>
    <s v="The Jennings Family Reunion"/>
    <s v="In the midst of dealing with sending their son off to the army, Mitch and Melanie Jennings plan a family reunion to ease their sorrow."/>
    <x v="10"/>
    <x v="173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x v="3743"/>
    <s v="Down the Mississippi"/>
    <s v="I'm taking the Adventures of Huckleberry Finn puppet show down the Mississippi River!"/>
    <x v="41"/>
    <x v="117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x v="3744"/>
    <s v="The Game's Afoot - Spotlight"/>
    <s v="This summer, The Spotlight Players are celebrating Christmas in July with a presentation of Ken Ludwig's side splitting comedy."/>
    <x v="38"/>
    <x v="117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x v="3745"/>
    <s v="Tyke Theatre Web Show"/>
    <s v="Tyke wants to expand her puppet theater show to weekly online web shows and is looking for backers."/>
    <x v="213"/>
    <x v="115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x v="3746"/>
    <s v="Stage Play Production - &quot;I Love You to Death&quot;"/>
    <s v="Generational curses CAN be broken...right?"/>
    <x v="0"/>
    <x v="167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x v="3747"/>
    <s v="Counting Stars"/>
    <s v="The world premiere of an astonishing new play by acclaimed writer Atiha Sen Gupta."/>
    <x v="30"/>
    <x v="379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x v="3748"/>
    <s v="CAUCUS! THE MUSICAL"/>
    <s v="An irreverent look at the Iowa Caucuses and the oversized role this undersized state plays in the presidential election process."/>
    <x v="10"/>
    <x v="2443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x v="3749"/>
    <s v="Dante's Capstone Project: Who am I?"/>
    <s v="A night of music, fellowship, and a reflection of my experiences over the past 4 years at Ball State University."/>
    <x v="2"/>
    <x v="2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x v="3750"/>
    <s v="Stars on Stage, Kids be Heard!"/>
    <s v="Stars on Stage children's theatre program is in need of 6 new wireless body microphones!_x000a__x000a_#soskidsbeheard   _x000a__x000a_www.apatheplace.org"/>
    <x v="12"/>
    <x v="2444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x v="3751"/>
    <s v="GGC Productions 2016"/>
    <s v="I will be performing in TWO productions to kick off the 2016 season. NEED HELP TO FUND THESE GREAT SHOWS!"/>
    <x v="28"/>
    <x v="2445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x v="3752"/>
    <s v="POP! Community Cabaret Presents..."/>
    <s v="Welcome to POP! Community Cabaret: the &quot;friendliest mad bunch ever&quot;!_x000a_We are a cabaret group run by our community for our community."/>
    <x v="2"/>
    <x v="1941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x v="3753"/>
    <s v="Wagner in English"/>
    <s v="An English-language production of the opera TannhÃ¤user. Some of the greatest songs ever composed, now with lyrics we can understand."/>
    <x v="10"/>
    <x v="2446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x v="3754"/>
    <s v="Little Shop of Horrors"/>
    <s v="CitÃ© des Arts needs your help in funding their fall production of the hit musical comedy &quot;Little Shop of Horrors.&quot;"/>
    <x v="30"/>
    <x v="142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x v="3755"/>
    <s v="Retro Rhapsody"/>
    <s v="We have formed an innovative company that aims to create musical comedic performances suitable for a range of venues."/>
    <x v="131"/>
    <x v="2447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x v="3756"/>
    <s v="the purple light theatre company's Into the Woods"/>
    <s v="&quot;Into the Woods, it's time to go!&quot; purple light presents a reimagined take on Sondheim and Lapine's musical masterwork."/>
    <x v="37"/>
    <x v="2448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x v="3757"/>
    <s v="Anti-Bullying Musicalâ€¦ &quot;It's Easy!&quot;"/>
    <s v="New Anti-Bullying Musical's cast of 30 kids is ready to &quot;speak up and reach out&quot; to the world by recording a show CD!"/>
    <x v="8"/>
    <x v="2449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x v="3758"/>
    <s v="Luigi's Ladies"/>
    <s v="LUIGI'S LADIES: an original one-woman musical comedy"/>
    <x v="15"/>
    <x v="317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x v="3759"/>
    <s v="Pared Down Productions"/>
    <s v="A production company specializing in small-scale musicals"/>
    <x v="23"/>
    <x v="2450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x v="3760"/>
    <s v="Song of the Sea"/>
    <s v="Two Shows: SIRENS and The Girl From Bare Cove. A community of artists determined to give voice to survivors of sexual violence."/>
    <x v="10"/>
    <x v="2451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x v="3761"/>
    <s v="MARSHA - a girl who does bad things"/>
    <s v="liveartshow returns with a new work at the Arcola this summer. Marsha is a story combining opera, dance and theatre... with a unicorn"/>
    <x v="2"/>
    <x v="83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x v="3762"/>
    <s v="iolite the musical"/>
    <s v="We are trying to raise money to perform a musical we have written, called &quot;Iolite&quot;, at the Edinburgh Fringe in 2015."/>
    <x v="21"/>
    <x v="2452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x v="3763"/>
    <s v="[title of show] â€” The Chicago Storefront Premiere"/>
    <s v="A musical about two guys writing a musical about...two guys writing a musical."/>
    <x v="10"/>
    <x v="97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x v="3764"/>
    <s v="Agape Performing Arts Company, a Ministry of OLG"/>
    <s v="Talented, hard-working performers for Into the Woods JR need your help in renting microphones for our show!"/>
    <x v="15"/>
    <x v="646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x v="3765"/>
    <s v="Before and After"/>
    <s v="An new musical from Laura Grill &amp; Misha Chowdhury about relationships, Relationships, and the moments that change everything."/>
    <x v="39"/>
    <x v="2453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x v="3766"/>
    <s v="Held Momentarily The Musical Takes FringeNYC"/>
    <s v="Trapped on a stalled New York subway, seven strangers realize it's not just the train that's stuck."/>
    <x v="3"/>
    <x v="2454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x v="3767"/>
    <s v="Accidental Artists Lab"/>
    <s v="A ragtag crew collaborating on a live performance for the first time, with music as their medium and NYC as their inspiration."/>
    <x v="13"/>
    <x v="245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x v="3768"/>
    <s v="Unexpected Stage's Dani Girl, A New Musical"/>
    <s v="Meet Dani, a 9 year old battling leukemia. This witty musical inspires us to believe in the indomitable power of human imagination."/>
    <x v="23"/>
    <x v="2456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x v="3769"/>
    <s v="The Last Five Years Distinction Project"/>
    <s v="&quot;I wanted to tell the story of two people in love, who were never in the same place at the same time.&quot;- Jason Robert Brown"/>
    <x v="184"/>
    <x v="1742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x v="3770"/>
    <s v="The White Feather: a new musical"/>
    <s v="The incredible story of woman's fight to clear her brother from the charge of cowardice in the Great War, brought to life musically"/>
    <x v="13"/>
    <x v="41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x v="3771"/>
    <s v="COME OUT SWINGIN'!"/>
    <s v="I would like to make a demo recording of six songs from COME OUT SWINGIN'!"/>
    <x v="28"/>
    <x v="2457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x v="3772"/>
    <s v="Make &quot;Tonya and Nancy&quot; a Rock Opera!"/>
    <s v="A dark comedy about two girls, one knee, and the 1994 Olympics. Help us make sure &quot;Tonya and Nancy&quot; rocks!"/>
    <x v="10"/>
    <x v="2458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x v="3773"/>
    <s v="Dundee: A Hip-Hopera"/>
    <s v="A dramatic hip-hopera, inspired from monologues written by the performers."/>
    <x v="10"/>
    <x v="106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x v="3774"/>
    <s v="Mabel Moon Goes to Earth!"/>
    <s v="Mabel Moon and her co-pilot Silvertoes are coming to earth in the form of a 35 minute interactive and educational musical adventure  !"/>
    <x v="30"/>
    <x v="911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x v="3775"/>
    <s v="TRAVIS KENT : MY FIRST TIME live and unprotected at 54 BELOW"/>
    <s v="Travis Kent joins forces with some of today's brightest contemporary composers for an evening full of firsts at 54 Below."/>
    <x v="13"/>
    <x v="557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x v="3776"/>
    <s v="Peter Pan is out of pixie dust &amp; can't fly without your help"/>
    <s v="The volunteers of TACFA work to &quot;create community through the arts&quot; by putting on a Broadway show that everyone can afford to  attend."/>
    <x v="6"/>
    <x v="763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x v="3777"/>
    <s v="The Musical Adventure of Mimi and the Ghosts"/>
    <s v="This musical adventure is a funny and heartwarming story of Mimi, a rebellious young girl who is spirited to Ghostlynd."/>
    <x v="13"/>
    <x v="2459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x v="3778"/>
    <s v="Give a Puppet a Hand"/>
    <s v="Sponsor an AVENUE Q puppet for The Barn Players April 2015 production."/>
    <x v="262"/>
    <x v="570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x v="3779"/>
    <s v="&quot;The Last Adam&quot; A New Musical, NYC reading"/>
    <s v="A fresh, re-telling of the Jesus story for a new generation."/>
    <x v="36"/>
    <x v="2460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x v="3780"/>
    <s v="Melissa Youth OnSTAGE Season 5. Act Like you Mean it!"/>
    <s v="Melissa Youth OnSTAGE (MYO) provides kids in North Collin County with the very best in youth theatre opportunities."/>
    <x v="30"/>
    <x v="142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x v="3781"/>
    <s v="I GOT FIRED - Keith and Jenny are back!"/>
    <s v="Support Keith in his journey from unemployment to Off-Broadway in the triumphant return of I GOT FIRED: A SORT-OF-TRUE REVENGE MUSICAL."/>
    <x v="37"/>
    <x v="2461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x v="3782"/>
    <s v="No Horizon - The forgotten story, told in a unique musical."/>
    <s v="No Horizon.  A unique musical inspired by the remarkable, forgotten story of Nicholas Saunderson - a tale of passion and aspiration."/>
    <x v="13"/>
    <x v="1256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x v="3783"/>
    <s v="Help DORO &amp; DIEGA find their way to the Orlando FRINGE 2016"/>
    <s v="Help fund Doro &amp; Diega's journey to the Orlando Fringe 2016. A brand new choose-your-own adventure musical!"/>
    <x v="38"/>
    <x v="2462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x v="3784"/>
    <s v="Whitehall Theatre Presents: Little Shop of Horrors"/>
    <s v="This year, we will be producing the cult classic Little Shop of Horrors with your proceeds going towards venue and production costs."/>
    <x v="28"/>
    <x v="190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x v="3785"/>
    <s v="Send &quot;Pawn&quot; to Edinburgh!"/>
    <s v="Chess. Betrayal. Blueberry yoghurts. &quot;Pawn&quot; - a new musical by Oxford students - needs funding to go to the Edinburgh Fringe!"/>
    <x v="13"/>
    <x v="10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x v="3786"/>
    <s v="Puberty the Musical: Original Cast Recording"/>
    <s v="The brainchild of Coleman Peterson and Janice Gilbert.  The funding will be used to professionally record the songs."/>
    <x v="12"/>
    <x v="2463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x v="3787"/>
    <s v="Happiest Show On Earth Production Sponsor"/>
    <s v="The Happiest Show on Earth is a Disney musical revue to benefit the Make-A-Wish foundation. Funds for production needed."/>
    <x v="18"/>
    <x v="574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x v="3788"/>
    <s v="WHAT'S A NICE JEWISH GIRL DOING IN A PLACE LIKE THIS?"/>
    <s v="A STORY OF BAGELS AND LOCKS!_x000a__x000a_A JEWISH GIRL FINDS HERSELF ON A UNEXPECTED TRIP TO_x000a_&quot;A SPIRITUAL EXPERIENCE&quot; !"/>
    <x v="96"/>
    <x v="83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x v="3789"/>
    <s v="Austen a New Musical Play"/>
    <s v="This fabulous new play explores the little known love life of England's most famous romantic novelist, Jane Austen."/>
    <x v="424"/>
    <x v="851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x v="3790"/>
    <s v="Funding a Performing Arts Theatre for Children and Adults"/>
    <s v="As a non profit graduate student at Penn,my passion is the arts, we need support to fund our new CHILDREN's DINNER THEATRE"/>
    <x v="36"/>
    <x v="117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x v="3791"/>
    <s v="Spin! at The Cumming Playhouse"/>
    <s v="Spin! is an original musical comedy-drama presented by Blue Palm Productions."/>
    <x v="15"/>
    <x v="117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x v="3792"/>
    <s v="BorikÃ©n: The Show"/>
    <s v="A cultural and historic journey through Puerto Rico's music and dance!"/>
    <x v="78"/>
    <x v="428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x v="3793"/>
    <s v="Carolyn German Songbook &quot;Go From Here&quot; Sheet Music &amp; Concert"/>
    <s v="Sheet Music portfolio of comedic tour-de-forces, intricate ballads &amp; more...launched live with a power-house Nashville-cast Concert."/>
    <x v="39"/>
    <x v="2411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x v="3794"/>
    <s v="Jack and the Beanstalk, The Family Pantomime December 2015"/>
    <s v="Local boy turned producer returns with a brand new show, another talented cast, dazzling costumes and brand new set! Please support!"/>
    <x v="10"/>
    <x v="155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x v="3795"/>
    <s v="Duodeca"/>
    <s v="Poppin Productions are currently entering the development stage of their very first production -  &quot;Duodeca&quot;."/>
    <x v="20"/>
    <x v="115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x v="3796"/>
    <s v="A Staged Reading of &quot;CALL ME TANIA&quot;"/>
    <s v="Part Psychological Thriller - Part Heartbreaking Drama - Part Spectacular Farce - 100% New American Musical Theatre"/>
    <x v="290"/>
    <x v="116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x v="3797"/>
    <s v="FACING EAST: New LGBT Musical Eyes London Concert"/>
    <s v="FACING EAST, a dramatic new musical, follows an upstanding mormon couple facing the suicide of the gay son. Help us bring it to London!"/>
    <x v="12"/>
    <x v="2464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x v="3798"/>
    <s v="&quot;Final Day,&quot; A Dramatic Musical Play (Broadway,Theater, NYC)"/>
    <s v="Ceasefire WWII. Yet Nazis continue the Holocaust.  A German &amp; a girl try to stop the execution of Christian,Gay &amp; Jewish prisoners."/>
    <x v="54"/>
    <x v="581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x v="3799"/>
    <s v="A Story Once Told"/>
    <s v="An original musical on it's way to the stage in Minneapolis, MN. Feel free to ask any questions."/>
    <x v="3"/>
    <x v="2465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x v="3800"/>
    <s v="Be The Change ~ The Children's Campaign"/>
    <s v="Playground was established in 2007 on the back of paper napkins and has since provided opportunities for over 800 boys and girls."/>
    <x v="29"/>
    <x v="695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x v="3801"/>
    <s v="The Imaginary A Musical"/>
    <s v="The Imaginary : A Musical is a new musical adaptation based on the novel written by A.F. Harrold.       TheImaginaryAMusical.com"/>
    <x v="10"/>
    <x v="44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x v="3802"/>
    <s v="The Lost Play of William Shakespeare"/>
    <s v="A musical about how Shakespeare was inspired to write only his own plays after the co-authored play Henry VI was taken."/>
    <x v="9"/>
    <x v="117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x v="3803"/>
    <s v="Benjamin Button the Musical Concept Album"/>
    <s v="A fully orchestrated concept album of Benjamin Button the Musical!"/>
    <x v="14"/>
    <x v="2466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x v="3804"/>
    <s v="Spring Awakening: The Hit Coming-of-Age Rock Musical"/>
    <s v="Basement Theatrics is producing Spring Awakening July 22-31, 2016 at 12th Ave Arts in Seattle, WA! Help make this the best it can be!"/>
    <x v="6"/>
    <x v="117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x v="3805"/>
    <s v="&quot;Sounds By The River&quot; ( Original Musical)"/>
    <s v="&quot;Sounds By The River&quot; tells the story of a Detroit composer through_x000a_his music, poetry, and dance."/>
    <x v="60"/>
    <x v="158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x v="3806"/>
    <s v="The Rhythm of Revolution - Charity Musical Production"/>
    <s v="A truly multicultural experience - Hip Hop, Bollywood, Classical Dancers #liveband #Revoultionary Script 19th July@NationalTheatre"/>
    <x v="51"/>
    <x v="139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x v="3807"/>
    <s v="&quot;In the Heights&quot; at The University of Michigan"/>
    <s v="A vibrant, street-wise, and musical performance that follows the lives of stories of the community of Washington Heights..."/>
    <x v="15"/>
    <x v="2467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x v="3808"/>
    <s v="Time at the Bar! The road to Edinburgh"/>
    <s v="Following a sell-out run in Loughborough, Time at the Bar! is heading to this year's Fringe Festival... But we need your help!"/>
    <x v="28"/>
    <x v="325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x v="3809"/>
    <s v="15% of The Seagull Flies to Edinburgh"/>
    <s v="The story of two women trying to produce their own version of Chekhov's The Seagull with limited resources and unfettered enthusiasm."/>
    <x v="13"/>
    <x v="874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x v="3810"/>
    <s v="Romeo &amp; Juliet"/>
    <s v="Theater students of UMass present a large-scale theater collaboration that will revolutionize the way you see Shakespeare."/>
    <x v="15"/>
    <x v="2468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x v="3811"/>
    <s v="The Merchant of Venice"/>
    <s v="The University of Exeter Shakespeare Society is touring its acclaimed show The Merchant of Venice to Stratford-upon-Avon!"/>
    <x v="49"/>
    <x v="2469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x v="3812"/>
    <s v="Save &quot;The Stage Door&quot;"/>
    <s v="We are raising funds for our local theatre group &quot;The Stage Door&quot;. Funding required for lighting, stage equipment and productions."/>
    <x v="13"/>
    <x v="1539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x v="3813"/>
    <s v="SUCKIN INJUN"/>
    <s v="A comedic play about hillbilly vampires and the absurdity of judging by appearances. Wanna live forever? Better watch what you drink."/>
    <x v="190"/>
    <x v="2470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x v="3814"/>
    <s v="Eyes Shut. Door Open - A New Play by Cassie M. Seinuk"/>
    <s v="Wax Wings is proud to be presenting the premiere of EYES. SHUT DOOR OPEN, a new play by Boston playwright Cassie M. Seinuk."/>
    <x v="15"/>
    <x v="2083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x v="3815"/>
    <s v="The Canterbury Shakespeare Festival - first season"/>
    <s v="Come and help us make the Canterbury Shakespeare Festival a reality"/>
    <x v="28"/>
    <x v="247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x v="3816"/>
    <s v="AFTER LIFE: Minnesota Fringe Festival 2014"/>
    <s v="A new play by Brandon Taitt._x000a_Presented by The Theatre Cosmic. _x000a_Premiering in August at the 2014 Minnesota Fringe Festival"/>
    <x v="15"/>
    <x v="2472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x v="3817"/>
    <s v="TWIST: adapted from the novel Oliver Twist"/>
    <s v="Using 9 actors, TWIST focuses on the horror and unjust in 1837 London.  Think Peter and the Starcatcher meets American Horror Story."/>
    <x v="13"/>
    <x v="2473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x v="3818"/>
    <s v="The AOA Presents: The Maiden of Orleans"/>
    <s v="The Arthurian Order of Avalon is attempting to raise funds to put on the annual Human Chessboard in March 2015!"/>
    <x v="49"/>
    <x v="365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x v="3819"/>
    <s v="A Kansas City Fringe Festival premiere: &quot;The Art is a Lie&quot;"/>
    <s v="Support this collection of new plays by Kansas City writers and the artists who are bringing it to life!"/>
    <x v="28"/>
    <x v="247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x v="3820"/>
    <s v="TUSENTACK THEATRE"/>
    <s v="Tusentack Theatre is a professional theatre company providing opportunities to adults who access Mental Health Services."/>
    <x v="43"/>
    <x v="357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x v="3821"/>
    <s v="Brooklyn Quartet, directed by reg e gaines. Spring of 2016"/>
    <s v="Brooklyn Quartet, directed by reg e gaines, in a collaboration of ambitious and unique storytelling, live music and cinematic staging,"/>
    <x v="8"/>
    <x v="2475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x v="3822"/>
    <s v="Geschichten sollen leben"/>
    <s v="19 TheaterstÃ¼cke des Schnuppe Figurentheaters bei einem GroÃŸbrand zerstÃ¶rt - bitte unterstÃ¼tzt uns, den Wiederaufbau zu finanzieren"/>
    <x v="10"/>
    <x v="2476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x v="3823"/>
    <s v="FEED"/>
    <s v="Feed, a new play by Garrett Markgraf (based on the novel by M.T. Anderson), Directed by Anna Marck at Oakland University."/>
    <x v="30"/>
    <x v="2477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x v="3824"/>
    <s v="Count Your Blessings - A Verbatim Performance"/>
    <s v="the hardy presents a collaboration between Robbie Curran and Abram Rooney. Kemble House, 9th-14th August, every night at 8pm."/>
    <x v="49"/>
    <x v="795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x v="3825"/>
    <s v="Help keep girls in school in Burkina Faso"/>
    <s v="A girl in Burkina Faso is more likely to marry than finish high school. Public theatre can promote the need for girls to stay in school"/>
    <x v="10"/>
    <x v="2478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x v="3826"/>
    <s v="DAY OF THE DOG by Blue Sparrow Theatre Company"/>
    <s v="This is the story about the Westons. One family who live with mental illness on a daily basis."/>
    <x v="20"/>
    <x v="526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x v="3827"/>
    <s v="BROKEN BISCUITS EDINBURGH"/>
    <s v="IAM TRYING TO TAKE MY DEBUT PLAY BROKEN BISCUITS TO EDINGBURGH FESTIVAL 2015 AND REALLY NEED SOME FUNDING TO HELP ME ACHIEVE THIS GOAL"/>
    <x v="9"/>
    <x v="2479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x v="3828"/>
    <s v="A Few Brave Men: The Chosen Few"/>
    <s v="In 1942 three black and one Puerto Rican jazz musicians from Harlem join the segregated US Marines. We see &quot;Love In Time of War&quot;"/>
    <x v="10"/>
    <x v="97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x v="3829"/>
    <s v="Returning Home."/>
    <s v="A play that illustrates the symptoms of PTSD, shows its effect on families, and demonstrates some of the difficulties of treating it."/>
    <x v="2"/>
    <x v="2480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x v="3830"/>
    <s v="Run Away"/>
    <s v="The Aeon Theatre company is producing another original play by Parker Hale at the Manhattan Reportory Theatre"/>
    <x v="213"/>
    <x v="117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x v="3831"/>
    <s v="Adopt a School for Shared Shakes Artists in the Schools"/>
    <s v="Help Shared Shakes to adopt Murphey Academy, a Title I elementary school in Greensboro for a full day of performances and workshops."/>
    <x v="2"/>
    <x v="248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x v="3832"/>
    <s v="SBYET 2016 Hairspray at the Lobero Theatre!"/>
    <s v="Santa Barbara Youth Ensemble is performing Hairspray at the Lobero. Help create beautiful memories for these kids by pledging today!"/>
    <x v="38"/>
    <x v="2482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x v="3833"/>
    <s v="Shakespeare is Boffo! Teachers' Edition"/>
    <s v="Get more kids to love Shakespeare by developing the fun &amp; effective Shakespeare is Boffo! course as an replicable program for teachers."/>
    <x v="38"/>
    <x v="2483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x v="3834"/>
    <s v="Better to Have Loved...?"/>
    <s v="About the impact of addiction on relationships; my play hopes to inspire &amp; support those affected to connect with their own creativity"/>
    <x v="9"/>
    <x v="2484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x v="3835"/>
    <s v="Support new theatre piece IT DOESN'T MATTER"/>
    <s v="IT DOESN'T MATTER is a new comedic piece of political theatre written by three enthusiastic students. Help us produce it at LIPA!"/>
    <x v="48"/>
    <x v="1002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x v="3836"/>
    <s v="Home (The Place Where My Stuff Resides)"/>
    <s v="&quot;The surveyor said the foundation was shaky&quot;. A woman finds what it means to rebuild her marriage."/>
    <x v="134"/>
    <x v="72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x v="3837"/>
    <s v="Farcical Elements Presents Boeing-Boeing"/>
    <s v="A high-flying French farce with the thrust of a well-tuned jet engine"/>
    <x v="13"/>
    <x v="2485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x v="2486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x v="3839"/>
    <s v="El Campanario: A place to &quot;rest&quot; in times of war..."/>
    <s v="A futuristic and absurd style play, produced by Colectivo El Pozo, where the characters make a crucial decision. Written by R Dorantes."/>
    <x v="13"/>
    <x v="874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x v="3840"/>
    <s v="Tonight I'll be April"/>
    <s v="A gritty play looking at a modern day relationship, highlighting issues of mental health and abuse suffered by men."/>
    <x v="332"/>
    <x v="654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x v="3841"/>
    <s v="&quot;If They Come Back&quot;"/>
    <s v="A play by award winning writer Eric Monte. _x000a_&quot;If they come back&quot; follows the lives of two teenage boys during the civil rights movement."/>
    <x v="3"/>
    <x v="2487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x v="3842"/>
    <s v="Shakespeare's The Tempest: In-The-Round"/>
    <s v="Follow the sell-out Tree Folk Theatre, as we lead you through The Tempest with masks, puppetry and live music! 15th July - 3rd August"/>
    <x v="10"/>
    <x v="2488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x v="3843"/>
    <s v="Vengeance Can Wait"/>
    <s v="Vengeance Can Wait navigates Japanese sub-culture as it charts a dark, twisted and touching, â€œdifferentâ€ kind of love story."/>
    <x v="10"/>
    <x v="2489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x v="3844"/>
    <s v="Get &quot;Walken in His Shoes&quot; to Capital Fringe Festival in DC!"/>
    <s v="A comedy about a Christopher Walken Club.  This show was chosen to perform in DC!  Help the production get to our nation's capital."/>
    <x v="336"/>
    <x v="2490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x v="3845"/>
    <s v="Marilyn Madness &amp; Me"/>
    <s v="He met Marilyn. He became obsessed with Norma Jean. That changed everything._x000a__x000a_                                A play by Frank Furino"/>
    <x v="79"/>
    <x v="2491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x v="3846"/>
    <s v="My Insane Shakespeare"/>
    <s v="My Insane Shakespeare. An original play by Arthur Elbakyan premiering October 13th at United Solo, New York City."/>
    <x v="39"/>
    <x v="2492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x v="3847"/>
    <s v="Madame X"/>
    <s v="The production of the original play &quot;Madame X&quot; by Amanda Davison. Inspired by the painting by John Singer Sargent."/>
    <x v="124"/>
    <x v="1230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x v="3848"/>
    <s v="'LETTERS FROM WAR' Losing loved ones to Alzheimer's Disease"/>
    <s v="A Carnegie Mellon capstone play based on a woman's life as she slips from reality due to the degenerative effect of Alzheimer's Disease"/>
    <x v="93"/>
    <x v="2493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x v="3849"/>
    <s v="Auf geht's beim Schichtl"/>
    <s v="Bayerische KomÃ¶die im Schaustellermillieu vor historischem Hintergrund des Oktoberfestes von Winfried Frey. UrauffÃ¼hrung September 2015"/>
    <x v="11"/>
    <x v="2494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x v="3850"/>
    <s v="The Vagina Monologues 2015"/>
    <s v="V-Day is a global activist movement to end violence against women and girls."/>
    <x v="28"/>
    <x v="2495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x v="3851"/>
    <s v="Waving Goodbye"/>
    <s v="A play about the horrible choices we have to make every day. Should we take a risk, or take the road most travelled?"/>
    <x v="30"/>
    <x v="1483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x v="3852"/>
    <s v="Rob Base Presents Unequally Yoked The Stage Play"/>
    <s v="Writer/Director Lynette J. Blackwell presents the hilarious entangled love story of when evil and good attempt to coexist."/>
    <x v="3"/>
    <x v="17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x v="3853"/>
    <s v="The Original Laughter Therapist"/>
    <s v="A dose of One-woman &quot;Dramedy&quot; to cure those daily blues is just what the doctor ordered!"/>
    <x v="57"/>
    <x v="375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x v="3854"/>
    <s v="The Case Of Soghomon Tehlirian"/>
    <s v="A play dedicated to the 100th anniversary of the Armenian Genocide."/>
    <x v="34"/>
    <x v="2496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x v="3855"/>
    <s v="The Happy Family and Devoted Dreams new theater plays NYC"/>
    <s v="TWO NEW DARK COMEDIES OPENING IN NYC THIS APRIL AND MAY BY CHRISTOPHER B. LATRO _x000a_ABOUT FAMILY, AMBITION, LOVE AND GREED"/>
    <x v="28"/>
    <x v="379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x v="3856"/>
    <s v="&quot;Trouble at the Gate&quot; play"/>
    <s v="Thought-provoking drama about one who gets so caught up in churchwork, loses the true meaning of serving God, &amp; has TROUBLE AT THE GATE"/>
    <x v="10"/>
    <x v="116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x v="3857"/>
    <s v="I support Molding Heartz"/>
    <s v="The Ultimate Screenwriting Conference_x000a_is the experience showing screenwriters how to write and sell a screenplay in hollywood!"/>
    <x v="10"/>
    <x v="92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x v="3858"/>
    <s v="Hamlet by CattyWhamPuss (with non-traditional casting)"/>
    <s v="With non-gender specific casting, CattyWhamPuss Theatre dismiss traditional casting biases in this, their ambitious first venture."/>
    <x v="2"/>
    <x v="115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x v="3859"/>
    <s v="What Dreams Were Made Of"/>
    <s v="This is a play that will have each and everyone that sees it thinking about the dreams they had growing up. It's a dramady"/>
    <x v="30"/>
    <x v="116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x v="3860"/>
    <s v="Tennessee Williams' ONE ARM @ Minnesota Fringe"/>
    <s v="The unproduced screenplay by Tennessee Williams is given life for the first time on a Twin Cities stage by an ensemble of local actors."/>
    <x v="12"/>
    <x v="848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x v="3861"/>
    <s v="READY OR NOT HERE I COME"/>
    <s v="THE COMING OF THE LORD!"/>
    <x v="13"/>
    <x v="173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x v="3862"/>
    <s v="The Container Play"/>
    <s v="The hit immersive theatre experience of England comes to Corpus Christi!"/>
    <x v="51"/>
    <x v="116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x v="3863"/>
    <s v="Umma Yemaya"/>
    <s v="Umma Yemaya is  a play that examines the challenges of unconventional love. The Lady  and the Artist create their own world for love."/>
    <x v="12"/>
    <x v="117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x v="3864"/>
    <s v="Grammar Land Performances"/>
    <s v="I want to create a theatrical performance of the book Grammar Land and present it at schools to help children learn proper grammar."/>
    <x v="10"/>
    <x v="177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x v="3865"/>
    <s v="Fellatia's-Fantastic-Fun-Time-Show"/>
    <s v="Sissy Entertainment delivers a delicious cabaret that blends comedic monologue, song, and traditional sketch comedy."/>
    <x v="425"/>
    <x v="1084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x v="3866"/>
    <s v="a feminine ending, brought to you by the East End Theatre Co"/>
    <s v="A funny, moving, witty piece about a girl, her oboe, and her dreams."/>
    <x v="13"/>
    <x v="143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x v="3867"/>
    <s v="RUSSIAN PLAY &quot;HOW TO BE BRAVE&quot;"/>
    <s v="What do you know about Russian Culture? Our project helps the American children to find out about Russian literature."/>
    <x v="13"/>
    <x v="2345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x v="3868"/>
    <s v="1000 words (Canceled)"/>
    <s v="New collection of music by Scott Evan Davis!"/>
    <x v="10"/>
    <x v="115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x v="3869"/>
    <s v="The Masturbation Musical (Canceled)"/>
    <s v="A Musical about 3 women who pursue their Pleasure and end up finding themselves."/>
    <x v="426"/>
    <x v="2497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x v="3870"/>
    <s v="MARTIN, LOVE, SEX &amp; RHYTHM The Musical Performance"/>
    <s v="M,L,S&amp;R it's a sexy rock/pop musical confronting contemporary gay issues with an all male cast singing and dancing to top 40 songs."/>
    <x v="3"/>
    <x v="646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x v="3871"/>
    <s v="Pocket Monsters: A Musical Parody (Canceled)"/>
    <s v="Our musical is finally ready to come to life, and we're raising funds to help make that happen!"/>
    <x v="15"/>
    <x v="13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x v="3872"/>
    <s v="Shining Star Players (Canceled)"/>
    <s v="We are a brand new theatrical teen production company, and we need enough money to put on our first musical production."/>
    <x v="36"/>
    <x v="117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x v="3873"/>
    <s v="Dream Big, Work Hard Character Development Show Tour"/>
    <s v="Looking for $250 sponsors to help us provide in-house field trips to schools focusing on character development shows for children K-3."/>
    <x v="62"/>
    <x v="117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x v="3874"/>
    <s v="HEAL event - Selfless Acts of Love - Musical Extravaganza"/>
    <s v="An exploration of arts, dance, music and theater bought to you by a talented team of performing arts enthusiasts - a FUNdraising event"/>
    <x v="420"/>
    <x v="117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x v="3875"/>
    <s v="&quot;Sweeney Todd&quot; - NÃ¸rrebro Musicalteater (Canceled)"/>
    <s v="Det nystartede vÃ¦kstlagsteater NÃ¸rrebro Musicalteater's hÃ¥rrejsende opsÃ¦tning af horror-musicalen &quot;Sweeney Todd&quot;!"/>
    <x v="11"/>
    <x v="117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x v="3876"/>
    <s v="Drinking with Angelika - Marlowe Studio Canterbury May 2016"/>
    <s v="Hopefully a successful Campaign will bring this original musical back to the stage for performances on 26th, 27th and 28th May 2016."/>
    <x v="195"/>
    <x v="2498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x v="3877"/>
    <s v="Does NY Heart Me? The Musical (Canceled)"/>
    <s v="Help us record the concept album and stage grand concerts with a fantastic cast and orchestra. Get your tickets, music and more!"/>
    <x v="31"/>
    <x v="2499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x v="3878"/>
    <s v="Boys In The Arts Scholarship Program (Canceled)"/>
    <s v="Encouraging young males to engage in vocational development in the art of musical theater and related dance classes."/>
    <x v="102"/>
    <x v="115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x v="3879"/>
    <s v="Theatre 'Portable' Royal (Canceled)"/>
    <s v="Theatre â€˜Portableâ€™ Royal is a portable, fully working, 40 seater theatre which will tour the UK and beyond!"/>
    <x v="36"/>
    <x v="117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x v="3880"/>
    <s v="Thoroughly Modern Millie (Canceled)"/>
    <s v="With Russell Grant as Mrs Meers, this classic musical taps into London's Theatro Technis 1-25 October 2014 for its UK fringe premiere!"/>
    <x v="51"/>
    <x v="1255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x v="3881"/>
    <s v="My Real Mother's Name is... (Canceled)"/>
    <s v="A musical journey coming to the Blue Venue at the 2017 Orlando Fringe Festival!"/>
    <x v="2"/>
    <x v="379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x v="3882"/>
    <s v="Mephistopheles by R. Garth &amp; The S.O.L. (Canceled)"/>
    <s v="A musical vision of the Faust tale... how he signed his soul to the devil Mephistopheles to find Lori, the love of his life."/>
    <x v="11"/>
    <x v="117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x v="3883"/>
    <s v="CAGED - A New Musical (Canceled)"/>
    <s v="CAGED - A New Musical is the story of One Passion, One Voice, One Dream. - One man's quest to become the woman he always wanted to be."/>
    <x v="36"/>
    <x v="117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x v="3884"/>
    <s v="Alive Portrait Of Christ in Pembroke Township, IL (Canceled)"/>
    <s v="The Group M3 is striving to give one of the poorest towns in the country hope again this Easter Holiday."/>
    <x v="3"/>
    <x v="117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x v="3885"/>
    <s v="THE SESSIONS - The Beatles at Abbey Road Studios (Canceled)"/>
    <s v="A LIVE musical spectacular theatrical experience of The Beatles recording sessions at Abbey Road Studios."/>
    <x v="427"/>
    <x v="117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x v="3886"/>
    <s v="a (Canceled)"/>
    <n v="1"/>
    <x v="3"/>
    <x v="117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x v="3887"/>
    <s v="SUPER!: An Original Musical (KC Fringe 2015) (Canceled)"/>
    <s v="&quot;SUPER!: An Original Musical&quot; is an original work written by Ryan Hruza. This campaign is to fund the production and pay the cast/crew!"/>
    <x v="13"/>
    <x v="428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x v="3888"/>
    <s v="Popinjay Productions' The Odyssey"/>
    <s v="We are devising a vibrant new adaptation of Homer's The Odyssey featuring dynamic storytelling, stunning visuals and original music."/>
    <x v="13"/>
    <x v="2500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x v="3889"/>
    <s v="Sherri's Playhouse Present's A Heavenly Hand!"/>
    <s v="A romantic comedy about a girl trying to figure out what to do with her life and an angel who comes to help her."/>
    <x v="6"/>
    <x v="1497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x v="3890"/>
    <s v="Something Wicked This Way Comes"/>
    <s v="Will Power Troupe is the only US group invited to perform in London's Shakespeare Festival. We need your help to bring the USA to UK!"/>
    <x v="36"/>
    <x v="2501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x v="3891"/>
    <s v="Out of the Box: A Mime Story"/>
    <s v="A comedy about a mime who dreams of becoming a stand up comedian."/>
    <x v="134"/>
    <x v="92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x v="3892"/>
    <s v="The Sea Horse, presented by Different Stages"/>
    <s v="Saloon owner Gertude Blum mistrusts all men and scorns love, but sailor Harry Bales' romantic dreams force her to face her tragic past."/>
    <x v="28"/>
    <x v="117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x v="3893"/>
    <s v="MY PRIVATE REVOLUTION"/>
    <s v="An inspiring story of a young girl's journey from childhood to adulthood told through monologue, dialogue, poetry and music and dance."/>
    <x v="63"/>
    <x v="2502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x v="3894"/>
    <s v="MADE-UP: A Sitcom Theater Special"/>
    <s v="Ryan and Vanessa are hosting Christmas for the first time but instead of a happy celebration, they get a hilarious survival situation."/>
    <x v="36"/>
    <x v="624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x v="3895"/>
    <s v="Vestige"/>
    <s v="A Transgender makeup artist calls into question the loyalty of her best friend in a 1980's circus while dealing with her dying mother."/>
    <x v="28"/>
    <x v="155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x v="3896"/>
    <s v="Yorick and Company"/>
    <s v="Yorick and Co. is a comedy about a struggling theatre company whose mysterious benefactor starts haunting the show!"/>
    <x v="183"/>
    <x v="575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x v="3897"/>
    <s v="Terry Pratchett's Wyrd Sisters at Paeroa Little Theatre"/>
    <s v="Help us to put on a production of Terry Pratchett's Wyrd Sisters, an ambitions show for our theatre but one I believe we can do."/>
    <x v="30"/>
    <x v="1901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x v="3898"/>
    <s v="The Return of The Walthamstow Mysteries"/>
    <s v="'Somewhere you know, nowhere you've been' a theatrical _x000a_re-imagining of Walthamstowâ€™s past acted out beneath big skies in the marshes."/>
    <x v="30"/>
    <x v="552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x v="3899"/>
    <s v="RAIN | a theatrical production of life-changing proportions"/>
    <s v="More than just a play, RAIN is an outreach to hurting people who feel disengaged or rejected by others."/>
    <x v="3"/>
    <x v="366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x v="3900"/>
    <s v="HUB Theatre Group presents John Logan's RED"/>
    <s v="HUB Theatre Group collaborates with local artists to present John Logan's RED to the community."/>
    <x v="30"/>
    <x v="2503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x v="3901"/>
    <s v="De Lewe: A Youth Movement(Traveling Show)"/>
    <s v="&quot;De Lewe&quot; deals with the critical issues within today's youth. It reminds us that standing together is stronger than falling apart."/>
    <x v="9"/>
    <x v="379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x v="3902"/>
    <s v="Over Here Theatre/Scotchbonnet present: Love, Sex and Apps"/>
    <s v="Love, Sex and Apps is a double bill exploring the way in which we are both connected and disconnected with those around us."/>
    <x v="9"/>
    <x v="159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x v="3903"/>
    <s v="Know Thy Law"/>
    <s v="Based on the novel â€œKnow Thy Lawâ€, this powerful play gives the insight and understanding of the power of knowing the law of the land."/>
    <x v="15"/>
    <x v="117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x v="3904"/>
    <s v="Black America from Prophets to Pimps"/>
    <s v="A play that will cover 4000 years of black history."/>
    <x v="3"/>
    <x v="158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x v="3905"/>
    <s v="Antonym Theatre - &quot;STAIRCASES&quot;"/>
    <s v="&quot;STAIRCASES&quot; is a piece of collaborative new writing exploring 'L'esprit de l'escalier', or the conversations you wish you could have."/>
    <x v="15"/>
    <x v="2504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x v="3906"/>
    <s v="First Draft Theatre"/>
    <s v="We will workshop, stage and develop new writing, devised work and adaptations. A joyful leap into the possibilities of an idea!"/>
    <x v="15"/>
    <x v="2373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x v="3907"/>
    <s v="Burqa&amp;Rifle: A Drama: Two Women, Two Cultues, Two Histories"/>
    <s v="Burqa&amp;Rifle dramatizes the  encounter between two women -- a vigilante and a convert to Islam."/>
    <x v="28"/>
    <x v="358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x v="3908"/>
    <s v="Unconscious Subconscious"/>
    <s v="Death splits apart twin brothers in a questionable car accident. They shared dreams, and now they must share trials in the unknown."/>
    <x v="47"/>
    <x v="654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x v="3909"/>
    <s v="Woman2Woman"/>
    <s v="I am trying to put on a gospel comedy stage play that is full of laughter and life lessons as well that will change your life forever,"/>
    <x v="127"/>
    <x v="2503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x v="3910"/>
    <s v="&quot;SHERLOCK HOLMES AND THE SCARLET AVENGER&quot;"/>
    <s v="Join Sherlock Holmes and Dr. Watson as the first adventure together is dramatized live on-stage!  The game is afoot!"/>
    <x v="12"/>
    <x v="193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x v="3911"/>
    <s v="Ministers of Grace"/>
    <s v="â€˜Ministers of Graceâ€™ imagines what the movie Ghostbusters would be like if written by William Shakespeare."/>
    <x v="6"/>
    <x v="2505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x v="3912"/>
    <s v="JoLee Productions"/>
    <s v="Producing &amp; directing Jake's Women by Neil Simon opening July 9 and running through July 26 for Sonoma Arts Live"/>
    <x v="36"/>
    <x v="116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x v="3913"/>
    <s v="The Great Gatsby at All-of-us Express Children's Theatre"/>
    <s v="â€œNo amount of fire or freshness can challenge what a man will store up in his ghostly heart.â€ â€“ The Great Gatsby"/>
    <x v="3"/>
    <x v="325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x v="3914"/>
    <s v="Support Catalan Drama: Skin in Flames, by Guillem Clua"/>
    <s v="Bots &amp; Barrals and StoneCrabs Theatre are excited to present the UK premiere of Guillem Clua's powerful Catalan drama Skin in Flames."/>
    <x v="30"/>
    <x v="711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x v="3915"/>
    <s v="Hardcross"/>
    <s v="Following the enormous success of Hardcross, we are looking for new ways to bring this wonderful play to a wider audience."/>
    <x v="15"/>
    <x v="139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x v="3916"/>
    <s v="Final exam"/>
    <s v="We're a small group of University students who need a little help making our final exam production the best product possible."/>
    <x v="13"/>
    <x v="117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x v="3917"/>
    <s v="Romeo and Juliet by Cry of Curs"/>
    <s v="We place the actors and script to the fore, with productions stripped down to barest level, aiming to make theatre accessible."/>
    <x v="8"/>
    <x v="115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x v="3918"/>
    <s v="The Singing Teacher"/>
    <s v="A fantastic new comedy coming to the West End 2014.  An Alan Ayckbourn meets Richard Curtis style comedy. Who knew singing was therapy!"/>
    <x v="127"/>
    <x v="678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x v="3919"/>
    <s v="After The Blue"/>
    <s v="Two sisters living in a Cornish seaside town attempt to hide and escape from a life- circle of deceit, abuse, incest and revenge."/>
    <x v="10"/>
    <x v="456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x v="3920"/>
    <s v="'SCARAMOUCHE JONES'' by Justin Butcher"/>
    <s v="An enthralling tale charting the ecstasies and tragedies behind the seven white masks of centenarian clown,Scaramouche Jones."/>
    <x v="30"/>
    <x v="2503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x v="3921"/>
    <s v="Shakespeare's R&amp;J - Chapel Lane Theatre Company"/>
    <s v="CLTC are crowdfunding for our latest production - Joe Calarco's brilliant adaptation of Shakespeare's most loved tragedy."/>
    <x v="9"/>
    <x v="117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x v="3922"/>
    <s v="Truth, Dare, Promise to be Faithful Stage Play"/>
    <s v="TDPF is a play about a woman named Lisa who devotes her life to her marriage and ministry â€”since it is a woman place says her husband."/>
    <x v="47"/>
    <x v="377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x v="3923"/>
    <s v="Mrs Roosevelt Flies to London UK tour"/>
    <s v="Eleanor Roosevelt: Passionate campaigner for human rights, champion for peace, staunch supporter of FDR's policies, betrayed wife."/>
    <x v="236"/>
    <x v="2506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x v="3924"/>
    <s v="THE MAGIC OF LAUGHTER WITH REGGIE RICE'S #TEAMDREAMERS"/>
    <s v="Help Comedy Illusionist Reggie Rice spread the magic of laughter as he takes his award-winning illusion show to a town near you!"/>
    <x v="36"/>
    <x v="2507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x v="3925"/>
    <s v="Help Save High School Theater"/>
    <s v="Help Save High School Theater Program_x000a_Your donations will be used to purchase props, build sets, and costumes."/>
    <x v="325"/>
    <x v="493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x v="3926"/>
    <s v="Caryl Churchill's 'Top Girls' - NSW HSC Text"/>
    <s v="Producing syllabus-relevant theatre targeted to HSC students on the NSW Central Coast"/>
    <x v="10"/>
    <x v="493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x v="3927"/>
    <s v="'Journey's End' Tour of Dorset commemorating WW1"/>
    <s v="Brand new graduate theater company 'FMP Theatre' proudly presents the definitive WW1 play, Journey's End, with a little help from you."/>
    <x v="30"/>
    <x v="379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x v="3928"/>
    <s v="CHARM by Philip Dawkins"/>
    <s v="&quot;Charm&quot; class is in session! Mama Darleena, a transgender African-American woman, shares rules for etiquette with her LGBTQ students."/>
    <x v="10"/>
    <x v="1208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x v="3929"/>
    <s v="Comedy Of Errors: Antioch Community High School"/>
    <s v="We need to raise funds to bring this elaborate production to life with special FX makeup, highly detailed sets, and costumes."/>
    <x v="22"/>
    <x v="2508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x v="3930"/>
    <s v="Foundry Theatre Brisbane"/>
    <s v="We are a new and exciting semi-pro  theatre company who will support &amp; hire local actors &amp; writers in Brisbane &amp; Queensland."/>
    <x v="3"/>
    <x v="117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x v="3931"/>
    <s v="Still I Weep"/>
    <s v="An original stage play designed to bring to light the long-term effects on adult survivors of childhood sexual abuse. We do survive!"/>
    <x v="6"/>
    <x v="117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x v="3932"/>
    <s v="Improv Patrol &quot;The Gift of Your Story is Our Script&quot;"/>
    <s v="Audience tell stories from their life chooses the improv actors to re-enact the story on the spot via song, dance and theatrics."/>
    <x v="14"/>
    <x v="116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x v="3933"/>
    <s v="Three for 5: A King's Story"/>
    <s v="Presenting the complete three part of writer/director Ty Foard's &quot;A King's Story&quot; ...a dramatic artistic one director play festival"/>
    <x v="39"/>
    <x v="2509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x v="3934"/>
    <s v="&quot;A Measure of Normalcy&quot;"/>
    <s v="Lost youth and lost souls struggle to find meaning amid dingy basements, vanishing malls, and a bleak Midwestern summer."/>
    <x v="10"/>
    <x v="110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x v="3935"/>
    <s v="Mr Mineshaft - A Play about Julius Eastman"/>
    <s v="Forgotten composer, virtuoso pianist, actor, and activist._x000a_I'm hoping to produce my play which explores Julius's life and music."/>
    <x v="9"/>
    <x v="2510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x v="3936"/>
    <s v="End Breast Cancer"/>
    <s v="This stage play is a true story about one woman's fight against breast cancer while still having to deal with the adversities of life."/>
    <x v="22"/>
    <x v="117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x v="3937"/>
    <s v="Fever - a workshop production"/>
    <s v="Support the artists of the new play FEVER: a story of love, friendship and sonnets. Donate to help us develop this production!"/>
    <x v="428"/>
    <x v="2511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x v="3938"/>
    <s v="Broken Alley â€”Â Year 3"/>
    <s v="We Kickstarted Broken Alley Theatre in the summer of 2013. It's been an amazing two years. This year, BATx goes bigger than ever."/>
    <x v="429"/>
    <x v="2512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x v="3939"/>
    <s v="'Potter.' Funding 2015"/>
    <s v="'Potter.' is a parody of the popular Harry Potter series allowing aspiring actors a chance to work in a professional production."/>
    <x v="10"/>
    <x v="139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x v="3940"/>
    <s v="Attraction"/>
    <s v="A Stage Play that will bring you to the edge of your seat , leave you thinkin and will also have you laughing while enjoyin the talent"/>
    <x v="10"/>
    <x v="143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x v="3941"/>
    <s v="TWO for the PRICE OF ONE THEATRE"/>
    <s v="Help produce &quot;Boseman and Lena&quot; by Athol Fugard._x000a_Celebrate 18 years of Service to Arts and Community, 2nd Show of a 7th Season in NOLA!"/>
    <x v="62"/>
    <x v="155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x v="3942"/>
    <s v="Epic Proportions"/>
    <s v="In the 30's, two brothers, Benny and Phil, who go to the Arizona desert to be extras in a huge Biblical epic. Riotous comedy!"/>
    <x v="38"/>
    <x v="117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x v="3943"/>
    <s v="Alexandra Petri's &quot;The Scrum&quot;  - Field Trip Theatre"/>
    <s v="Field Trip Theatre has  commissioned Alexandra Petri to write a world premiere play set in DC , &quot;The Scrum&quot;,"/>
    <x v="10"/>
    <x v="2513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x v="3944"/>
    <s v="Shakespeare Shortened School Plays"/>
    <s v="My project is to finish writing all 38 of Shakespeare's Plays into shortened 15-20 minute Shortened versions and publish them in 1 year"/>
    <x v="10"/>
    <x v="117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x v="3945"/>
    <s v="Camp Curtain Call: Star Wars (A Parody)"/>
    <s v="We do a theatre camp for kids every summer doing parady shows of diff stories for kids to learn theater. This year is Star Wars Parody."/>
    <x v="13"/>
    <x v="139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x v="3946"/>
    <s v="DR. Mecurio's Mythical Marvels &amp; Beastiry"/>
    <s v="Dr. Mecurio's is an original work of fantasy designed and written for the stage."/>
    <x v="12"/>
    <x v="666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x v="3947"/>
    <s v="Tell'em I'm Gonna Make It"/>
    <s v="Soon to be known as one of the greatest gospel stage plays of all times. Great hit in New England and now we want to take  it on tour"/>
    <x v="9"/>
    <x v="462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x v="3948"/>
    <s v="The Barbican Photography Trip 2015"/>
    <s v="A group of 12 friends, separated by time, space, state borders and oceans want to head to London for the adventure of a lifetime."/>
    <x v="11"/>
    <x v="117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x v="3949"/>
    <s v="Various Unfortunate Deaths of Tâ€™Abbott and Rue Doch Juniors"/>
    <s v="A brilliant project making a huge difference : a play about Climate Change and a series of panels on environmental and community issues"/>
    <x v="3"/>
    <x v="2514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x v="3950"/>
    <s v="The Great Elephant Repertory Company"/>
    <s v="With the Great Elephant Repertory we can reach those children who are perceived unreachable, educating them through performance art."/>
    <x v="23"/>
    <x v="379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x v="3951"/>
    <s v="&quot;The Divide&quot; A Great New Play To Tour the USA"/>
    <s v="Set in Southern America â€œThe Divideâ€ is a stage play that touches on the issues that are forefront in America and the world."/>
    <x v="61"/>
    <x v="116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x v="3952"/>
    <s v="ThÃ©Ã¢tre Polichinelle Show &quot;Clown-Ballet&quot;"/>
    <s v="This is the story about dreams of the kindly clown who indulge in reverie to be a ballet dancer! Every act is a funny sentimental story"/>
    <x v="91"/>
    <x v="379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x v="3953"/>
    <s v="A Time Pirate's Love"/>
    <s v="Actors and actresses are needed to help me create a stage play. A stage play needs to be adapted from the book I wrote."/>
    <x v="430"/>
    <x v="117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x v="3954"/>
    <s v="City of Joy"/>
    <s v="Despite hunger and conditions of a Calcutta slum, the people there know that life is precious. They have named it â€˜City of Joy.â€™"/>
    <x v="31"/>
    <x v="117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x v="3955"/>
    <s v="FHE High School Presents: Snow Queen and Once On This Island"/>
    <s v="FHE High School Theatre Booster Fund Raiser for Costumes --Fall Play Snow Queen and Spring Musical Once on this Island"/>
    <x v="257"/>
    <x v="94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x v="3956"/>
    <s v="The Woman in Me"/>
    <s v="This saucy stage play chronicles the highs and lows of my life involving gangs, drugs and prison. The story is a transforming ministry."/>
    <x v="62"/>
    <x v="117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x v="3957"/>
    <s v="Yada.Yada.Yada. An Unauthorized Seinfeld Event. 9 in 90"/>
    <s v="A play about something, or maybe nothing. Four actors depicting all 9 seasons of Seinfeld in 90 minutes."/>
    <x v="89"/>
    <x v="1001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x v="3958"/>
    <s v="Shakespeare with Noodles:  Henry IV"/>
    <s v="A children's theatre group constructing props out of swimming noodles to provide free Shakespeare in the parks to local communities."/>
    <x v="13"/>
    <x v="762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x v="3959"/>
    <s v="Central Coast Theatre Community Website - Plays &amp; Auditions"/>
    <s v="A free website for theatre on California's central coast - actors, auditions, &amp; shows in Santa Barbara, San Luis Obispo, &amp; Montetey."/>
    <x v="38"/>
    <x v="2515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x v="3960"/>
    <s v="In The Time of New York"/>
    <s v="You are closer to your dreams than what you expect, your demons will always wait for you to realize them, theyâ€™ll torture you Manny."/>
    <x v="9"/>
    <x v="372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x v="3961"/>
    <s v="New Edinburgh play"/>
    <s v="I've written a fun new play exploring the reality of gay stereotypes in 2014 - with accommodation and venue hire it needs some dough :)"/>
    <x v="10"/>
    <x v="577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x v="3962"/>
    <s v="The Story of the 1914 Christmas Truce is coming to America"/>
    <s v="OUR FRIENDS THE ENEMY will make its American Debut at Theatre Row in New York City, and we would like for you to join us on our journey"/>
    <x v="123"/>
    <x v="372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x v="3963"/>
    <s v="Une minute de silence"/>
    <s v="les effets de censeur sur l'immigration.Ã§a c'est une piÃ¨ce de l'histoire de la rÃ©volution en Iran jusqu'Ã  des meurtres en sÃ©rie en 1999"/>
    <x v="3"/>
    <x v="117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x v="3964"/>
    <s v="MAMA'Z BA-B: The StagePlay"/>
    <s v="&quot;MAMA'Z BA-B&quot; is the story of Marcus Williams who struggles to find a place for himself as a young black male."/>
    <x v="13"/>
    <x v="691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x v="3965"/>
    <s v="Fringe Fest: Take Comfort in Falling Forever"/>
    <s v="Andrew Heller producing a production of an original play for the Philadelphia Fringe Festival. Written and Directed by Andrew Heller"/>
    <x v="13"/>
    <x v="2516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x v="3966"/>
    <s v="Moroccan National Debate Team"/>
    <s v="MNDT will be the first Moroccan Team in history to participate in the WSDC. the worldâ€™s biggest high school debate tournament."/>
    <x v="51"/>
    <x v="372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x v="3967"/>
    <s v="Backdrops for Maplewood Barn Theatre Summer 2017 Production"/>
    <s v="Ramsay Wise is painting the backdrops for the Maplewood Barn Theatre's summer 2017 production. He needs canvas and paint."/>
    <x v="180"/>
    <x v="22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x v="3968"/>
    <s v="Scarlet Letters (a play with songs)"/>
    <s v="&quot;On the breast of her gown, in fine red cloth, appeared the letter A.&quot; But what about the rest of the alphabet?"/>
    <x v="10"/>
    <x v="251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x v="3969"/>
    <s v="Ghost Pirate Cruise on the Hudson Sept. 3rd"/>
    <s v="Board a pirate ship and sail with us on a midnight cruise into the dark realms of forgotten pirate lore with music, theater &amp; burlesque"/>
    <x v="431"/>
    <x v="2518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x v="3970"/>
    <s v="GCU Follow Your Dreams Production"/>
    <s v="WeÂ  areÂ  aÂ  newÂ  productionÂ  companyÂ  andÂ  willÂ  beÂ  touringÂ  withÂ  ourÂ  production,  FOLLOW  YOUR  DREAMS  debuting  June  2016."/>
    <x v="36"/>
    <x v="143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x v="3971"/>
    <s v="The Sentinel &amp; The Showman"/>
    <s v="The timeless story of the struggling actor, the faithful agent and   the reality of what constitutes success and failure in Hollywood."/>
    <x v="32"/>
    <x v="2519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x v="3972"/>
    <s v="Valkyrie Theatre Company"/>
    <s v="We're a horror based theatre company in Oklahoma City beginning our first season of shows."/>
    <x v="28"/>
    <x v="2518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x v="3973"/>
    <s v="Staged Right Theatre First Season Campaign"/>
    <s v="Staged Right Theatre Company is putting on its first season this year, and we need your help with raising money to put on four plays!"/>
    <x v="10"/>
    <x v="2520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x v="3974"/>
    <s v="The Taming of the Shrew"/>
    <s v="We are performing Shakespeare's &quot;The Taming of the Shrew&quot; in its original Elizabethan setting at the Oxford Shakespeare Festival."/>
    <x v="28"/>
    <x v="1002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x v="3975"/>
    <s v="Moon Over Mangroves"/>
    <s v="Four homeless Key West men are to be given a boat, but fates twist until only the moon and mangroves witness their earthly demise."/>
    <x v="432"/>
    <x v="117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x v="3976"/>
    <s v="R.U.R. at New Muses Theatre Company"/>
    <s v="Rossumâ€™s Universal Robots are the perfect workforce, without emotions, needs, or souls. But they are changing. Becoming more like us..."/>
    <x v="46"/>
    <x v="972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x v="3977"/>
    <s v="Tales of a Dragon KNIGHT"/>
    <s v="Created for the greatest stages of the world, will captivate the hearts of its audience with a Powerful Story Line &amp; Magical creatures!"/>
    <x v="161"/>
    <x v="2521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x v="3978"/>
    <s v="For Colored Girl Play Production"/>
    <s v="Staged play within the communities of eastern ( Kinston Wilson Wilmington ) North Carolina ! Funds will allow a child to attend! THX"/>
    <x v="13"/>
    <x v="2522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x v="3979"/>
    <s v="What a Gay Play - back, bigger and longer"/>
    <s v="After a successful premiere run at Edinburgh 2014, it's been rewritten and revised and is back for another run of Edinburgh fun in 2015"/>
    <x v="12"/>
    <x v="178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x v="3980"/>
    <s v="Romeo and Juliet: A Mesh-n-Groove Production"/>
    <s v="Itâ€™s your favorite classic with a twist. This summer, Chicago youth recreate Romeo and Juliet in The Mesh-n-Groove annual production!"/>
    <x v="30"/>
    <x v="2202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x v="3981"/>
    <s v="BEIRUT, LADY OF LEBANON"/>
    <s v="A Theatrical Production Celebrating the Lebanese Culture and the Human Spirit in Time of War."/>
    <x v="11"/>
    <x v="1281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x v="3982"/>
    <s v="Flush - David Dipper - Break Point Theatre"/>
    <s v="Sex, deception, addiction, life. _x000a_A quality piece of relevant theatre at one of London's most vibrant and respected fringe theatres."/>
    <x v="16"/>
    <x v="575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x v="3983"/>
    <s v="A Season of Love and Music (Spring 2014)"/>
    <s v="Donâ€™t miss Golden Threadâ€™s new family-friendly play with live music about Ziryab, the 9th century musician and cultural trailblazer!"/>
    <x v="433"/>
    <x v="2523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x v="3984"/>
    <s v="Fantastic Mr Fox - Novus Theatre"/>
    <s v="Novus Theatre bring you their new show 'Fantastic Mr Fox'. We hope to improve the pay for our cast and crew through Kickstarter."/>
    <x v="15"/>
    <x v="483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x v="762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x v="3986"/>
    <s v="Hippolytos - Polish Tour"/>
    <s v="After a successful run at London's Cockpit Theatre, we are invited to perform in Gardzienice OPT and at Teatr Polski in Warsaw, Poland."/>
    <x v="10"/>
    <x v="2524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x v="3987"/>
    <s v="Write Now 5"/>
    <s v="Write Now 5 is a new writing festival in south east London promoting new work from emerging playwrights."/>
    <x v="44"/>
    <x v="118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x v="3988"/>
    <s v="Folk-Tales: What Stories Do Your Folks Tell?"/>
    <s v="An evening of of stories based both in myth and truth."/>
    <x v="15"/>
    <x v="573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x v="3989"/>
    <s v="A Gentleman, A Lady and A Thug"/>
    <s v="I love to write. I have written and published my first book and everyone that read it enjoyed it. My dream is to one day write movies"/>
    <x v="9"/>
    <x v="117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x v="3990"/>
    <s v="&quot;The Day That Shakespeare Died&quot; - The book and the play."/>
    <s v="A book and a play. Narrated by the ghost of Will Shakespeare and the ghost of his dog Crab,  Their adventures in the afterlife..."/>
    <x v="409"/>
    <x v="2525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x v="3991"/>
    <s v="NTACTheatre - North Texas Actor's Collaborative Theatre"/>
    <s v="North Texas first actor-driven theatre company needs your help"/>
    <x v="2"/>
    <x v="173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x v="3992"/>
    <s v="Tearing Down Cabrini-Green, a dynamic social commentary."/>
    <s v="A richly textured and intellectually powerful social commentary about family, community and America."/>
    <x v="3"/>
    <x v="2526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x v="3993"/>
    <s v="Invincible Diamonds: A Survivor's Guide"/>
    <s v="I am seeking to turn my collection of urban poetry into a stage play. My desire is to inspire victims to heal."/>
    <x v="63"/>
    <x v="158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x v="3994"/>
    <s v="Poles Apart - A Play in 2 Acts"/>
    <s v="Is Henson willing to dare risk a theatrical speaking tour of his North Pole adventures...and more?"/>
    <x v="13"/>
    <x v="139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x v="3995"/>
    <s v="Headaches - a play exploring the topic of mental health"/>
    <s v="Headaches: a play composed of personal testimonies, writings and music, centered on mental illness and its effects on people's lives."/>
    <x v="48"/>
    <x v="119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x v="3996"/>
    <s v="Anansi the Spider - An African Folktale"/>
    <s v="The African tale of Anansi the Spider is that of a trickster who often uses cleverness and harmless jokes to get what he wants."/>
    <x v="9"/>
    <x v="252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x v="3997"/>
    <s v="'Working Play Title'"/>
    <s v="We aim to produce a Professional Published Play for two days in October 2015 on Fri 30th &amp; Sat 31st with three performances in total."/>
    <x v="9"/>
    <x v="117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x v="3998"/>
    <s v="Forsaken Angels-A New Play"/>
    <s v="Forsaken Angels, a powerful new play by William Leary, author of DCMTA's Best Of 2014 Play Masquerade."/>
    <x v="21"/>
    <x v="526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x v="3999"/>
    <s v="The Sins of Seven Tables at the Edinburgh Fringe Festival"/>
    <s v="If tables had ears what tales would they tell? Sins of Seven Tables, a modern take on the 7 Deadlies, are they still sins?"/>
    <x v="39"/>
    <x v="2528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x v="4000"/>
    <s v="The Escorts"/>
    <s v="An Enticing Trip into the World of Assisted Dying"/>
    <x v="6"/>
    <x v="115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x v="4001"/>
    <s v="Help Launch LZA Theatre! The Eisteddfod + A Woman Alone"/>
    <s v="We take great short(er) plays by brilliant playwrights &amp; make visually stunning conversation pieces in response to the city we live in"/>
    <x v="38"/>
    <x v="2508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x v="4002"/>
    <s v="Terry Pratchett's Wyrd Sisters"/>
    <s v="Bring Wyrd Sisters, a comedy of Shakespearean proportions, to small-town Texas. Loosely parodies the â€œScottish Play.â€"/>
    <x v="21"/>
    <x v="1937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x v="4003"/>
    <s v="MAMA BA-B: The Stage Play"/>
    <s v="&quot;MAMA'Z BA-B&quot; is the story of Marcus Williams who struggles to find a place for himself as a young black male."/>
    <x v="13"/>
    <x v="167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x v="4004"/>
    <s v="South Florida Tours"/>
    <s v="Help Launch The Queen Into South Florida!"/>
    <x v="2"/>
    <x v="116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x v="4005"/>
    <s v="Bringing more Art to the Community"/>
    <s v="Help us bring more Art to the Community. It's our second production, Fences by August Wilson. Help us make it a success!"/>
    <x v="9"/>
    <x v="13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x v="4006"/>
    <s v="&quot;The Norwegians&quot; Midwestern Tour"/>
    <s v="Olive and Betty have cheating boyfriends. The solution: Gus and Tor, two Norwegian hit men who specialize in solving such problems."/>
    <x v="11"/>
    <x v="369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x v="4007"/>
    <s v="POLES APART - A PLAY IN 2 ACTS"/>
    <s v="Is the public ready to hear Matt's story? Is he willing to risk public speaking and the waning reputation among his own race?"/>
    <x v="13"/>
    <x v="139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x v="4008"/>
    <s v="Lovers and Other Strangers at The Cockpit"/>
    <s v="Lovers and Other Strangers by RenÃ©e Taylor and Joseph Bologna, showing at The Cockpit theatre in Marylebone, 10th - 14th August 2015"/>
    <x v="28"/>
    <x v="177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x v="4009"/>
    <s v="A play by Gabriel Kemlo about lost ideals, and new starts"/>
    <s v="Against the decline of Thatcherism, the fall of the Wall, and the rise of Acid House. This comedy is a 'Withnail &amp; I' for 1993."/>
    <x v="434"/>
    <x v="73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x v="4010"/>
    <s v="The Connection Play 2014"/>
    <s v="JUNTO Productions is proud to present our first production, the premiere of The Connection, a play by Jeffrey Paul."/>
    <x v="312"/>
    <x v="2529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x v="4011"/>
    <s v="Just Bryan, a radio drama"/>
    <s v="Radio drama about a failed comedian with the help of his Dictaphone friend Alan, tries to become a success whilst fighting his demons."/>
    <x v="49"/>
    <x v="1820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x v="4012"/>
    <s v="The Butterfly Catcher"/>
    <s v="LEELA IS A 14 YEAR OLD GIRL. JONAH IS A 56 YEAR OLD MAN. IT'S BEEN GOING ON FOR 3 YEARS. HERE COMES THE NIGHT OF VIOLENT RECKONING."/>
    <x v="435"/>
    <x v="117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x v="4013"/>
    <s v="Harriet Tubman Woman Of Faith"/>
    <s v="Harriet Tubman Woman of Faith is a remarkable narrative about the life and faith of Harriet Tubman, told through a dream of a teenager."/>
    <x v="13"/>
    <x v="375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x v="4014"/>
    <s v="Ministry theater"/>
    <s v="I am trying to put together a ministry theater company for junior / high schoolers that which puts on free shows in the SoCal area."/>
    <x v="7"/>
    <x v="117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x v="4015"/>
    <s v="Shakespeare In The Park"/>
    <s v="FREE Shakespeare In the Park in Bergen County, NJ on July 24, 25, 31, and August 1. We need your support to help keep our show FREE"/>
    <x v="39"/>
    <x v="116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x v="4016"/>
    <s v="MENTAL Play"/>
    <s v="A new play and project exploring challenges faced by young adults struggling with mental health issues in contemporary Britain."/>
    <x v="2"/>
    <x v="119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x v="4017"/>
    <s v="The Rights (and Wrongs) of Mary Wollstonecraft"/>
    <s v="The true story of the romantic entanglements of Mary Shelley's parents. Anarchist; William Godwin &amp;, 1st feminist; Mary Wollstonecraft."/>
    <x v="3"/>
    <x v="522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x v="4018"/>
    <s v="Time Please Fringe"/>
    <s v="Funding for a production of Time Please at the Brighton Fringe 2017... and beyond."/>
    <x v="15"/>
    <x v="176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x v="4019"/>
    <s v="We Don't Play Fight"/>
    <s v="Finally a crossover of the arts takes place! Theater &amp; LIVE Pro Wrestling. A unique story featuring TV Pro Wrestling without the TV."/>
    <x v="8"/>
    <x v="792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x v="4020"/>
    <s v="Those That Fly"/>
    <s v="Having lived her whole life in the midst of a civil war, 11 year old Leyla dreams of being a pilot so she may fly her family to safety."/>
    <x v="20"/>
    <x v="173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x v="4021"/>
    <s v="Angels in Houston"/>
    <s v="Help a group of actors end bigotry in Houston, TX by supporting a  full production of Angels in America."/>
    <x v="36"/>
    <x v="366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x v="4022"/>
    <s v="The Merchant of Venice as Shakespeare Heard It"/>
    <s v="Help us produce a video of the first Original Pronunciation Merchant of Venice."/>
    <x v="102"/>
    <x v="2530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x v="4023"/>
    <s v="Forgive &amp; Forget"/>
    <s v="An original gospel stage play that explores the pain and hurt caused by those who struggle to forgive others!"/>
    <x v="39"/>
    <x v="117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x v="4024"/>
    <s v="Super Date, The Dating Game Show for Superheroes"/>
    <s v="Ever wonder what Wonder Woman wants in a super man? Can you be both a lover, and a fighter? And, whatâ€™s with all the spandex?"/>
    <x v="134"/>
    <x v="115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x v="4025"/>
    <s v="Financement et aide Ã  la crÃ©ation"/>
    <s v="Acteurs, scÃ©naristes et metteurs en scÃ¨ne souhaitant monter, 5 piÃ¨ces de thÃ©Ã¢tre ainsi que 3 courts mÃ©trages et 2 long-mÃ©trages."/>
    <x v="10"/>
    <x v="156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x v="4026"/>
    <s v="Speak to my Soul: A Montage of Voices"/>
    <s v="This is a play that voices that stories of the black experience in America using spoken word, song and dance."/>
    <x v="23"/>
    <x v="117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x v="4027"/>
    <s v="Lincoln High School presents: Little Shop of Horrors"/>
    <s v="Drama Students at Lincoln High School in Walla Walla, WA are working hard to present their excellent version of Little Shop of Horrors."/>
    <x v="9"/>
    <x v="394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x v="4028"/>
    <s v="The Last King of the I.D.A. (Minnesota Fringe)"/>
    <s v="The 2014 Minnesota Fringe Festival brings the World Premiere of LightBright's one-act play, The Last King of the I.D.A."/>
    <x v="13"/>
    <x v="253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x v="4029"/>
    <s v="Next 2 the Stage"/>
    <s v="A theater complex that educates as we entertain.  We will provide shows that inspire and theater classes that motivate."/>
    <x v="22"/>
    <x v="117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x v="4030"/>
    <s v="The Martin and Lewis Tribute Show"/>
    <s v="The world's best and only tribute to Dean Martin and Jerry Lewis_x000a_ bringing back the Music, Laughter and the Love."/>
    <x v="30"/>
    <x v="402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x v="4031"/>
    <s v="As You Like It in The Enchanted Forest Wildlife Sanctuary"/>
    <s v="HeARTistry's contemporary production of As You Like It epitomizes the wit and eloquence of William Shakespeare for a modern audience."/>
    <x v="10"/>
    <x v="117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x v="4032"/>
    <s v="The Modern Theater's 'Play It Forward' Fund"/>
    <s v="'Play it Forward' is a ticket bank for individuals in need. Fund a theater experience for someone that would otherwise go without!"/>
    <x v="436"/>
    <x v="2532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x v="4033"/>
    <s v="2020 Vision: a love story told over sixty years"/>
    <s v="Help us produce an iconic new verse play, set in the year 2020, with virtuoso acting and hauntingly beautiful words and music"/>
    <x v="437"/>
    <x v="2533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x v="4034"/>
    <s v="Technical Design for Liberty Lake Community Theatre"/>
    <s v="This local community theatre needs a proper, efficient, SAFE and professional audio and lighting setup. Helps us raise the funds!"/>
    <x v="438"/>
    <x v="148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x v="4035"/>
    <s v="The Lost Boy"/>
    <s v="&quot;Stories are where you go to look for the truth of your own life.&quot; (Frank Delaney)"/>
    <x v="3"/>
    <x v="2534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x v="4036"/>
    <s v="3 Days In Savannah"/>
    <s v="&quot;3 Days In Savannah&quot; explores the issues of love, racism, and regret while reminding us that, &quot;life is a game and love is the prize.&quot;"/>
    <x v="12"/>
    <x v="2535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x v="4037"/>
    <s v="The Pelican, by August Strindberg"/>
    <s v="The Pelican is a haunted play by one of Swedenâ€™s most renowned playwrights, August Strindberg, about a mother's tragic deceit."/>
    <x v="176"/>
    <x v="439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x v="4038"/>
    <s v="Take the Vagina Monologues to Main Street in Lexington, NC!"/>
    <s v="We are vagina warriors ready to bring our message of human rights, empowerment and diversity to Main St. Lexington, NC."/>
    <x v="30"/>
    <x v="356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x v="4039"/>
    <s v="Defiant Entertainment presents: The Park Bench"/>
    <s v="Help stage an original One Act Play that brings awareness to Alzheimer's in its debut performance."/>
    <x v="2"/>
    <x v="452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x v="4040"/>
    <s v="The Last Encore Musical"/>
    <s v="This nationally published book, set in the 70â€™s, tells the untold story of singers and a friendly reunion visit turning bad."/>
    <x v="6"/>
    <x v="911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x v="4041"/>
    <s v="In the Land of Gold"/>
    <s v="A bold, colouful, vibrant play centred around the last remaining monarchy of Africa."/>
    <x v="10"/>
    <x v="577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x v="4042"/>
    <s v="Messages"/>
    <s v="Acting group and production for inner city youth, about inner city youth. The problems and stuation that they see everyday."/>
    <x v="3"/>
    <x v="577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x v="4043"/>
    <s v="Not making potato salad here!"/>
    <s v="This could be my last play, need to bring my son out to see it before it's over.  Need to fly him here from BC"/>
    <x v="43"/>
    <x v="117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x v="4044"/>
    <s v="Cielito Lindo (Pretty Little One)"/>
    <s v="A bilingual play in The New Works Festival at UT that crosses cultures and explores what it means to be confident with who you are."/>
    <x v="20"/>
    <x v="117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x v="4045"/>
    <s v="The Hostages"/>
    <s v="&quot;The Hostages&quot; is about a bank robbery gone wrong, as we learn more about each characters, we question who are the actually hostages..."/>
    <x v="10"/>
    <x v="116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x v="4046"/>
    <s v="Glenn Herman's EXPRESSIONS: The UnKnown"/>
    <s v="An eclectic One Man stage show, that takes the audience on a journey through vast personalities, as he discovers his true self...#Drama"/>
    <x v="439"/>
    <x v="75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x v="4047"/>
    <s v="The Bridge That Brought Us Over: The History of Gospel Music"/>
    <s v="A conservative grandmother takes her hip-hop generation grandchildren through the history of Gospel music in one night..."/>
    <x v="10"/>
    <x v="178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x v="4048"/>
    <s v="Speechless"/>
    <s v="The unspoken story of growing up disabled with cerebral palsy and no speech. This inclusive company fights ignorance using dark humour."/>
    <x v="73"/>
    <x v="2536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x v="4049"/>
    <s v="The Hounds of Reservoir - A Shakesperian Heist film"/>
    <s v="A caravan heist goes horribly wrong. When the rogues meet up to discuss the matter, they suspect one of them is the King's guard."/>
    <x v="22"/>
    <x v="148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x v="4050"/>
    <s v="Ø¢Ù…ÙŠÙ† (Amen)"/>
    <s v="Amen is an important jarring story about the repercussions of reporting the war from the front lines and the war that follows them home"/>
    <x v="15"/>
    <x v="116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x v="4051"/>
    <s v="Phantom of the Kun Opera"/>
    <s v="It is a heart-breaking life story of Wu family who tries to preserve the gem of Chinese Kun Opera through generations."/>
    <x v="2"/>
    <x v="117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x v="4052"/>
    <s v="Throw Like A Girl"/>
    <s v="This empowering piece encourages women to rise up and pursue their dreams, not by behaving like a boy but by,_x000a_â€œThrowing Like A Girl.â€"/>
    <x v="9"/>
    <x v="1673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x v="4053"/>
    <s v="'Time at the Bar!' - Written and directed by Kieran Mellish"/>
    <s v="'Time at the Bar!' is a play written by Kieran Mellish, a student at Loughborough University and member of LSU Stage Society."/>
    <x v="2"/>
    <x v="178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x v="4054"/>
    <s v="Truth is..&quot;Real Love Ain't Suppose to Hurt&quot;"/>
    <s v="I love you,he said,then he kissed her as her tears fell down.It was my fault but make up will fix it&quot;she replied,then he hit her again!"/>
    <x v="440"/>
    <x v="117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x v="4055"/>
    <s v="'The Tempest' at the Minack Theatre Cornwall, July 2014"/>
    <s v="Moving Stories' 'The Tempest' promises to be vibrant &amp; enchanting, with original music, vivid design &amp; unforgettable performances."/>
    <x v="10"/>
    <x v="695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x v="4056"/>
    <s v="American Pride"/>
    <s v="American Pride is a play centered on the Poetry of one Iraq War veteran, and follows her journey through war and back home."/>
    <x v="15"/>
    <x v="195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x v="4057"/>
    <s v="HOWARD BARKER DOUBLE BILL - Arcola Theatre 2015"/>
    <s v="Exhilarating Double Bill uniting London premiere of THE TWELFTH BATTLE OF ISONZO &amp; thrilling revival of JUDITH: A PARTING FROM THE BODY"/>
    <x v="8"/>
    <x v="2537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x v="4058"/>
    <s v="Secret of Shahrazad (World Premier)"/>
    <s v="Help reveal the beauty of Islamic culture by launching this new adventure play celebrating Persian music, dance, and lore."/>
    <x v="192"/>
    <x v="483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x v="4059"/>
    <s v="The Million Dollar Shot"/>
    <s v="A very Canadian children's play inspired by the tradition of British pantomimes like Aladdin, and the Nutcracker."/>
    <x v="3"/>
    <x v="156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x v="4060"/>
    <s v="Good Evening, I'm Robert Service"/>
    <s v="A funny, poignant play that revives the forgotten life and adventures of great Scottish Canadian, world renowned poet, Robert Service."/>
    <x v="3"/>
    <x v="2516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x v="4061"/>
    <s v="PRODUCE the Stage Play SKYLAR'S SYNDROME by Gavin Kayner"/>
    <s v="SKYLAR'S SYNDROME is a tremendous psychodrama by master playwright Gavin Kayner!"/>
    <x v="441"/>
    <x v="117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x v="4062"/>
    <s v="Motorcycle MacBeth...NOT your grandmother's Shakespeare!"/>
    <s v="Shakespeare's beloved tragedy, MacBeth, staged in the Black Hills of Wyoming during Sturgis '76. Warning! This is no church picnic!"/>
    <x v="22"/>
    <x v="2538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x v="4063"/>
    <s v="Whisper Me Happy Ever After (WMHEA)"/>
    <s v="WMHAE by Julie McNamara, raises awareness of the effects domestic violence has on the mental health of young people who witness it."/>
    <x v="196"/>
    <x v="2503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x v="4064"/>
    <s v="Help us make &quot;The Odd Couple&quot; a show to remember."/>
    <s v="We are mounting a production of Neil Simon's brilliant comedy, The Odd Couple, and need your help to make it as wonderful as we can."/>
    <x v="13"/>
    <x v="22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x v="4065"/>
    <s v="A Midsummer's Night's Dream"/>
    <s v="A classical/ fantasy version of midsummers done by professionally trained actors in Tulsa!"/>
    <x v="23"/>
    <x v="2539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x v="4066"/>
    <s v="Divine Connection Performing Arts Leadership Program"/>
    <s v="We have created an outstanding mobile Performing Arts Program that has great impact on the social development in multiple communities."/>
    <x v="36"/>
    <x v="379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x v="4067"/>
    <s v="Help Shakespeare Troupe accept invite to perform in UK!"/>
    <s v="Will Power Troupe is the only US group invited to perform in London's Shakespeare Festival. We need your help to bring the USA to UK!"/>
    <x v="10"/>
    <x v="631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x v="4068"/>
    <s v="Produce BELLE DAME SANS MERCI a stage play"/>
    <s v="Be a PRODUCER of the Original stage play BELLE DAME SANS MERCI by Michael Fenlason! :-) :-( !"/>
    <x v="442"/>
    <x v="2540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x v="4069"/>
    <s v="The Pendulum Swings"/>
    <s v="'The Pendulum Swings' is a three-act dark comedy that sees Frank and Michael await their execution on Death Row."/>
    <x v="21"/>
    <x v="357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x v="4070"/>
    <s v="Southern Utah University: V-Day 2015"/>
    <s v="V-Day Southern Utah University 2015 and Second Studio Players presents: The Vagina Monologues"/>
    <x v="28"/>
    <x v="78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x v="4071"/>
    <s v="ATEMPORAL"/>
    <s v="ExÃ¡men final de alumnos del Centro de CapacitaciÃ³n de la ANDA. Son extractos de obras: El JardÃ­n de los CerezoS, Madre Coraje y Casa"/>
    <x v="22"/>
    <x v="117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x v="4072"/>
    <s v="Oh! What a Lovely War - Salute the Centenary"/>
    <s v="Salute the Centenary with this satirical and moving play. The centenary has national relevance, and we want to mark it in our community"/>
    <x v="28"/>
    <x v="460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x v="4073"/>
    <s v="OTHELLO, by William Shakespeare ( FUNDRAISER)"/>
    <s v="OTHELLO, directed by Daniel Echevarria. A tragedy that highlights political corruption and the madness that can come out of love."/>
    <x v="8"/>
    <x v="2541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x v="4074"/>
    <s v="The Free Man - the story of Hurr"/>
    <s v="A performance to inspire people, regardless of their faith, to visualise the repentance of Hurr and the forgiveness of Imam Hussain"/>
    <x v="181"/>
    <x v="2542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x v="4075"/>
    <s v="Julius Caesar - Which side will you choose?"/>
    <s v="Set in the near future, this version of Shakespeare's classic play looks at how events that shook an empire could still happen today."/>
    <x v="13"/>
    <x v="2543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x v="4076"/>
    <s v="The Walls of Jericho ( A Voice for Warrior Families)"/>
    <s v="A play to raise awareness about the effects of mental illness on a military family in the Cold War area."/>
    <x v="176"/>
    <x v="117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x v="4077"/>
    <s v="Citrus Heights Theatre In The Heights"/>
    <s v="We aim to bring creative, innovative, exciting, educational and fun community theater (with a professional attitude) to a new location."/>
    <x v="36"/>
    <x v="2544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x v="4078"/>
    <s v="Theatre Memoire"/>
    <s v="Theatre Memoire are a High Wycombe based theatre company. Performing plays about multi-culturalism and interconectedness."/>
    <x v="49"/>
    <x v="117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x v="4079"/>
    <s v="Professor O'Hannigan's Time Machine (Student Directed)"/>
    <s v="A tale of obsession, science, and lost love! Help the Caddo Magnet Players give this student-written play its debut on a real stage!"/>
    <x v="9"/>
    <x v="139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x v="4080"/>
    <s v="Uncommonnotions"/>
    <s v="&quot;Uncommonnotion&quot;. is a collections of short humors stories, I want to develop into plays, interest has been shown in this idea."/>
    <x v="9"/>
    <x v="117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x v="4081"/>
    <s v="AU Theatre Wing (Pygmalion Sound and Lighting Fees)"/>
    <s v="AUTheatreWing is a student theatre association fostering the development of the dramatic arts at our university."/>
    <x v="443"/>
    <x v="457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x v="4082"/>
    <s v="Blazed Donuts: An Orginial One Act"/>
    <s v="A short one act play about an undercover cop posing as a girl scout trying to stop a doughnut shop from selling drug filled doughnuts."/>
    <x v="325"/>
    <x v="158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x v="4083"/>
    <s v="Defendant Maurice Chevalier"/>
    <s v="Condemned to death for Collaboration with the Nazis, popular French Singer &amp; Entertainer Maurice Chevalier tells his side of the story"/>
    <x v="8"/>
    <x v="2545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x v="4084"/>
    <s v="WANTS (We Are Not The Same)"/>
    <s v="WANTS deals with diversity in all its various facets._x000a_The drama is set in a futuristic society where no diversity si accepted."/>
    <x v="9"/>
    <x v="115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x v="4085"/>
    <s v="Age of Valor: Heritage - The Audio Drama"/>
    <s v="Just like the good old fashioned radio dramas, Heritage will be performed and narrated for you by 16 different talented voice actors."/>
    <x v="8"/>
    <x v="115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x v="4086"/>
    <s v="Carpe Diem Theater Troupe"/>
    <s v="Our theater troupe needs your help to put on a unique production of Hamlet! Pledge to help young actors learn and refine their skills!"/>
    <x v="28"/>
    <x v="779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x v="4087"/>
    <s v="Stage Production &quot;The Nail Shop&quot;"/>
    <s v="Comedy Stage Play"/>
    <x v="376"/>
    <x v="117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x v="4088"/>
    <s v="Community Theatre Project-Children's Show (Arthur)"/>
    <s v="Young persons theatre company working in deprived area seeking funding for children's theatrical production."/>
    <x v="13"/>
    <x v="1168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x v="4089"/>
    <s v="THE SNAIL: a comedy play at Hollywood Fringe Festival 2015"/>
    <s v="&quot;The Snail&quot; is the story of Andrew, a Transgender, who discovers his identity through the relationship with parents, with peers and sex"/>
    <x v="10"/>
    <x v="739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x v="4090"/>
    <s v="&quot; Sweet O'l Mama &quot; Theater Production"/>
    <s v="A gripping re-enactment of a true breast cancer survival story, highlighted with inspiration and laughter!"/>
    <x v="28"/>
    <x v="573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x v="4091"/>
    <s v="The 'Theater of Community' Tour"/>
    <s v="Unique  troupe will bring the wonder &amp; joy of Therapeutic Theater to  youth with severe multiple disabilities, &amp; adults with Alzheimers"/>
    <x v="183"/>
    <x v="2546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x v="4092"/>
    <s v="A CRY FOR HELP"/>
    <s v="&quot;A Cry for Help is Riveting, Inspiring, and Mesmerizing. You will laugh, cry, and be thinking about your own Cry for Help&quot;"/>
    <x v="74"/>
    <x v="17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x v="4093"/>
    <s v="The Grouch Who Couldn't Steal Christmas"/>
    <s v="'The Grouch' is the perfect way to brighten up your Christmas. Full of love, laughs and some sheer calculated silliness, don't miss it!"/>
    <x v="30"/>
    <x v="177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x v="4094"/>
    <s v="Live at the Speakeasy with Ryan Anderson"/>
    <s v="Live at the Speakeasy with Ryan Anderson is a local talk show! Showcasing local artist, special guest, and talented bands."/>
    <x v="13"/>
    <x v="655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x v="4095"/>
    <s v="LOPE ENAMORADO"/>
    <s v="Proyecto teatral dirigido por MartÃ­n Acosta que habla y reflexiona sobre el amor y su naturaleza."/>
    <x v="11"/>
    <x v="25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x v="4096"/>
    <s v="Theatre for Life, Youth Theatre Company, Southampton UK"/>
    <s v="Theatre for Life believes in unlocking young people's creativity, developing self belief and creating positive opportunities."/>
    <x v="8"/>
    <x v="402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x v="4097"/>
    <s v="And There Was War! Major Theatre Production"/>
    <s v="And There Was War is a play, a biblical narrative deeply entrenched in the concepts of the great controversy between Good and Evil!"/>
    <x v="3"/>
    <x v="117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x v="4098"/>
    <s v="Life is simple"/>
    <s v="Community Youth play, written by and performed by the youth about finding joy in the simple things in life"/>
    <x v="96"/>
    <x v="117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x v="4099"/>
    <s v="L.U.N.A. Theatre Company produces &quot;Steel Magnolias&quot;"/>
    <s v="L.U.N.A. (Love, Understanding, Nurturing, and Awareness) is a non-profit organization dedicated to helping raise awareness for causes."/>
    <x v="37"/>
    <x v="155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x v="4100"/>
    <s v="America is at the Mall: A Play in Three Acts"/>
    <s v="How does war change a family?  A peek into one family's kitchen as their soldier fights in Iraq."/>
    <x v="444"/>
    <x v="117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x v="4101"/>
    <s v="Meet The Claires - Valentine's Day Weekend Comedy Stage Play"/>
    <s v="This is a Comedic Story about a young boy who saw the image of the perfect woman and from that point searched for someone similar"/>
    <x v="20"/>
    <x v="117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x v="4102"/>
    <s v="4th Wall Theatre Project"/>
    <s v="Local Community theater to get up and running in the Idaho Falls area. Something new, something different!"/>
    <x v="2"/>
    <x v="254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x v="4103"/>
    <s v="Weather Men"/>
    <s v="Weather Men is a play, written by Nathan Black.  A comedy/drama that explores the question of 'why people stay together?'"/>
    <x v="28"/>
    <x v="173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x v="4104"/>
    <s v="PETER PAN - a new play by Ebony Rattle"/>
    <s v="PETER PAN, written by Ebony Rattle, is a new retelling of the classic play by J.M. Barrie about a boy who refused to grow up."/>
    <x v="9"/>
    <x v="762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x v="4105"/>
    <s v="Â¡LlÃ©vame!"/>
    <s v="Buscamos finalizar el proceso de producciÃ³n de un espectÃ¡culo de payaso y con Ã©l, activar espacios pÃºblicos para la escena clown."/>
    <x v="287"/>
    <x v="2094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x v="4106"/>
    <s v="David Facer, Paradox Magic"/>
    <s v="No magic show has ever integrated theatre arts like this.  World of Paradox is designed for all audiences and is interactive in nature."/>
    <x v="10"/>
    <x v="2404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x v="4107"/>
    <s v="Sacrifice"/>
    <s v="A new dramatic comedy dealing with a father's unwillingness to let go of his past causes major problems for the future of his daughter."/>
    <x v="13"/>
    <x v="78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x v="4108"/>
    <s v="The Black Woman's Attitude Stage Play"/>
    <s v="We are producing and directing a stage play that will focus on relationships and the stereotypes/truths that prohibit growth."/>
    <x v="9"/>
    <x v="1765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x v="4109"/>
    <s v="Jack the Lad"/>
    <s v="Jack the Lad - a new play that explores how far the boundaries of friendship will stretch when morality and loyalties clash."/>
    <x v="2"/>
    <x v="117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x v="4110"/>
    <s v="Take Tartuffe to Edinburgh Fringe Festival!"/>
    <s v="Set in the height of sex, drugs and rock 'n' roll this production is an exciting new take on Moliere's classic! Performing with SpaceUK"/>
    <x v="43"/>
    <x v="172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x v="4111"/>
    <s v="REBORN IN LOVE"/>
    <s v="REBORN IN LOVE is the sequel to REBORN FROM ABOVE: A Tale of Eternal Love.  This is part two, of a One-Act play series."/>
    <x v="9"/>
    <x v="1077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x v="4112"/>
    <s v="A Great New Controversial Play - &quot;The Divide&quot;."/>
    <s v="Set in Southern America â€œThe Divideâ€ is a stage play that touches on the issues that are forefront in America and the world."/>
    <x v="30"/>
    <x v="116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x v="4113"/>
    <s v="The Toy Box by Anthony H. Wallace"/>
    <s v="A family oriented play about Christians &amp; the sins they live with, portrayed by &quot;puppets and toys&quot; at Queensbury Theater in Houston."/>
    <x v="15"/>
    <x v="158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  <r>
    <x v="4114"/>
    <m/>
    <m/>
    <x v="445"/>
    <x v="2548"/>
    <x v="4"/>
    <m/>
    <m/>
    <m/>
    <m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07CD50-FC68-4A4D-B18A-6527FABE4D24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18" firstHeaderRow="1" firstDataRow="2" firstDataCol="1" rowPageCount="2" colPageCount="1"/>
  <pivotFields count="23">
    <pivotField showAll="0">
      <items count="41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t="default"/>
      </items>
    </pivotField>
    <pivotField showAll="0"/>
    <pivotField showAll="0"/>
    <pivotField showAll="0">
      <items count="447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x="445"/>
        <item t="default"/>
      </items>
    </pivotField>
    <pivotField showAll="0">
      <items count="2550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x="2548"/>
        <item t="default"/>
      </items>
    </pivotField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3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12"/>
          </reference>
        </references>
      </pivotArea>
    </chartFormat>
    <chartFormat chart="1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1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5BD429-1EA0-4CEC-BE93-70F0AFB81023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15DB72-7418-4E4F-B351-0AECFD86DFC0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7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CAFB2F-803B-4351-926D-2D0D6E930A76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topLeftCell="C1" zoomScale="95" zoomScaleNormal="95" workbookViewId="0">
      <selection activeCell="Q3" sqref="Q3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6.332031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44140625" bestFit="1" customWidth="1"/>
    <col min="16" max="16" width="16.21875" bestFit="1" customWidth="1"/>
    <col min="17" max="17" width="41.109375" customWidth="1"/>
    <col min="18" max="18" width="15.5546875" bestFit="1" customWidth="1"/>
    <col min="19" max="19" width="28.5546875" style="15" bestFit="1" customWidth="1"/>
    <col min="20" max="20" width="11.109375" style="15" bestFit="1" customWidth="1"/>
    <col min="21" max="21" width="8.33203125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  <c r="U1" s="18" t="s">
        <v>8398</v>
      </c>
    </row>
    <row r="2" spans="1:21" ht="43.2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  <c r="U2">
        <f>YEAR(S2)</f>
        <v>2015</v>
      </c>
    </row>
    <row r="3" spans="1:21" ht="28.8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YEAR(S3)</f>
        <v>2017</v>
      </c>
    </row>
    <row r="4" spans="1:21" ht="43.2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28.8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57.6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3.2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43.2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57.6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28.8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3.2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43.2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57.6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57.6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43.2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28.8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3.2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43.2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43.2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3.2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43.2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3.2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3.2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28.8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3.2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28.8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43.2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3.2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3.2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28.8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43.2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3.2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3.2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57.6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43.2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43.2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43.2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28.8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43.2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3.2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57.6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43.2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43.2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43.2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43.2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57.6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3.2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3.2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57.6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43.2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3.2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43.2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3.2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28.8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57.6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3.2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28.8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43.2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43.2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43.2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3.2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43.2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43.2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3.2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43.2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0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43.2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0" t="s">
        <v>8308</v>
      </c>
      <c r="R67" t="s">
        <v>8310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8.8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3.2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57.6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43.2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43.2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3.2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43.2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43.2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43.2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3.2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43.2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3.2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86.4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3.2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3.2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43.2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43.2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43.2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3.2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43.2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57.6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3.2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43.2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3.2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28.8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3.2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43.2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57.6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3.2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43.2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57.6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3.2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3.2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28.8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43.2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43.2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43.2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43.2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28.8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3.2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43.2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3.2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3.2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3.2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3.2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43.2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28.8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43.2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43.2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57.6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28.8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43.2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57.6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57.6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28.8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43.2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3.2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43.2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43.2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43.2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28.8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0" t="s">
        <v>8308</v>
      </c>
      <c r="R130" t="s">
        <v>8311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57.6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0" t="s">
        <v>8308</v>
      </c>
      <c r="R131" t="s">
        <v>8311</v>
      </c>
      <c r="S131" s="15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2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43.2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28.8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3.2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57.6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43.2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43.2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43.2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43.2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3.2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43.2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43.2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3.2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43.2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43.2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28.8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43.2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43.2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3.2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43.2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28.8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3.2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43.2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57.6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57.6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3.2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43.2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43.2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43.2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43.2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3.2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57.6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43.2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28.8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3.2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3.2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43.2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43.2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43.2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3.2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3.2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3.2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43.2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43.2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43.2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28.8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28.8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28.8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3.2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43.2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43.2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43.2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43.2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43.2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43.2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43.2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3.2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57.6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0" t="s">
        <v>8308</v>
      </c>
      <c r="R194" t="s">
        <v>8312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57.6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0" t="s">
        <v>8308</v>
      </c>
      <c r="R195" t="s">
        <v>8312</v>
      </c>
      <c r="S195" s="15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2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3.2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3.2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43.2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43.2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43.2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28.8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43.2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43.2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43.2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3.2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3.2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3.2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43.2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43.2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43.2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43.2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28.8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3.2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43.2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43.2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43.2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43.2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28.8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3.2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43.2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43.2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43.2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3.2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43.2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3.2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28.8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43.2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43.2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43.2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43.2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3.2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43.2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43.2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43.2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28.8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43.2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3.2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57.6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43.2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3.2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3.2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57.6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43.2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3.2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57.6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43.2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57.6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43.2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3.2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3.2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57.6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3.2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28.8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43.2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0" t="s">
        <v>8308</v>
      </c>
      <c r="R258" t="s">
        <v>8313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43.2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0" t="s">
        <v>8308</v>
      </c>
      <c r="R259" t="s">
        <v>8313</v>
      </c>
      <c r="S259" s="15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3.2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57.6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43.2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28.8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28.8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57.6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57.6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57.6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57.6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3.2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43.2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43.2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3.2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43.2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43.2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43.2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43.2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3.2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43.2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43.2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28.8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43.2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43.2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43.2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3.2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28.8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43.2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3.2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43.2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28.8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57.6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43.2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28.8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3.2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57.6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43.2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72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43.2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3.2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43.2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28.8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57.6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43.2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3.2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57.6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3.2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28.8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43.2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28.8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43.2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43.2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3.2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3.2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57.6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57.6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43.2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3.2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28.8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43.2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3.2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57.6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43.2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0" t="s">
        <v>8308</v>
      </c>
      <c r="R322" t="s">
        <v>8313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3.2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0" t="s">
        <v>8308</v>
      </c>
      <c r="R323" t="s">
        <v>8313</v>
      </c>
      <c r="S323" s="15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2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43.2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3.2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3.2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3.2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43.2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3.2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3.2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43.2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3.2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43.2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43.2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57.6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43.2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3.2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43.2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43.2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3.2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3.2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43.2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28.8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43.2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43.2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3.2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43.2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43.2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43.2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43.2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3.2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43.2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43.2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43.2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43.2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43.2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43.2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43.2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3.2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3.2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43.2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43.2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57.6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57.6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43.2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3.2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3.2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43.2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43.2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43.2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43.2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43.2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28.8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3.2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43.2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43.2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43.2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3.2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57.6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43.2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57.6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3.2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57.6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43.2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43.2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0" t="s">
        <v>8308</v>
      </c>
      <c r="R386" t="s">
        <v>8313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43.2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0" t="s">
        <v>8308</v>
      </c>
      <c r="R387" t="s">
        <v>8313</v>
      </c>
      <c r="S387" s="15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2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57.6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3.2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57.6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3.2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3.2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43.2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43.2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43.2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3.2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3.2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57.6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3.2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43.2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3.2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43.2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43.2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3.2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3.2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28.8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43.2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3.2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3.2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3.2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3.2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43.2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43.2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3.2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43.2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57.6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43.2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43.2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43.2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3.2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43.2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43.2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43.2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3.2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3.2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43.2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43.2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57.6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28.8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57.6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43.2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3.2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57.6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57.6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57.6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3.2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3.2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3.2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43.2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3.2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43.2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3.2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43.2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3.2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43.2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43.2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43.2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0" t="s">
        <v>8308</v>
      </c>
      <c r="R450" t="s">
        <v>8314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43.2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0" t="s">
        <v>8308</v>
      </c>
      <c r="R451" t="s">
        <v>8314</v>
      </c>
      <c r="S451" s="15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2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43.2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28.8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43.2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3.2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43.2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43.2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43.2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3.2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43.2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28.8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43.2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43.2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3.2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28.8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3.2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43.2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43.2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28.8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43.2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57.6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43.2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3.2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3.2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57.6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28.8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57.6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3.2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3.2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43.2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43.2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3.2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57.6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57.6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43.2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43.2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43.2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43.2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3.2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3.2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43.2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3.2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43.2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3.2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28.8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3.2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57.6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57.6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43.2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57.6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43.2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43.2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3.2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3.2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43.2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57.6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3.2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3.2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3.2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43.2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0" t="s">
        <v>8308</v>
      </c>
      <c r="R514" t="s">
        <v>8314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28.8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10" t="s">
        <v>8308</v>
      </c>
      <c r="R515" t="s">
        <v>8314</v>
      </c>
      <c r="S515" s="15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2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3.2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28.8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43.2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43.2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3.2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57.6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3.2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3.2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43.2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43.2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43.2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43.2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57.6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3.2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57.6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43.2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43.2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3.2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3.2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43.2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43.2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28.8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43.2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43.2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43.2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3.2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43.2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43.2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43.2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57.6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43.2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43.2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43.2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57.6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3.2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28.8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43.2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43.2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57.6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43.2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57.6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3.2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10" t="s">
        <v>8317</v>
      </c>
      <c r="R578" t="s">
        <v>8318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43.2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s="10" t="s">
        <v>8317</v>
      </c>
      <c r="R579" t="s">
        <v>8318</v>
      </c>
      <c r="S579" s="15">
        <f t="shared" ref="S579:S642" si="47">(((J579/60)/60)/24)+DATE(1970,1,1)</f>
        <v>42450.589143518519</v>
      </c>
      <c r="T579" s="15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8.8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28.8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43.2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43.2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t="s">
        <v>8318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43.2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t="s">
        <v>8318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43.2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43.2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t="s">
        <v>8318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3.2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72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43.2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57.6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3.2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43.2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57.6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28.8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43.2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28.8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3.2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28.8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43.2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43.2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3.2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8317</v>
      </c>
      <c r="R604" t="s">
        <v>8318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3.2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43.2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t="s">
        <v>8318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28.8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57.6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43.2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8317</v>
      </c>
      <c r="R609" t="s">
        <v>8318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43.2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43.2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3.2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t="s">
        <v>8318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43.2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t="s">
        <v>8318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28.8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t="s">
        <v>8318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43.2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3.2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t="s">
        <v>8318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3.2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t="s">
        <v>8318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43.2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8317</v>
      </c>
      <c r="R618" t="s">
        <v>8318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57.6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43.2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8317</v>
      </c>
      <c r="R620" t="s">
        <v>8318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28.8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3.2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43.2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43.2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57.6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t="s">
        <v>8318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3.2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t="s">
        <v>8318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43.2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8317</v>
      </c>
      <c r="R627" t="s">
        <v>8318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43.2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43.2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3.2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8317</v>
      </c>
      <c r="R630" t="s">
        <v>8318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43.2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57.6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28.8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8317</v>
      </c>
      <c r="R634" t="s">
        <v>8318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3.2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28.8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43.2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43.2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8317</v>
      </c>
      <c r="R639" t="s">
        <v>8318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28.8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43.2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s="10" t="s">
        <v>8317</v>
      </c>
      <c r="R642" t="s">
        <v>8319</v>
      </c>
      <c r="S642" s="15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43.2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s="10" t="s">
        <v>8317</v>
      </c>
      <c r="R643" t="s">
        <v>8319</v>
      </c>
      <c r="S643" s="15">
        <f t="shared" ref="S643:S706" si="52">(((J643/60)/60)/24)+DATE(1970,1,1)</f>
        <v>42199.57</v>
      </c>
      <c r="T643" s="15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2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43.2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43.2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28.8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43.2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43.2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28.8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43.2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43.2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43.2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57.6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57.6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43.2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3.2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43.2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43.2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43.2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43.2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3.2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43.2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43.2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43.2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43.2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43.2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43.2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3.2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57.6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57.6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57.6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43.2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57.6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28.8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43.2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57.6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57.6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43.2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43.2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43.2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43.2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3.2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43.2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28.8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43.2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57.6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t="s">
        <v>8319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43.2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43.2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43.2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28.8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3.2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43.2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43.2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43.2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57.6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28.8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43.2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43.2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43.2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43.2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43.2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43.2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3.2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3.2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s="10" t="s">
        <v>8317</v>
      </c>
      <c r="R706" t="s">
        <v>8319</v>
      </c>
      <c r="S706" s="15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ht="28.8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s="10" t="s">
        <v>8317</v>
      </c>
      <c r="R707" t="s">
        <v>8319</v>
      </c>
      <c r="S707" s="15">
        <f t="shared" ref="S707:S770" si="57">(((J707/60)/60)/24)+DATE(1970,1,1)</f>
        <v>42726.491643518515</v>
      </c>
      <c r="T707" s="15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2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t="s">
        <v>8319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43.2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43.2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28.8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28.8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t="s">
        <v>8319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57.6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57.6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43.2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3.2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57.6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3.2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43.2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43.2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3.2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57.6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43.2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28.8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43.2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3.2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43.2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57.6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3.2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43.2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28.8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3.2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43.2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57.6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43.2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3.2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43.2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43.2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28.8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43.2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57.6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28.8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57.6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43.2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43.2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43.2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28.8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43.2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3.2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43.2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43.2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3.2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57.6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43.2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43.2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3.2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3.2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43.2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28.8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3.2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43.2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8320</v>
      </c>
      <c r="R762" t="s">
        <v>8322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3.2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3.2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8320</v>
      </c>
      <c r="R764" t="s">
        <v>8322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3.2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3.2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8320</v>
      </c>
      <c r="R766" t="s">
        <v>8322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43.2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43.2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8320</v>
      </c>
      <c r="R768" t="s">
        <v>8322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43.2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s="10" t="s">
        <v>8320</v>
      </c>
      <c r="R770" t="s">
        <v>8322</v>
      </c>
      <c r="S770" s="15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57.6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s="10" t="s">
        <v>8320</v>
      </c>
      <c r="R771" t="s">
        <v>8322</v>
      </c>
      <c r="S771" s="15">
        <f t="shared" ref="S771:S834" si="62">(((J771/60)/60)/24)+DATE(1970,1,1)</f>
        <v>41604.996458333335</v>
      </c>
      <c r="T771" s="15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2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t="s">
        <v>8322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3.2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57.6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43.2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43.2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3.2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43.2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43.2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3.2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57.6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43.2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3.2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3.2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43.2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43.2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43.2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3.2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43.2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43.2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3.2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43.2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43.2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28.8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43.2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43.2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43.2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57.6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43.2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3.2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43.2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3.2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3.2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57.6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43.2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43.2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3.2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28.8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43.2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43.2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43.2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28.8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43.2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28.8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43.2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28.8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28.8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3.2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43.2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28.8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3.2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3.2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43.2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3.2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57.6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28.8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3.2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57.6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57.6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57.6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3.2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28.8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43.2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s="10" t="s">
        <v>8323</v>
      </c>
      <c r="R834" t="s">
        <v>8324</v>
      </c>
      <c r="S834" s="15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s="10" t="s">
        <v>8323</v>
      </c>
      <c r="R835" t="s">
        <v>8324</v>
      </c>
      <c r="S835" s="15">
        <f t="shared" ref="S835:S898" si="67">(((J835/60)/60)/24)+DATE(1970,1,1)</f>
        <v>41718.878182870372</v>
      </c>
      <c r="T835" s="15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57.6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43.2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43.2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43.2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3.2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43.2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43.2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3.2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57.6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3.2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43.2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28.8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3.2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57.6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3.2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43.2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28.8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3.2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3.2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28.8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57.6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43.2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43.2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43.2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43.2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3.2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3.2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3.2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3.2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43.2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3.2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43.2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57.6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57.6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43.2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43.2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3.2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28.8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57.6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57.6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t="s">
        <v>8326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28.8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43.2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43.2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43.2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43.2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3.2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43.2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57.6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3.2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3.2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43.2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43.2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t="s">
        <v>8327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57.6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3.2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57.6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43.2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43.2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3.2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43.2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43.2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43.2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s="10" t="s">
        <v>8323</v>
      </c>
      <c r="R898" t="s">
        <v>8327</v>
      </c>
      <c r="S898" s="15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43.2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s="10" t="s">
        <v>8323</v>
      </c>
      <c r="R899" t="s">
        <v>8327</v>
      </c>
      <c r="S899" s="15">
        <f t="shared" ref="S899:S962" si="72">(((J899/60)/60)/24)+DATE(1970,1,1)</f>
        <v>41211.688750000001</v>
      </c>
      <c r="T899" s="15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2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3.2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28.8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57.6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t="s">
        <v>8326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57.6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3.2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3.2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3.2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28.8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t="s">
        <v>8326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28.8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t="s">
        <v>8326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3.2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t="s">
        <v>8326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57.6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3.2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43.2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t="s">
        <v>8326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3.2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43.2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3.2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t="s">
        <v>8326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3.2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3.2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t="s">
        <v>8326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43.2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57.6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3.2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t="s">
        <v>8326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43.2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3.2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43.2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43.2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3.2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57.6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t="s">
        <v>8326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28.8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t="s">
        <v>8326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3.2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3.2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t="s">
        <v>8326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57.6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3.2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28.8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43.2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43.2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43.2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3.2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t="s">
        <v>8326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3.2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3.2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43.2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3.2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57.6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57.6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28.8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3.2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3.2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43.2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43.2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8317</v>
      </c>
      <c r="R949" t="s">
        <v>8319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57.6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3.2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3.2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28.8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3.2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3.2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3.2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57.6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28.8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57.6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43.2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3.2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s="10" t="s">
        <v>8317</v>
      </c>
      <c r="R962" t="s">
        <v>8319</v>
      </c>
      <c r="S962" s="15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43.2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s="10" t="s">
        <v>8317</v>
      </c>
      <c r="R963" t="s">
        <v>8319</v>
      </c>
      <c r="S963" s="15">
        <f t="shared" ref="S963:S1026" si="77">(((J963/60)/60)/24)+DATE(1970,1,1)</f>
        <v>42740.693692129629</v>
      </c>
      <c r="T963" s="15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2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28.8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43.2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43.2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3.2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3.2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43.2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28.8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57.6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43.2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3.2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43.2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3.2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43.2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43.2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43.2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3.2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43.2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57.6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57.6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28.8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57.6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72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43.2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57.6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3.2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57.6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t="s">
        <v>8319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28.8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43.2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72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3.2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3.2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43.2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28.8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28.8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43.2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3.2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3.2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57.6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43.2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3.2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43.2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3.2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3.2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43.2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57.6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43.2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3.2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57.6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43.2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28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3.2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43.2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3.2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43.2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43.2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3.2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28.8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3.2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3.2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s="10" t="s">
        <v>8323</v>
      </c>
      <c r="R1026" t="s">
        <v>8328</v>
      </c>
      <c r="S1026" s="15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43.2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s="10" t="s">
        <v>8323</v>
      </c>
      <c r="R1027" t="s">
        <v>8328</v>
      </c>
      <c r="S1027" s="15">
        <f t="shared" ref="S1027:S1090" si="82">(((J1027/60)/60)/24)+DATE(1970,1,1)</f>
        <v>42049.833761574075</v>
      </c>
      <c r="T1027" s="15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57.6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43.2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3.2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28.8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28.8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57.6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43.2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3.2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43.2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3.2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43.2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3.2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43.2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43.2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3.2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8329</v>
      </c>
      <c r="R1043" t="s">
        <v>8330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43.2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3.2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43.2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3.2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43.2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8329</v>
      </c>
      <c r="R1048" t="s">
        <v>8330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3.2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43.2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t="s">
        <v>8330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28.8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t="s">
        <v>8330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43.2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t="s">
        <v>8330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57.6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8329</v>
      </c>
      <c r="R1054" t="s">
        <v>8330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43.2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57.6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t="s">
        <v>8330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43.2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t="s">
        <v>8330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43.2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t="s">
        <v>8330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43.2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t="s">
        <v>8330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43.2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t="s">
        <v>8330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8329</v>
      </c>
      <c r="R1061" t="s">
        <v>8330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43.2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28.8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8329</v>
      </c>
      <c r="R1063" t="s">
        <v>8330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43.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8329</v>
      </c>
      <c r="R1065" t="s">
        <v>8330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43.2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43.2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3.2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43.2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57.6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3.2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3.2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43.2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t="s">
        <v>8332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28.8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57.6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28.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3.2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3.2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57.6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43.2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3.2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3.2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43.2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43.2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8331</v>
      </c>
      <c r="R1086" t="s">
        <v>8332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43.2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43.2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8331</v>
      </c>
      <c r="R1089" t="s">
        <v>8332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28.8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s="10" t="s">
        <v>8331</v>
      </c>
      <c r="R1090" t="s">
        <v>8332</v>
      </c>
      <c r="S1090" s="15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28.8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s="10" t="s">
        <v>8331</v>
      </c>
      <c r="R1091" t="s">
        <v>8332</v>
      </c>
      <c r="S1091" s="15">
        <f t="shared" ref="S1091:S1154" si="87">(((J1091/60)/60)/24)+DATE(1970,1,1)</f>
        <v>42151.189525462964</v>
      </c>
      <c r="T1091" s="15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2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43.2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57.6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3.2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43.2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43.2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43.2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3.2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28.8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57.6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3.2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28.8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43.2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3.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43.2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57.6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3.2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57.6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t="s">
        <v>8332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57.6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43.2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43.2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43.2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3.2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43.2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43.2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43.2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43.2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3.2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43.2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57.6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43.2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t="s">
        <v>8332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3.2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57.6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t="s">
        <v>8332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43.2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43.2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43.2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t="s">
        <v>8333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43.2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57.6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3.2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43.2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43.2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t="s">
        <v>8333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3.2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43.2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3.2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57.6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3.2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43.2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43.2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43.2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3.2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t="s">
        <v>8333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t="s">
        <v>8333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3.2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8331</v>
      </c>
      <c r="R1144" t="s">
        <v>8333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43.2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3.2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8334</v>
      </c>
      <c r="R1146" t="s">
        <v>8335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3.2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43.2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43.2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8334</v>
      </c>
      <c r="R1149" t="s">
        <v>8335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28.8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28.8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28.8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57.6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8334</v>
      </c>
      <c r="R1153" t="s">
        <v>8335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s="10" t="s">
        <v>8334</v>
      </c>
      <c r="R1154" t="s">
        <v>8335</v>
      </c>
      <c r="S1154" s="15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28.8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s="10" t="s">
        <v>8334</v>
      </c>
      <c r="R1155" t="s">
        <v>8335</v>
      </c>
      <c r="S1155" s="15">
        <f t="shared" ref="S1155:S1218" si="92">(((J1155/60)/60)/24)+DATE(1970,1,1)</f>
        <v>42143.714178240742</v>
      </c>
      <c r="T1155" s="15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2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43.2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3.2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t="s">
        <v>8335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43.2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43.2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43.2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t="s">
        <v>8335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3.2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43.2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t="s">
        <v>8335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57.6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43.2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t="s">
        <v>8335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t="s">
        <v>8335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43.2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43.2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3.2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3.2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3.2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3.2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43.2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28.8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t="s">
        <v>8335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43.2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3.2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3.2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57.6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43.2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t="s">
        <v>8335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43.2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3.2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43.2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28.8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57.6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43.2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43.2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57.6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43.2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43.2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3.2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43.2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28.8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43.2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28.8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57.6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43.2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57.6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28.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57.6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43.2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43.2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43.2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43.2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43.2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3.2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3.2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43.2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43.2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28.8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43.2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43.2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28.8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43.2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57.6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57.6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43.2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43.2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28.8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s="10" t="s">
        <v>8336</v>
      </c>
      <c r="R1218" t="s">
        <v>8337</v>
      </c>
      <c r="S1218" s="15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43.2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s="10" t="s">
        <v>8336</v>
      </c>
      <c r="R1219" t="s">
        <v>8337</v>
      </c>
      <c r="S1219" s="15">
        <f t="shared" ref="S1219:S1282" si="97">(((J1219/60)/60)/24)+DATE(1970,1,1)</f>
        <v>42535.809490740736</v>
      </c>
      <c r="T1219" s="15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3.2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28.8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3.2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43.2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28.8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43.2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28.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43.2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3.2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43.2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8323</v>
      </c>
      <c r="R1229" t="s">
        <v>8338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43.2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57.6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3.2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t="s">
        <v>8338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3.2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8323</v>
      </c>
      <c r="R1233" t="s">
        <v>8338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43.2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43.2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3.2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8323</v>
      </c>
      <c r="R1236" t="s">
        <v>8338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43.2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t="s">
        <v>8338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43.2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8323</v>
      </c>
      <c r="R1239" t="s">
        <v>8338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57.6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28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8323</v>
      </c>
      <c r="R1241" t="s">
        <v>8338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43.2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57.6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43.2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3.2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3.2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3.2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43.2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28.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43.2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3.2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57.6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28.8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3.2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43.2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43.2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3.2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43.2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43.2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3.2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43.2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3.2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43.2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43.2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28.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43.2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57.6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28.8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43.2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28.8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43.2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28.8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43.2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57.6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43.2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3.2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3.2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28.8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43.2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43.2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43.2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3.2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s="10" t="s">
        <v>8323</v>
      </c>
      <c r="R1282" t="s">
        <v>8324</v>
      </c>
      <c r="S1282" s="15">
        <f t="shared" si="97"/>
        <v>40513.757569444446</v>
      </c>
      <c r="T1282" s="15">
        <f t="shared" si="98"/>
        <v>40603.757569444446</v>
      </c>
      <c r="U1282">
        <f t="shared" si="99"/>
        <v>2010</v>
      </c>
    </row>
    <row r="1283" spans="1:21" ht="43.2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s="10" t="s">
        <v>8323</v>
      </c>
      <c r="R1283" t="s">
        <v>8324</v>
      </c>
      <c r="S1283" s="15">
        <f t="shared" ref="S1283:S1346" si="102">(((J1283/60)/60)/24)+DATE(1970,1,1)</f>
        <v>41463.743472222224</v>
      </c>
      <c r="T1283" s="15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3.2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3.2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3.2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43.2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57.6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28.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28.8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43.2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43.2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57.6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3.2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43.2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43.2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3.2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57.6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3.2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43.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43.2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57.6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43.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43.2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43.2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43.2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43.2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3.2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43.2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3.2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3.2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3.2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43.2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8317</v>
      </c>
      <c r="R1334" t="s">
        <v>8319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43.2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8317</v>
      </c>
      <c r="R1335" t="s">
        <v>8319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3.2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43.2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43.2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3.2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57.6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28.8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3.2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8317</v>
      </c>
      <c r="R1342" t="s">
        <v>8319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57.6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43.2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43.2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43.2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s="10" t="s">
        <v>8320</v>
      </c>
      <c r="R1346" t="s">
        <v>8321</v>
      </c>
      <c r="S1346" s="15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3.2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s="10" t="s">
        <v>8320</v>
      </c>
      <c r="R1347" t="s">
        <v>8321</v>
      </c>
      <c r="S1347" s="15">
        <f t="shared" ref="S1347:S1410" si="107">(((J1347/60)/60)/24)+DATE(1970,1,1)</f>
        <v>41799.814340277779</v>
      </c>
      <c r="T1347" s="15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2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43.2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43.2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43.2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43.2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28.8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43.2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43.2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43.2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57.6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43.2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3.2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3.2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43.2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28.8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3.2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43.2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43.2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57.6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43.2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3.2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3.2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43.2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28.8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43.2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28.8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43.2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57.6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28.8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43.2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28.8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43.2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57.6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3.2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43.2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3.2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3.2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28.8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43.2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43.2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28.8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3.2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3.2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3.2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3.2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43.2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3.2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3.2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3.2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3.2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57.6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43.2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43.2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43.2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28.8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3.2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43.2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s="10" t="s">
        <v>8320</v>
      </c>
      <c r="R1410" t="s">
        <v>8339</v>
      </c>
      <c r="S1410" s="15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43.2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s="10" t="s">
        <v>8320</v>
      </c>
      <c r="R1411" t="s">
        <v>8339</v>
      </c>
      <c r="S1411" s="15">
        <f t="shared" ref="S1411:S1474" si="112">(((J1411/60)/60)/24)+DATE(1970,1,1)</f>
        <v>41945.133506944447</v>
      </c>
      <c r="T1411" s="15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2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57.6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28.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57.6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43.2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3.2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3.2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t="s">
        <v>8339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3.2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57.6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57.6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28.8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57.6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43.2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43.2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3.2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43.2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t="s">
        <v>8339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43.2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t="s">
        <v>8339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57.6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43.2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43.2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t="s">
        <v>8339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3.2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43.2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43.2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t="s">
        <v>8339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43.2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3.2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43.2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43.2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57.6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43.2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3.2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43.2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43.2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43.2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t="s">
        <v>8339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43.2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t="s">
        <v>8339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43.2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t="s">
        <v>8339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43.2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t="s">
        <v>8339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43.2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t="s">
        <v>8339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28.8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57.6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t="s">
        <v>8339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43.2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t="s">
        <v>8339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57.6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43.2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28.8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t="s">
        <v>8339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43.2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8320</v>
      </c>
      <c r="R1455" t="s">
        <v>8339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43.2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43.2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28.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t="s">
        <v>8339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57.6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t="s">
        <v>8339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3.2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8320</v>
      </c>
      <c r="R1461" t="s">
        <v>8339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3.2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t="s">
        <v>8339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28.8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28.8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43.2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43.2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43.2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28.8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43.2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43.2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57.6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43.2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57.6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s="10" t="s">
        <v>8320</v>
      </c>
      <c r="R1474" t="s">
        <v>8340</v>
      </c>
      <c r="S1474" s="15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s="10" t="s">
        <v>8320</v>
      </c>
      <c r="R1475" t="s">
        <v>8340</v>
      </c>
      <c r="S1475" s="15">
        <f t="shared" ref="S1475:S1538" si="117">(((J1475/60)/60)/24)+DATE(1970,1,1)</f>
        <v>40939.979618055557</v>
      </c>
      <c r="T1475" s="15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2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3.2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28.8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43.2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43.2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43.2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43.2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43.2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43.2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t="s">
        <v>8322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43.2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57.6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3.2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t="s">
        <v>8322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3.2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3.2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t="s">
        <v>8322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3.2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43.2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57.6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t="s">
        <v>8322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43.2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28.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t="s">
        <v>8322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3.2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t="s">
        <v>8322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43.2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43.2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43.2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43.2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28.8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43.2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43.2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43.2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57.6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3.2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57.6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3.2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43.2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43.2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57.6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43.2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3.2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3.2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43.2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3.2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43.2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28.8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43.2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28.8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3.2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57.6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43.2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3.2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43.2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43.2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43.2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28.8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28.8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57.6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57.6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43.2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43.2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43.2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43.2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57.6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s="10" t="s">
        <v>8336</v>
      </c>
      <c r="R1538" t="s">
        <v>8337</v>
      </c>
      <c r="S1538" s="15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43.2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s="10" t="s">
        <v>8336</v>
      </c>
      <c r="R1539" t="s">
        <v>8337</v>
      </c>
      <c r="S1539" s="15">
        <f t="shared" ref="S1539:S1602" si="122">(((J1539/60)/60)/24)+DATE(1970,1,1)</f>
        <v>42552.315127314811</v>
      </c>
      <c r="T1539" s="15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2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43.2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43.2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3.2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43.2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3.2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3.2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t="s">
        <v>8341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3.2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43.2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3.2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t="s">
        <v>8341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28.8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3.2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57.6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43.2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t="s">
        <v>8341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43.2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3.2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t="s">
        <v>8341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57.6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t="s">
        <v>8341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3.2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t="s">
        <v>8341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3.2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3.2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43.2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28.8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43.2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43.2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57.6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8320</v>
      </c>
      <c r="R1564" t="s">
        <v>8342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3.2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43.2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43.2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3.2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43.2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3.2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8320</v>
      </c>
      <c r="R1571" t="s">
        <v>8342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57.6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43.2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43.2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43.2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43.2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28.8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43.2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57.6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28.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3.2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8320</v>
      </c>
      <c r="R1582" t="s">
        <v>8342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43.2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28.8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57.6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43.2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t="s">
        <v>8343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57.6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28.8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t="s">
        <v>8343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57.6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28.8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t="s">
        <v>8343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3.2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8336</v>
      </c>
      <c r="R1591" t="s">
        <v>8343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57.6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28.8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8336</v>
      </c>
      <c r="R1594" t="s">
        <v>8343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28.8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28.8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3.2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43.2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3.2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8336</v>
      </c>
      <c r="R1599" t="s">
        <v>8343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57.6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3.2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8336</v>
      </c>
      <c r="R1601" t="s">
        <v>8343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43.2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s="10" t="s">
        <v>8336</v>
      </c>
      <c r="R1602" t="s">
        <v>8343</v>
      </c>
      <c r="S1602" s="15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43.2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s="10" t="s">
        <v>8323</v>
      </c>
      <c r="R1603" t="s">
        <v>8324</v>
      </c>
      <c r="S1603" s="15">
        <f t="shared" ref="S1603:S1666" si="127">(((J1603/60)/60)/24)+DATE(1970,1,1)</f>
        <v>40638.092974537038</v>
      </c>
      <c r="T1603" s="15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2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28.8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43.2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43.2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43.2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3.2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28.8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3.2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28.8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43.2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43.2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43.2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3.2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3.2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28.8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43.2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43.2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28.8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3.2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3.2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43.2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43.2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57.6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3.2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43.2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28.8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28.8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43.2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43.2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43.2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43.2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43.2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57.6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3.2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3.2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28.8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43.2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43.2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28.8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3.2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28.8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43.2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3.2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57.6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3.2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3.2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43.2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43.2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43.2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43.2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3.2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43.2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28.8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57.6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43.2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43.2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43.2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57.6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57.6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43.2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43.2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3.2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s="10" t="s">
        <v>8323</v>
      </c>
      <c r="R1666" t="s">
        <v>8344</v>
      </c>
      <c r="S1666" s="15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43.2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s="10" t="s">
        <v>8323</v>
      </c>
      <c r="R1667" t="s">
        <v>8344</v>
      </c>
      <c r="S1667" s="15">
        <f t="shared" ref="S1667:S1730" si="132">(((J1667/60)/60)/24)+DATE(1970,1,1)</f>
        <v>40564.649456018517</v>
      </c>
      <c r="T1667" s="15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2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3.2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43.2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57.6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57.6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28.8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43.2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3.2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43.2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28.8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28.8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3.2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43.2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57.6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28.8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43.2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43.2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t="s">
        <v>8345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3.2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28.8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43.2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43.2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43.2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57.6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28.8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3.2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43.2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3.2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43.2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43.2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57.6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43.2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t="s">
        <v>8345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3.2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7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t="s">
        <v>8345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43.2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43.2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43.2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28.8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43.2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43.2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3.2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t="s">
        <v>8345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3.2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t="s">
        <v>8345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43.2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57.6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t="s">
        <v>8345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3.2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28.8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43.2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57.6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t="s">
        <v>8345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57.6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43.2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3.2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43.2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3.2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43.2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43.2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3.2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8323</v>
      </c>
      <c r="R1723" t="s">
        <v>8345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3.2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57.6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43.2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43.2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28.8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43.2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3.2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s="10" t="s">
        <v>8323</v>
      </c>
      <c r="R1730" t="s">
        <v>8345</v>
      </c>
      <c r="S1730" s="15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43.2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s="10" t="s">
        <v>8323</v>
      </c>
      <c r="R1731" t="s">
        <v>8345</v>
      </c>
      <c r="S1731" s="15">
        <f t="shared" ref="S1731:S1794" si="137">(((J1731/60)/60)/24)+DATE(1970,1,1)</f>
        <v>42471.052152777775</v>
      </c>
      <c r="T1731" s="15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2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28.8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43.2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43.2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t="s">
        <v>8345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3.2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3.2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28.8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43.2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28.8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3.2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3.2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t="s">
        <v>8345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28.8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43.2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3.2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43.2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43.2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57.6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43.2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28.8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28.8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43.2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28.8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28.8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3.2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43.2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43.2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3.2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28.8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57.6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28.8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43.2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28.8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28.8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57.6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43.2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43.2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28.8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8336</v>
      </c>
      <c r="R1768" t="s">
        <v>8337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28.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3.2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3.2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43.2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43.2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43.2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43.2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43.2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3.2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3.2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43.2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3.2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43.2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43.2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43.2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57.6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43.2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43.2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3.2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43.2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3.2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3.2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3.2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3.2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28.8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28.8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s="10" t="s">
        <v>8336</v>
      </c>
      <c r="R1794" t="s">
        <v>8337</v>
      </c>
      <c r="S1794" s="15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43.2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s="10" t="s">
        <v>8336</v>
      </c>
      <c r="R1795" t="s">
        <v>8337</v>
      </c>
      <c r="S1795" s="15">
        <f t="shared" ref="S1795:S1858" si="142">(((J1795/60)/60)/24)+DATE(1970,1,1)</f>
        <v>41940.89166666667</v>
      </c>
      <c r="T1795" s="15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2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3.2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57.6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3.2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3.2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28.8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43.2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43.2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43.2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3.2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3.2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43.2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43.2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28.8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43.2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3.2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3.2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43.2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43.2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3.2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8336</v>
      </c>
      <c r="R1815" t="s">
        <v>8337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3.2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57.6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8336</v>
      </c>
      <c r="R1817" t="s">
        <v>8337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3.2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28.8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28.8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8336</v>
      </c>
      <c r="R1820" t="s">
        <v>8337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43.2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57.6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3.2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28.8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43.2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43.2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28.8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43.2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57.6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3.2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3.2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3.2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43.2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43.2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28.8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57.6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28.8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57.6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43.2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3.2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43.2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28.8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3.2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57.6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43.2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86.4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43.2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57.6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3.2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28.8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43.2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43.2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43.2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43.2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3.2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3.2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57.6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s="10" t="s">
        <v>8323</v>
      </c>
      <c r="R1858" t="s">
        <v>8324</v>
      </c>
      <c r="S1858" s="15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43.2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s="10" t="s">
        <v>8323</v>
      </c>
      <c r="R1859" t="s">
        <v>8324</v>
      </c>
      <c r="S1859" s="15">
        <f t="shared" ref="S1859:S1922" si="147">(((J1859/60)/60)/24)+DATE(1970,1,1)</f>
        <v>41864.76866898148</v>
      </c>
      <c r="T1859" s="15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57.6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28.8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3.2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43.2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t="s">
        <v>8333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3.2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3.2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43.2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57.6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43.2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43.2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43.2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43.2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8331</v>
      </c>
      <c r="R1871" t="s">
        <v>8333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3.2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43.2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43.2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43.2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57.6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43.2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3.2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t="s">
        <v>8333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43.2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t="s">
        <v>8333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57.6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8331</v>
      </c>
      <c r="R1880" t="s">
        <v>8333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43.2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28.8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3.2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43.2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3.2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43.2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3.2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3.2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43.2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57.6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43.2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3.2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57.6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43.2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3.2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28.8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57.6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3.2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43.2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3.2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43.2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57.6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43.2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43.2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43.2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3.2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57.6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3.2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3.2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43.2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43.2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3.2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57.6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3.2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28.8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43.2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43.2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28.8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28.8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3.2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43.2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3.2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s="10" t="s">
        <v>8317</v>
      </c>
      <c r="R1922" t="s">
        <v>8346</v>
      </c>
      <c r="S1922" s="15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28.8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s="10" t="s">
        <v>8323</v>
      </c>
      <c r="R1923" t="s">
        <v>8327</v>
      </c>
      <c r="S1923" s="15">
        <f t="shared" ref="S1923:S1986" si="152">(((J1923/60)/60)/24)+DATE(1970,1,1)</f>
        <v>41074.221562500003</v>
      </c>
      <c r="T1923" s="15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2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3.2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57.6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43.2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57.6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28.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3.2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28.8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43.2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57.6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43.2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43.2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43.2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43.2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3.2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43.2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57.6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3.2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43.2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43.2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3.2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43.2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3.2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43.2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57.6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28.8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3.2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3.2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43.2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43.2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3.2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28.8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43.2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43.2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28.8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43.2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57.6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43.2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3.2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43.2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43.2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3.2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3.2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43.2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43.2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28.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43.2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3.2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43.2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43.2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43.2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43.2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28.8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28.8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3.2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43.2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43.2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28.8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43.2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3.2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8336</v>
      </c>
      <c r="R1984" t="s">
        <v>8348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43.2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57.6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s="10" t="s">
        <v>8336</v>
      </c>
      <c r="R1986" t="s">
        <v>8348</v>
      </c>
      <c r="S1986" s="15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43.2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s="10" t="s">
        <v>8336</v>
      </c>
      <c r="R1987" t="s">
        <v>8348</v>
      </c>
      <c r="S1987" s="15">
        <f t="shared" ref="S1987:S2050" si="157">(((J1987/60)/60)/24)+DATE(1970,1,1)</f>
        <v>42555.698738425926</v>
      </c>
      <c r="T1987" s="15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2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28.8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3.2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43.2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28.8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28.8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43.2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t="s">
        <v>8348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57.6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8336</v>
      </c>
      <c r="R1996" t="s">
        <v>8348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43.2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57.6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t="s">
        <v>8348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43.2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8336</v>
      </c>
      <c r="R1999" t="s">
        <v>8348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43.2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3.2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43.2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43.2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3.2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57.6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43.2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43.2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57.6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57.6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43.2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43.2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28.8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3.2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3.2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43.2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3.2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3.2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28.8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43.2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43.2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57.6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43.2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43.2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43.2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57.6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43.2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43.2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28.8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3.2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28.8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43.2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3.2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43.2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43.2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43.2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57.6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43.2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43.2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3.2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43.2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28.8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43.2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3.2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43.2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43.2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43.2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43.2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43.2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43.2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s="10" t="s">
        <v>8317</v>
      </c>
      <c r="R2050" t="s">
        <v>8347</v>
      </c>
      <c r="S2050" s="15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s="10" t="s">
        <v>8317</v>
      </c>
      <c r="R2051" t="s">
        <v>8347</v>
      </c>
      <c r="S2051" s="15">
        <f t="shared" ref="S2051:S2114" si="162">(((J2051/60)/60)/24)+DATE(1970,1,1)</f>
        <v>41575.527349537035</v>
      </c>
      <c r="T2051" s="15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2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43.2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43.2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43.2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43.2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43.2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3.2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57.6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28.8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43.2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43.2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43.2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57.6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28.8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43.2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43.2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3.2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3.2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43.2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57.6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43.2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43.2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57.6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43.2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28.8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3.2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28.8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3.2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3.2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57.6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43.2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43.2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43.2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43.2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3.2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57.6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3.2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57.6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43.2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28.8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43.2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57.6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3.2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3.2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57.6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3.2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3.2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43.2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3.2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43.2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43.2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43.2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28.8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3.2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43.2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43.2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3.2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57.6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43.2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28.8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43.2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3.2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s="10" t="s">
        <v>8323</v>
      </c>
      <c r="R2114" t="s">
        <v>8327</v>
      </c>
      <c r="S2114" s="15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28.8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s="10" t="s">
        <v>8323</v>
      </c>
      <c r="R2115" t="s">
        <v>8327</v>
      </c>
      <c r="S2115" s="15">
        <f t="shared" ref="S2115:S2178" si="167">(((J2115/60)/60)/24)+DATE(1970,1,1)</f>
        <v>41870.86546296296</v>
      </c>
      <c r="T2115" s="15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2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3.2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3.2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43.2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28.8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3.2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3.2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43.2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43.2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57.6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57.6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3.2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3.2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28.8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43.2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43.2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28.8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3.2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43.2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43.2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3.2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43.2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3.2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3.2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28.8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43.2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43.2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43.2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8331</v>
      </c>
      <c r="R2143" t="s">
        <v>8332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43.2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43.2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43.2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43.2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43.2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43.2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57.6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8331</v>
      </c>
      <c r="R2151" t="s">
        <v>8332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43.2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43.2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43.2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28.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3.2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43.2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28.8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43.2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57.6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3.2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28.8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43.2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3.2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28.8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43.2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57.6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28.8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28.8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57.6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3.2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3.2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43.2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57.6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43.2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3.2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s="10" t="s">
        <v>8323</v>
      </c>
      <c r="R2178" t="s">
        <v>8324</v>
      </c>
      <c r="S2178" s="15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72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s="10" t="s">
        <v>8323</v>
      </c>
      <c r="R2179" t="s">
        <v>8324</v>
      </c>
      <c r="S2179" s="15">
        <f t="shared" ref="S2179:S2242" si="172">(((J2179/60)/60)/24)+DATE(1970,1,1)</f>
        <v>42502.250775462962</v>
      </c>
      <c r="T2179" s="15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2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43.2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28.8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57.6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43.2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43.2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57.6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43.2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43.2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43.2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3.2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43.2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3.2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43.2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43.2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57.6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57.6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28.8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28.8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3.2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43.2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28.8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43.2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43.2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28.8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43.2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3.2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3.2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43.2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3.2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43.2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28.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43.2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43.2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43.2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57.6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3.2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28.8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43.2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43.2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3.2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3.2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3.2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3.2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43.2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57.6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43.2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43.2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43.2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43.2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57.6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43.2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43.2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43.2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3.2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3.2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3.2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28.8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43.2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43.2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28.8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28.8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3.2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s="10" t="s">
        <v>8331</v>
      </c>
      <c r="R2242" t="s">
        <v>8349</v>
      </c>
      <c r="S2242" s="15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43.2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s="10" t="s">
        <v>8331</v>
      </c>
      <c r="R2243" t="s">
        <v>8349</v>
      </c>
      <c r="S2243" s="15">
        <f t="shared" ref="S2243:S2306" si="177">(((J2243/60)/60)/24)+DATE(1970,1,1)</f>
        <v>42766.827546296292</v>
      </c>
      <c r="T2243" s="15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8.8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43.2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3.2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3.2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43.2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28.8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43.2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3.2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3.2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3.2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43.2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43.2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43.2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28.8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3.2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57.6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28.8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43.2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43.2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43.2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43.2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3.2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57.6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43.2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3.2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43.2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43.2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3.2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3.2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43.2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3.2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43.2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57.6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3.2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57.6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43.2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28.8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43.2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57.6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43.2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28.8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43.2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28.8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43.2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3.2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3.2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43.2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43.2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3.2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43.2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43.2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28.8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43.2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57.6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3.2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28.8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3.2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3.2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3.2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28.8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3.2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57.6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3.2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s="10" t="s">
        <v>8323</v>
      </c>
      <c r="R2306" t="s">
        <v>8327</v>
      </c>
      <c r="S2306" s="15">
        <f t="shared" si="177"/>
        <v>40502.815868055557</v>
      </c>
      <c r="T2306" s="15">
        <f t="shared" si="178"/>
        <v>40544.207638888889</v>
      </c>
      <c r="U2306">
        <f t="shared" si="179"/>
        <v>2010</v>
      </c>
    </row>
    <row r="2307" spans="1:21" ht="43.2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s="10" t="s">
        <v>8323</v>
      </c>
      <c r="R2307" t="s">
        <v>8327</v>
      </c>
      <c r="S2307" s="15">
        <f t="shared" ref="S2307:S2370" si="182">(((J2307/60)/60)/24)+DATE(1970,1,1)</f>
        <v>41834.695277777777</v>
      </c>
      <c r="T2307" s="15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2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3.2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43.2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3.2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57.6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3.2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3.2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28.8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43.2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43.2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57.6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3.2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57.6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3.2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57.6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3.2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3.2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3.2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43.2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43.2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43.2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28.8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57.6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3.2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43.2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3.2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43.2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43.2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3.2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43.2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3.2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28.8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3.2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43.2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3.2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3.2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8317</v>
      </c>
      <c r="R2343" t="s">
        <v>8318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43.2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8317</v>
      </c>
      <c r="R2344" t="s">
        <v>8318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43.2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43.2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43.2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8317</v>
      </c>
      <c r="R2347" t="s">
        <v>8318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3.2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3.2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43.2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3.2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t="s">
        <v>8318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43.2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8317</v>
      </c>
      <c r="R2352" t="s">
        <v>8318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28.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3.2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8317</v>
      </c>
      <c r="R2354" t="s">
        <v>8318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43.2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8317</v>
      </c>
      <c r="R2355" t="s">
        <v>8318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3.2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3.2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28.8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8317</v>
      </c>
      <c r="R2358" t="s">
        <v>8318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43.2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8317</v>
      </c>
      <c r="R2359" t="s">
        <v>8318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3.2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8317</v>
      </c>
      <c r="R2360" t="s">
        <v>8318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3.2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3.2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43.2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8317</v>
      </c>
      <c r="R2363" t="s">
        <v>8318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43.2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43.2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8317</v>
      </c>
      <c r="R2365" t="s">
        <v>8318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28.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8317</v>
      </c>
      <c r="R2366" t="s">
        <v>8318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43.2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8317</v>
      </c>
      <c r="R2367" t="s">
        <v>8318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3.2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43.2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43.2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s="10" t="s">
        <v>8317</v>
      </c>
      <c r="R2370" t="s">
        <v>8318</v>
      </c>
      <c r="S2370" s="15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43.2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s="10" t="s">
        <v>8317</v>
      </c>
      <c r="R2371" t="s">
        <v>8318</v>
      </c>
      <c r="S2371" s="15">
        <f t="shared" ref="S2371:S2434" si="187">(((J2371/60)/60)/24)+DATE(1970,1,1)</f>
        <v>42380.812627314815</v>
      </c>
      <c r="T2371" s="15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2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43.2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t="s">
        <v>8318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43.2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28.8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43.2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43.2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t="s">
        <v>8318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3.2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3.2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8317</v>
      </c>
      <c r="R2379" t="s">
        <v>8318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43.2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8317</v>
      </c>
      <c r="R2380" t="s">
        <v>8318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28.8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8317</v>
      </c>
      <c r="R2381" t="s">
        <v>8318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3.2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3.2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57.6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43.2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57.6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43.2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3.2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8317</v>
      </c>
      <c r="R2388" t="s">
        <v>8318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43.2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43.2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57.6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43.2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8317</v>
      </c>
      <c r="R2392" t="s">
        <v>8318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28.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43.2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8317</v>
      </c>
      <c r="R2394" t="s">
        <v>8318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43.2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43.2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3.2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8317</v>
      </c>
      <c r="R2397" t="s">
        <v>8318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3.2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43.2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8317</v>
      </c>
      <c r="R2399" t="s">
        <v>8318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43.2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8317</v>
      </c>
      <c r="R2400" t="s">
        <v>8318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3.2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8317</v>
      </c>
      <c r="R2401" t="s">
        <v>8318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43.2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8317</v>
      </c>
      <c r="R2402" t="s">
        <v>8318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43.2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3.2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43.2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8334</v>
      </c>
      <c r="R2406" t="s">
        <v>8335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43.2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3.2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57.6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43.2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43.2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57.6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8334</v>
      </c>
      <c r="R2412" t="s">
        <v>8335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57.6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57.6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8334</v>
      </c>
      <c r="R2414" t="s">
        <v>8335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3.2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43.2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3.2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43.2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43.2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8334</v>
      </c>
      <c r="R2419" t="s">
        <v>8335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43.2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8334</v>
      </c>
      <c r="R2421" t="s">
        <v>8335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3.2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28.8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28.8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3.2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28.8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57.6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3.2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8334</v>
      </c>
      <c r="R2428" t="s">
        <v>8335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28.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28.8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3.2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57.6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28.8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3.2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s="10" t="s">
        <v>8334</v>
      </c>
      <c r="R2434" t="s">
        <v>8335</v>
      </c>
      <c r="S2434" s="15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43.2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s="10" t="s">
        <v>8334</v>
      </c>
      <c r="R2435" t="s">
        <v>8335</v>
      </c>
      <c r="S2435" s="15">
        <f t="shared" ref="S2435:S2498" si="192">(((J2435/60)/60)/24)+DATE(1970,1,1)</f>
        <v>42397.89980324074</v>
      </c>
      <c r="T2435" s="15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2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3.2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43.2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3.2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t="s">
        <v>8335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43.2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57.6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t="s">
        <v>8335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28.8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28.8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28.8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43.2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43.2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57.6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57.6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57.6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43.2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3.2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43.2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43.2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43.2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43.2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3.2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3.2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3.2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3.2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57.6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57.6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43.2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43.2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43.2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3.2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28.8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3.2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3.2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43.2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43.2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3.2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57.6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57.6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3.2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57.6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28.8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3.2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28.8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43.2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28.8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43.2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43.2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43.2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43.2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57.6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43.2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43.2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3.2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57.6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43.2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3.2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43.2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43.2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3.2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3.2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28.8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s="10" t="s">
        <v>8323</v>
      </c>
      <c r="R2498" t="s">
        <v>8327</v>
      </c>
      <c r="S2498" s="15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43.2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s="10" t="s">
        <v>8323</v>
      </c>
      <c r="R2499" t="s">
        <v>8327</v>
      </c>
      <c r="S2499" s="15">
        <f t="shared" ref="S2499:S2562" si="197">(((J2499/60)/60)/24)+DATE(1970,1,1)</f>
        <v>40730.878912037035</v>
      </c>
      <c r="T2499" s="15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2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43.2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3.2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43.2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57.6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43.2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t="s">
        <v>8351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28.8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8334</v>
      </c>
      <c r="R2506" t="s">
        <v>8351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57.6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8334</v>
      </c>
      <c r="R2507" t="s">
        <v>8351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43.2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8334</v>
      </c>
      <c r="R2509" t="s">
        <v>8351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43.2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8334</v>
      </c>
      <c r="R2510" t="s">
        <v>8351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43.2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43.2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3.2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8334</v>
      </c>
      <c r="R2513" t="s">
        <v>8351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3.2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8334</v>
      </c>
      <c r="R2514" t="s">
        <v>8351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57.6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t="s">
        <v>8351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43.2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43.2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43.2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8334</v>
      </c>
      <c r="R2518" t="s">
        <v>8351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43.2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3.2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8334</v>
      </c>
      <c r="R2520" t="s">
        <v>8351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28.8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43.2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8334</v>
      </c>
      <c r="R2522" t="s">
        <v>8351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57.6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43.2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3.2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28.8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3.2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3.2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3.2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43.2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28.8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3.2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57.6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43.2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43.2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57.6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43.2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3.2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28.8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43.2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57.6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57.6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3.2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43.2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3.2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3.2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3.2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43.2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43.2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3.2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57.6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3.2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43.2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3.2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57.6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57.6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43.2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28.8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43.2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43.2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43.2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s="10" t="s">
        <v>8323</v>
      </c>
      <c r="R2562" t="s">
        <v>8352</v>
      </c>
      <c r="S2562" s="15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43.2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s="10" t="s">
        <v>8334</v>
      </c>
      <c r="R2563" t="s">
        <v>8335</v>
      </c>
      <c r="S2563" s="15">
        <f t="shared" ref="S2563:S2626" si="202">(((J2563/60)/60)/24)+DATE(1970,1,1)</f>
        <v>42260.528807870374</v>
      </c>
      <c r="T2563" s="15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7.6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28.8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t="s">
        <v>8335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3.2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t="s">
        <v>8335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3.2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3.2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t="s">
        <v>8335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3.2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43.2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3.2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3.2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3.2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3.2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8334</v>
      </c>
      <c r="R2574" t="s">
        <v>8335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43.2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8334</v>
      </c>
      <c r="R2575" t="s">
        <v>8335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43.2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8334</v>
      </c>
      <c r="R2576" t="s">
        <v>8335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43.2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8334</v>
      </c>
      <c r="R2577" t="s">
        <v>8335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28.8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8334</v>
      </c>
      <c r="R2578" t="s">
        <v>8335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43.2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8334</v>
      </c>
      <c r="R2579" t="s">
        <v>8335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57.6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8334</v>
      </c>
      <c r="R2580" t="s">
        <v>8335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3.2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3.2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3.2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28.8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43.2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28.8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8334</v>
      </c>
      <c r="R2586" t="s">
        <v>8335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3.2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28.8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3.2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57.6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43.2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43.2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8334</v>
      </c>
      <c r="R2592" t="s">
        <v>8335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43.2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57.6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3.2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8334</v>
      </c>
      <c r="R2595" t="s">
        <v>8335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3.2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28.8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43.2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3.2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43.2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28.8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43.2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57.6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3.2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28.8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3.2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43.2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57.6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43.2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3.2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57.6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43.2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57.6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3.2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43.2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43.2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43.2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3.2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43.2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28.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43.2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43.2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43.2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43.2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43.2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43.2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s="10" t="s">
        <v>8317</v>
      </c>
      <c r="R2626" t="s">
        <v>8353</v>
      </c>
      <c r="S2626" s="15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57.6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s="10" t="s">
        <v>8317</v>
      </c>
      <c r="R2627" t="s">
        <v>8353</v>
      </c>
      <c r="S2627" s="15">
        <f t="shared" ref="S2627:S2690" si="207">(((J2627/60)/60)/24)+DATE(1970,1,1)</f>
        <v>42658.810277777782</v>
      </c>
      <c r="T2627" s="15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2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43.2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43.2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28.8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43.2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3.2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3.2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43.2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3.2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43.2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57.6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28.8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3.2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43.2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57.6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28.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57.6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t="s">
        <v>8353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43.2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3.2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43.2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3.2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43.2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57.6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28.8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57.6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43.2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43.2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3.2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43.2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43.2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3.2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57.6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3.2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3.2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43.2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43.2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43.2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43.2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57.6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43.2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43.2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3.2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43.2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43.2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57.6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57.6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43.2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3.2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43.2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57.6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3.2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3.2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43.2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43.2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43.2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43.2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8334</v>
      </c>
      <c r="R2688" t="s">
        <v>8335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3.2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8334</v>
      </c>
      <c r="R2689" t="s">
        <v>8335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28.8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s="10" t="s">
        <v>8334</v>
      </c>
      <c r="R2690" t="s">
        <v>8335</v>
      </c>
      <c r="S2690" s="15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43.2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s="10" t="s">
        <v>8334</v>
      </c>
      <c r="R2691" t="s">
        <v>8335</v>
      </c>
      <c r="S2691" s="15">
        <f t="shared" ref="S2691:S2754" si="212">(((J2691/60)/60)/24)+DATE(1970,1,1)</f>
        <v>42551.961689814809</v>
      </c>
      <c r="T2691" s="15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57.6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28.8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43.2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57.6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43.2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57.6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3.2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3.2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3.2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8334</v>
      </c>
      <c r="R2701" t="s">
        <v>8335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3.2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43.2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43.2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28.8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43.2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28.8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3.2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3.2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3.2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3.2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28.8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43.2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43.2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43.2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28.8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43.2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72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3.2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43.2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43.2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3.2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43.2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43.2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43.2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43.2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43.2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3.2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28.8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28.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43.2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57.6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43.2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43.2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43.2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43.2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57.6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43.2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3.2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43.2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43.2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28.8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3.2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57.6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8320</v>
      </c>
      <c r="R2745" t="s">
        <v>8356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43.2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43.2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43.2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3.2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43.2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28.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3.2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8320</v>
      </c>
      <c r="R2752" t="s">
        <v>8356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43.2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8320</v>
      </c>
      <c r="R2753" t="s">
        <v>8356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43.2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s="10" t="s">
        <v>8320</v>
      </c>
      <c r="R2754" t="s">
        <v>8356</v>
      </c>
      <c r="S2754" s="15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43.2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s="10" t="s">
        <v>8320</v>
      </c>
      <c r="R2755" t="s">
        <v>8356</v>
      </c>
      <c r="S2755" s="15">
        <f t="shared" ref="S2755:S2818" si="217">(((J2755/60)/60)/24)+DATE(1970,1,1)</f>
        <v>41117.900729166664</v>
      </c>
      <c r="T2755" s="15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2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t="s">
        <v>8356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43.2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3.2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28.8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57.6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43.2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43.2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8320</v>
      </c>
      <c r="R2762" t="s">
        <v>8356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28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3.2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28.8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43.2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3.2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8320</v>
      </c>
      <c r="R2767" t="s">
        <v>8356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43.2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3.2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3.2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3.2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43.2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43.2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8320</v>
      </c>
      <c r="R2773" t="s">
        <v>8356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3.2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8320</v>
      </c>
      <c r="R2774" t="s">
        <v>8356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3.2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43.2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3.2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57.6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43.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57.6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3.2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28.8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t="s">
        <v>8356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s="10" t="s">
        <v>8315</v>
      </c>
      <c r="R2818" t="s">
        <v>8316</v>
      </c>
      <c r="S2818" s="15">
        <f t="shared" si="217"/>
        <v>42188.467499999999</v>
      </c>
      <c r="T2818" s="15">
        <f t="shared" si="218"/>
        <v>42218.666666666672</v>
      </c>
      <c r="U2818">
        <f t="shared" si="219"/>
        <v>2015</v>
      </c>
    </row>
    <row r="2819" spans="1:21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IFERROR(ROUND(E2819/L2819,2),0)</f>
        <v>23.64</v>
      </c>
      <c r="Q2819" s="10" t="s">
        <v>8315</v>
      </c>
      <c r="R2819" t="s">
        <v>8316</v>
      </c>
      <c r="S2819" s="15">
        <f t="shared" ref="S2819:S2882" si="222">(((J2819/60)/60)/24)+DATE(1970,1,1)</f>
        <v>42023.634976851856</v>
      </c>
      <c r="T2819" s="15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8315</v>
      </c>
      <c r="R2844" t="s">
        <v>8316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8315</v>
      </c>
      <c r="R2845" t="s">
        <v>8316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8315</v>
      </c>
      <c r="R2846" t="s">
        <v>8316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8315</v>
      </c>
      <c r="R2847" t="s">
        <v>8316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8315</v>
      </c>
      <c r="R2848" t="s">
        <v>8316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8315</v>
      </c>
      <c r="R2849" t="s">
        <v>8316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8315</v>
      </c>
      <c r="R2850" t="s">
        <v>8316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8315</v>
      </c>
      <c r="R2851" t="s">
        <v>8316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8315</v>
      </c>
      <c r="R2852" t="s">
        <v>8316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8315</v>
      </c>
      <c r="R2853" t="s">
        <v>8316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8315</v>
      </c>
      <c r="R2854" t="s">
        <v>8316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8315</v>
      </c>
      <c r="R2855" t="s">
        <v>8316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8315</v>
      </c>
      <c r="R2856" t="s">
        <v>8316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8315</v>
      </c>
      <c r="R2857" t="s">
        <v>8316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8315</v>
      </c>
      <c r="R2858" t="s">
        <v>8316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8315</v>
      </c>
      <c r="R2859" t="s">
        <v>8316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8315</v>
      </c>
      <c r="R2860" t="s">
        <v>8316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8315</v>
      </c>
      <c r="R2861" t="s">
        <v>8316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8315</v>
      </c>
      <c r="R2862" t="s">
        <v>8316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8315</v>
      </c>
      <c r="R2863" t="s">
        <v>8316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8315</v>
      </c>
      <c r="R2864" t="s">
        <v>8316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8315</v>
      </c>
      <c r="R2865" t="s">
        <v>8316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8315</v>
      </c>
      <c r="R2866" t="s">
        <v>8316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8315</v>
      </c>
      <c r="R2867" t="s">
        <v>8316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8315</v>
      </c>
      <c r="R2868" t="s">
        <v>8316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8315</v>
      </c>
      <c r="R2869" t="s">
        <v>8316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8315</v>
      </c>
      <c r="R2870" t="s">
        <v>8316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8315</v>
      </c>
      <c r="R2871" t="s">
        <v>8316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8315</v>
      </c>
      <c r="R2872" t="s">
        <v>8316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8315</v>
      </c>
      <c r="R2873" t="s">
        <v>8316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8315</v>
      </c>
      <c r="R2874" t="s">
        <v>8316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8315</v>
      </c>
      <c r="R2875" t="s">
        <v>8316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8315</v>
      </c>
      <c r="R2876" t="s">
        <v>8316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8315</v>
      </c>
      <c r="R2877" t="s">
        <v>8316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8315</v>
      </c>
      <c r="R2878" t="s">
        <v>8316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8315</v>
      </c>
      <c r="R2879" t="s">
        <v>8316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8315</v>
      </c>
      <c r="R2880" t="s">
        <v>8316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8315</v>
      </c>
      <c r="R2881" t="s">
        <v>8316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</v>
      </c>
      <c r="Q2882" s="10" t="s">
        <v>8315</v>
      </c>
      <c r="R2882" t="s">
        <v>8316</v>
      </c>
      <c r="S2882" s="15">
        <f t="shared" si="222"/>
        <v>42192.905694444446</v>
      </c>
      <c r="T2882" s="15">
        <f t="shared" si="223"/>
        <v>42236.711805555555</v>
      </c>
      <c r="U2882">
        <f t="shared" si="224"/>
        <v>2015</v>
      </c>
    </row>
    <row r="2883" spans="1:21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IFERROR(ROUND(E2883/L2883,2),0)</f>
        <v>0</v>
      </c>
      <c r="Q2883" s="10" t="s">
        <v>8315</v>
      </c>
      <c r="R2883" t="s">
        <v>8316</v>
      </c>
      <c r="S2883" s="15">
        <f t="shared" ref="S2883:S2946" si="227">(((J2883/60)/60)/24)+DATE(1970,1,1)</f>
        <v>41916.597638888888</v>
      </c>
      <c r="T2883" s="15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8315</v>
      </c>
      <c r="R2884" t="s">
        <v>8316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8315</v>
      </c>
      <c r="R2885" t="s">
        <v>8316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8315</v>
      </c>
      <c r="R2886" t="s">
        <v>8316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8315</v>
      </c>
      <c r="R2887" t="s">
        <v>8316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8315</v>
      </c>
      <c r="R2888" t="s">
        <v>8316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8315</v>
      </c>
      <c r="R2889" t="s">
        <v>8316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8315</v>
      </c>
      <c r="R2890" t="s">
        <v>8316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8315</v>
      </c>
      <c r="R2891" t="s">
        <v>8316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8315</v>
      </c>
      <c r="R2892" t="s">
        <v>8316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8315</v>
      </c>
      <c r="R2893" t="s">
        <v>8316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8315</v>
      </c>
      <c r="R2894" t="s">
        <v>8316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8315</v>
      </c>
      <c r="R2895" t="s">
        <v>8316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8315</v>
      </c>
      <c r="R2896" t="s">
        <v>8316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8315</v>
      </c>
      <c r="R2897" t="s">
        <v>8316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8315</v>
      </c>
      <c r="R2898" t="s">
        <v>8316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8315</v>
      </c>
      <c r="R2899" t="s">
        <v>8316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8315</v>
      </c>
      <c r="R2900" t="s">
        <v>8316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8315</v>
      </c>
      <c r="R2901" t="s">
        <v>8316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8315</v>
      </c>
      <c r="R2902" t="s">
        <v>8316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8315</v>
      </c>
      <c r="R2903" t="s">
        <v>8316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8315</v>
      </c>
      <c r="R2904" t="s">
        <v>8316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8315</v>
      </c>
      <c r="R2905" t="s">
        <v>8316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8315</v>
      </c>
      <c r="R2906" t="s">
        <v>8316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8315</v>
      </c>
      <c r="R2907" t="s">
        <v>8316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8315</v>
      </c>
      <c r="R2908" t="s">
        <v>8316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8315</v>
      </c>
      <c r="R2909" t="s">
        <v>8316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8315</v>
      </c>
      <c r="R2910" t="s">
        <v>8316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8315</v>
      </c>
      <c r="R2911" t="s">
        <v>8316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8315</v>
      </c>
      <c r="R2912" t="s">
        <v>8316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8315</v>
      </c>
      <c r="R2913" t="s">
        <v>8316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8315</v>
      </c>
      <c r="R2914" t="s">
        <v>8316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8315</v>
      </c>
      <c r="R2915" t="s">
        <v>8316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8315</v>
      </c>
      <c r="R2916" t="s">
        <v>8316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8315</v>
      </c>
      <c r="R2917" t="s">
        <v>8316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8315</v>
      </c>
      <c r="R2918" t="s">
        <v>8316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8315</v>
      </c>
      <c r="R2919" t="s">
        <v>8316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8315</v>
      </c>
      <c r="R2920" t="s">
        <v>8316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8315</v>
      </c>
      <c r="R2921" t="s">
        <v>8316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8315</v>
      </c>
      <c r="R2922" t="s">
        <v>8316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28.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8315</v>
      </c>
      <c r="R2923" t="s">
        <v>8357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8315</v>
      </c>
      <c r="R2924" t="s">
        <v>8357</v>
      </c>
      <c r="S2924" s="15">
        <f t="shared" si="227"/>
        <v>42097.874155092592</v>
      </c>
      <c r="T2924" s="15">
        <f t="shared" si="228"/>
        <v>42142.874155092592</v>
      </c>
      <c r="U2924">
        <f t="shared" si="229"/>
        <v>2015</v>
      </c>
    </row>
    <row r="2925" spans="1:21" ht="43.2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8315</v>
      </c>
      <c r="R2925" t="s">
        <v>8357</v>
      </c>
      <c r="S2925" s="15">
        <f t="shared" si="227"/>
        <v>42013.15253472222</v>
      </c>
      <c r="T2925" s="15">
        <f t="shared" si="228"/>
        <v>42028.125</v>
      </c>
      <c r="U2925">
        <f t="shared" si="229"/>
        <v>2015</v>
      </c>
    </row>
    <row r="2926" spans="1:21" ht="43.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8315</v>
      </c>
      <c r="R2926" t="s">
        <v>8357</v>
      </c>
      <c r="S2926" s="15">
        <f t="shared" si="227"/>
        <v>42103.556828703702</v>
      </c>
      <c r="T2926" s="15">
        <f t="shared" si="228"/>
        <v>42133.165972222225</v>
      </c>
      <c r="U2926">
        <f t="shared" si="229"/>
        <v>2015</v>
      </c>
    </row>
    <row r="2927" spans="1:21" ht="43.2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8315</v>
      </c>
      <c r="R2927" t="s">
        <v>8357</v>
      </c>
      <c r="S2927" s="15">
        <f t="shared" si="227"/>
        <v>41863.584120370368</v>
      </c>
      <c r="T2927" s="15">
        <f t="shared" si="228"/>
        <v>41893.584120370368</v>
      </c>
      <c r="U2927">
        <f t="shared" si="229"/>
        <v>2014</v>
      </c>
    </row>
    <row r="2928" spans="1:21" ht="43.2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8315</v>
      </c>
      <c r="R2928" t="s">
        <v>8357</v>
      </c>
      <c r="S2928" s="15">
        <f t="shared" si="227"/>
        <v>42044.765960648147</v>
      </c>
      <c r="T2928" s="15">
        <f t="shared" si="228"/>
        <v>42058.765960648147</v>
      </c>
      <c r="U2928">
        <f t="shared" si="229"/>
        <v>2015</v>
      </c>
    </row>
    <row r="2929" spans="1:21" ht="43.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8315</v>
      </c>
      <c r="R2929" t="s">
        <v>8357</v>
      </c>
      <c r="S2929" s="15">
        <f t="shared" si="227"/>
        <v>41806.669317129628</v>
      </c>
      <c r="T2929" s="15">
        <f t="shared" si="228"/>
        <v>41835.208333333336</v>
      </c>
      <c r="U2929">
        <f t="shared" si="229"/>
        <v>2014</v>
      </c>
    </row>
    <row r="2930" spans="1:21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8315</v>
      </c>
      <c r="R2930" t="s">
        <v>8357</v>
      </c>
      <c r="S2930" s="15">
        <f t="shared" si="227"/>
        <v>42403.998217592598</v>
      </c>
      <c r="T2930" s="15">
        <f t="shared" si="228"/>
        <v>42433.998217592598</v>
      </c>
      <c r="U2930">
        <f t="shared" si="229"/>
        <v>2016</v>
      </c>
    </row>
    <row r="2931" spans="1:21" ht="43.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8315</v>
      </c>
      <c r="R2931" t="s">
        <v>8357</v>
      </c>
      <c r="S2931" s="15">
        <f t="shared" si="227"/>
        <v>41754.564328703702</v>
      </c>
      <c r="T2931" s="15">
        <f t="shared" si="228"/>
        <v>41784.564328703702</v>
      </c>
      <c r="U2931">
        <f t="shared" si="229"/>
        <v>2014</v>
      </c>
    </row>
    <row r="2932" spans="1:21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8315</v>
      </c>
      <c r="R2932" t="s">
        <v>8357</v>
      </c>
      <c r="S2932" s="15">
        <f t="shared" si="227"/>
        <v>42101.584074074075</v>
      </c>
      <c r="T2932" s="15">
        <f t="shared" si="228"/>
        <v>42131.584074074075</v>
      </c>
      <c r="U2932">
        <f t="shared" si="229"/>
        <v>2015</v>
      </c>
    </row>
    <row r="2933" spans="1:21" ht="43.2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8315</v>
      </c>
      <c r="R2933" t="s">
        <v>8357</v>
      </c>
      <c r="S2933" s="15">
        <f t="shared" si="227"/>
        <v>41872.291238425925</v>
      </c>
      <c r="T2933" s="15">
        <f t="shared" si="228"/>
        <v>41897.255555555559</v>
      </c>
      <c r="U2933">
        <f t="shared" si="229"/>
        <v>2014</v>
      </c>
    </row>
    <row r="2934" spans="1:21" ht="43.2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8315</v>
      </c>
      <c r="R2934" t="s">
        <v>8357</v>
      </c>
      <c r="S2934" s="15">
        <f t="shared" si="227"/>
        <v>42025.164780092593</v>
      </c>
      <c r="T2934" s="15">
        <f t="shared" si="228"/>
        <v>42056.458333333328</v>
      </c>
      <c r="U2934">
        <f t="shared" si="229"/>
        <v>2015</v>
      </c>
    </row>
    <row r="2935" spans="1:21" ht="43.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8315</v>
      </c>
      <c r="R2935" t="s">
        <v>8357</v>
      </c>
      <c r="S2935" s="15">
        <f t="shared" si="227"/>
        <v>42495.956631944442</v>
      </c>
      <c r="T2935" s="15">
        <f t="shared" si="228"/>
        <v>42525.956631944442</v>
      </c>
      <c r="U2935">
        <f t="shared" si="229"/>
        <v>2016</v>
      </c>
    </row>
    <row r="2936" spans="1:21" ht="43.2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8315</v>
      </c>
      <c r="R2936" t="s">
        <v>8357</v>
      </c>
      <c r="S2936" s="15">
        <f t="shared" si="227"/>
        <v>41775.636157407411</v>
      </c>
      <c r="T2936" s="15">
        <f t="shared" si="228"/>
        <v>41805.636157407411</v>
      </c>
      <c r="U2936">
        <f t="shared" si="229"/>
        <v>2014</v>
      </c>
    </row>
    <row r="2937" spans="1:21" ht="43.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8315</v>
      </c>
      <c r="R2937" t="s">
        <v>8357</v>
      </c>
      <c r="S2937" s="15">
        <f t="shared" si="227"/>
        <v>42553.583425925928</v>
      </c>
      <c r="T2937" s="15">
        <f t="shared" si="228"/>
        <v>42611.708333333328</v>
      </c>
      <c r="U2937">
        <f t="shared" si="229"/>
        <v>2016</v>
      </c>
    </row>
    <row r="2938" spans="1:21" ht="43.2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8315</v>
      </c>
      <c r="R2938" t="s">
        <v>8357</v>
      </c>
      <c r="S2938" s="15">
        <f t="shared" si="227"/>
        <v>41912.650729166664</v>
      </c>
      <c r="T2938" s="15">
        <f t="shared" si="228"/>
        <v>41925.207638888889</v>
      </c>
      <c r="U2938">
        <f t="shared" si="229"/>
        <v>2014</v>
      </c>
    </row>
    <row r="2939" spans="1:21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8315</v>
      </c>
      <c r="R2939" t="s">
        <v>8357</v>
      </c>
      <c r="S2939" s="15">
        <f t="shared" si="227"/>
        <v>41803.457326388889</v>
      </c>
      <c r="T2939" s="15">
        <f t="shared" si="228"/>
        <v>41833.457326388889</v>
      </c>
      <c r="U2939">
        <f t="shared" si="229"/>
        <v>2014</v>
      </c>
    </row>
    <row r="2940" spans="1:21" ht="43.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8315</v>
      </c>
      <c r="R2940" t="s">
        <v>8357</v>
      </c>
      <c r="S2940" s="15">
        <f t="shared" si="227"/>
        <v>42004.703865740739</v>
      </c>
      <c r="T2940" s="15">
        <f t="shared" si="228"/>
        <v>42034.703865740739</v>
      </c>
      <c r="U2940">
        <f t="shared" si="229"/>
        <v>2014</v>
      </c>
    </row>
    <row r="2941" spans="1:21" ht="43.2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8315</v>
      </c>
      <c r="R2941" t="s">
        <v>8357</v>
      </c>
      <c r="S2941" s="15">
        <f t="shared" si="227"/>
        <v>41845.809166666666</v>
      </c>
      <c r="T2941" s="15">
        <f t="shared" si="228"/>
        <v>41879.041666666664</v>
      </c>
      <c r="U2941">
        <f t="shared" si="229"/>
        <v>2014</v>
      </c>
    </row>
    <row r="2942" spans="1:21" ht="43.2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8315</v>
      </c>
      <c r="R2942" t="s">
        <v>8357</v>
      </c>
      <c r="S2942" s="15">
        <f t="shared" si="227"/>
        <v>41982.773356481484</v>
      </c>
      <c r="T2942" s="15">
        <f t="shared" si="228"/>
        <v>42022.773356481484</v>
      </c>
      <c r="U2942">
        <f t="shared" si="229"/>
        <v>2014</v>
      </c>
    </row>
    <row r="2943" spans="1:21" ht="43.2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8315</v>
      </c>
      <c r="R2943" t="s">
        <v>8355</v>
      </c>
      <c r="S2943" s="15">
        <f t="shared" si="227"/>
        <v>42034.960127314815</v>
      </c>
      <c r="T2943" s="15">
        <f t="shared" si="228"/>
        <v>42064.960127314815</v>
      </c>
      <c r="U2943">
        <f t="shared" si="229"/>
        <v>2015</v>
      </c>
    </row>
    <row r="2944" spans="1:21" ht="43.2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8315</v>
      </c>
      <c r="R2944" t="s">
        <v>8355</v>
      </c>
      <c r="S2944" s="15">
        <f t="shared" si="227"/>
        <v>42334.803923611107</v>
      </c>
      <c r="T2944" s="15">
        <f t="shared" si="228"/>
        <v>42354.845833333333</v>
      </c>
      <c r="U2944">
        <f t="shared" si="229"/>
        <v>2015</v>
      </c>
    </row>
    <row r="2945" spans="1:21" ht="43.2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8315</v>
      </c>
      <c r="R2945" t="s">
        <v>8355</v>
      </c>
      <c r="S2945" s="15">
        <f t="shared" si="227"/>
        <v>42077.129398148143</v>
      </c>
      <c r="T2945" s="15">
        <f t="shared" si="228"/>
        <v>42107.129398148143</v>
      </c>
      <c r="U2945">
        <f t="shared" si="229"/>
        <v>2015</v>
      </c>
    </row>
    <row r="2946" spans="1:21" ht="43.2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s="10" t="s">
        <v>8315</v>
      </c>
      <c r="R2946" t="s">
        <v>8355</v>
      </c>
      <c r="S2946" s="15">
        <f t="shared" si="227"/>
        <v>42132.9143287037</v>
      </c>
      <c r="T2946" s="15">
        <f t="shared" si="228"/>
        <v>42162.9143287037</v>
      </c>
      <c r="U2946">
        <f t="shared" si="229"/>
        <v>2015</v>
      </c>
    </row>
    <row r="2947" spans="1:21" ht="57.6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IFERROR(ROUND(E2947/L2947,2),0)</f>
        <v>0</v>
      </c>
      <c r="Q2947" s="10" t="s">
        <v>8315</v>
      </c>
      <c r="R2947" t="s">
        <v>8355</v>
      </c>
      <c r="S2947" s="15">
        <f t="shared" ref="S2947:S3010" si="232">(((J2947/60)/60)/24)+DATE(1970,1,1)</f>
        <v>42118.139583333337</v>
      </c>
      <c r="T2947" s="15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3.2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8315</v>
      </c>
      <c r="R2948" t="s">
        <v>8355</v>
      </c>
      <c r="S2948" s="15">
        <f t="shared" si="232"/>
        <v>42567.531157407408</v>
      </c>
      <c r="T2948" s="15">
        <f t="shared" si="233"/>
        <v>42597.531157407408</v>
      </c>
      <c r="U2948">
        <f t="shared" si="234"/>
        <v>2016</v>
      </c>
    </row>
    <row r="2949" spans="1:21" ht="57.6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8315</v>
      </c>
      <c r="R2949" t="s">
        <v>8355</v>
      </c>
      <c r="S2949" s="15">
        <f t="shared" si="232"/>
        <v>42649.562118055561</v>
      </c>
      <c r="T2949" s="15">
        <f t="shared" si="233"/>
        <v>42698.715972222228</v>
      </c>
      <c r="U2949">
        <f t="shared" si="234"/>
        <v>2016</v>
      </c>
    </row>
    <row r="2950" spans="1:21" ht="57.6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8315</v>
      </c>
      <c r="R2950" t="s">
        <v>8355</v>
      </c>
      <c r="S2950" s="15">
        <f t="shared" si="232"/>
        <v>42097.649224537032</v>
      </c>
      <c r="T2950" s="15">
        <f t="shared" si="233"/>
        <v>42157.649224537032</v>
      </c>
      <c r="U2950">
        <f t="shared" si="234"/>
        <v>2015</v>
      </c>
    </row>
    <row r="2951" spans="1:21" ht="43.2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8315</v>
      </c>
      <c r="R2951" t="s">
        <v>8355</v>
      </c>
      <c r="S2951" s="15">
        <f t="shared" si="232"/>
        <v>42297.823113425926</v>
      </c>
      <c r="T2951" s="15">
        <f t="shared" si="233"/>
        <v>42327.864780092597</v>
      </c>
      <c r="U2951">
        <f t="shared" si="234"/>
        <v>2015</v>
      </c>
    </row>
    <row r="2952" spans="1:21" ht="43.2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8315</v>
      </c>
      <c r="R2952" t="s">
        <v>8355</v>
      </c>
      <c r="S2952" s="15">
        <f t="shared" si="232"/>
        <v>42362.36518518519</v>
      </c>
      <c r="T2952" s="15">
        <f t="shared" si="233"/>
        <v>42392.36518518519</v>
      </c>
      <c r="U2952">
        <f t="shared" si="234"/>
        <v>2015</v>
      </c>
    </row>
    <row r="2953" spans="1:21" ht="57.6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8315</v>
      </c>
      <c r="R2953" t="s">
        <v>8355</v>
      </c>
      <c r="S2953" s="15">
        <f t="shared" si="232"/>
        <v>41872.802928240737</v>
      </c>
      <c r="T2953" s="15">
        <f t="shared" si="233"/>
        <v>41917.802928240737</v>
      </c>
      <c r="U2953">
        <f t="shared" si="234"/>
        <v>2014</v>
      </c>
    </row>
    <row r="2954" spans="1:21" ht="43.2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8315</v>
      </c>
      <c r="R2954" t="s">
        <v>8355</v>
      </c>
      <c r="S2954" s="15">
        <f t="shared" si="232"/>
        <v>42628.690266203703</v>
      </c>
      <c r="T2954" s="15">
        <f t="shared" si="233"/>
        <v>42660.166666666672</v>
      </c>
      <c r="U2954">
        <f t="shared" si="234"/>
        <v>2016</v>
      </c>
    </row>
    <row r="2955" spans="1:21" ht="43.2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8315</v>
      </c>
      <c r="R2955" t="s">
        <v>8355</v>
      </c>
      <c r="S2955" s="15">
        <f t="shared" si="232"/>
        <v>42255.791909722218</v>
      </c>
      <c r="T2955" s="15">
        <f t="shared" si="233"/>
        <v>42285.791909722218</v>
      </c>
      <c r="U2955">
        <f t="shared" si="234"/>
        <v>2015</v>
      </c>
    </row>
    <row r="2956" spans="1:21" ht="43.2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8315</v>
      </c>
      <c r="R2956" t="s">
        <v>8355</v>
      </c>
      <c r="S2956" s="15">
        <f t="shared" si="232"/>
        <v>42790.583368055552</v>
      </c>
      <c r="T2956" s="15">
        <f t="shared" si="233"/>
        <v>42810.541701388895</v>
      </c>
      <c r="U2956">
        <f t="shared" si="234"/>
        <v>2017</v>
      </c>
    </row>
    <row r="2957" spans="1:21" ht="28.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8315</v>
      </c>
      <c r="R2957" t="s">
        <v>8355</v>
      </c>
      <c r="S2957" s="15">
        <f t="shared" si="232"/>
        <v>42141.741307870368</v>
      </c>
      <c r="T2957" s="15">
        <f t="shared" si="233"/>
        <v>42171.741307870368</v>
      </c>
      <c r="U2957">
        <f t="shared" si="234"/>
        <v>2015</v>
      </c>
    </row>
    <row r="2958" spans="1:21" ht="43.2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8315</v>
      </c>
      <c r="R2958" t="s">
        <v>8355</v>
      </c>
      <c r="S2958" s="15">
        <f t="shared" si="232"/>
        <v>42464.958912037036</v>
      </c>
      <c r="T2958" s="15">
        <f t="shared" si="233"/>
        <v>42494.958912037036</v>
      </c>
      <c r="U2958">
        <f t="shared" si="234"/>
        <v>2016</v>
      </c>
    </row>
    <row r="2959" spans="1:21" ht="43.2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8315</v>
      </c>
      <c r="R2959" t="s">
        <v>8355</v>
      </c>
      <c r="S2959" s="15">
        <f t="shared" si="232"/>
        <v>42031.011249999996</v>
      </c>
      <c r="T2959" s="15">
        <f t="shared" si="233"/>
        <v>42090.969583333332</v>
      </c>
      <c r="U2959">
        <f t="shared" si="234"/>
        <v>2015</v>
      </c>
    </row>
    <row r="2960" spans="1:21" ht="43.2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8315</v>
      </c>
      <c r="R2960" t="s">
        <v>8355</v>
      </c>
      <c r="S2960" s="15">
        <f t="shared" si="232"/>
        <v>42438.779131944444</v>
      </c>
      <c r="T2960" s="15">
        <f t="shared" si="233"/>
        <v>42498.73746527778</v>
      </c>
      <c r="U2960">
        <f t="shared" si="234"/>
        <v>2016</v>
      </c>
    </row>
    <row r="2961" spans="1:21" ht="43.2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8315</v>
      </c>
      <c r="R2961" t="s">
        <v>8355</v>
      </c>
      <c r="S2961" s="15">
        <f t="shared" si="232"/>
        <v>42498.008391203708</v>
      </c>
      <c r="T2961" s="15">
        <f t="shared" si="233"/>
        <v>42528.008391203708</v>
      </c>
      <c r="U2961">
        <f t="shared" si="234"/>
        <v>2016</v>
      </c>
    </row>
    <row r="2962" spans="1:21" ht="43.2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8315</v>
      </c>
      <c r="R2962" t="s">
        <v>8355</v>
      </c>
      <c r="S2962" s="15">
        <f t="shared" si="232"/>
        <v>41863.757210648146</v>
      </c>
      <c r="T2962" s="15">
        <f t="shared" si="233"/>
        <v>41893.757210648146</v>
      </c>
      <c r="U2962">
        <f t="shared" si="234"/>
        <v>2014</v>
      </c>
    </row>
    <row r="2963" spans="1:21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8315</v>
      </c>
      <c r="R2963" t="s">
        <v>8316</v>
      </c>
      <c r="S2963" s="15">
        <f t="shared" si="232"/>
        <v>42061.212488425925</v>
      </c>
      <c r="T2963" s="15">
        <f t="shared" si="233"/>
        <v>42089.166666666672</v>
      </c>
      <c r="U2963">
        <f t="shared" si="234"/>
        <v>2015</v>
      </c>
    </row>
    <row r="2964" spans="1:21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8315</v>
      </c>
      <c r="R2964" t="s">
        <v>8316</v>
      </c>
      <c r="S2964" s="15">
        <f t="shared" si="232"/>
        <v>42036.24428240741</v>
      </c>
      <c r="T2964" s="15">
        <f t="shared" si="233"/>
        <v>42064.290972222225</v>
      </c>
      <c r="U2964">
        <f t="shared" si="234"/>
        <v>2015</v>
      </c>
    </row>
    <row r="2965" spans="1:21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8315</v>
      </c>
      <c r="R2965" t="s">
        <v>8316</v>
      </c>
      <c r="S2965" s="15">
        <f t="shared" si="232"/>
        <v>42157.470185185186</v>
      </c>
      <c r="T2965" s="15">
        <f t="shared" si="233"/>
        <v>42187.470185185186</v>
      </c>
      <c r="U2965">
        <f t="shared" si="234"/>
        <v>2015</v>
      </c>
    </row>
    <row r="2966" spans="1:21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8315</v>
      </c>
      <c r="R2966" t="s">
        <v>8316</v>
      </c>
      <c r="S2966" s="15">
        <f t="shared" si="232"/>
        <v>41827.909942129627</v>
      </c>
      <c r="T2966" s="15">
        <f t="shared" si="233"/>
        <v>41857.897222222222</v>
      </c>
      <c r="U2966">
        <f t="shared" si="234"/>
        <v>2014</v>
      </c>
    </row>
    <row r="2967" spans="1:21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8315</v>
      </c>
      <c r="R2967" t="s">
        <v>8316</v>
      </c>
      <c r="S2967" s="15">
        <f t="shared" si="232"/>
        <v>42162.729548611111</v>
      </c>
      <c r="T2967" s="15">
        <f t="shared" si="233"/>
        <v>42192.729548611111</v>
      </c>
      <c r="U2967">
        <f t="shared" si="234"/>
        <v>2015</v>
      </c>
    </row>
    <row r="2968" spans="1:21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8315</v>
      </c>
      <c r="R2968" t="s">
        <v>8316</v>
      </c>
      <c r="S2968" s="15">
        <f t="shared" si="232"/>
        <v>42233.738564814819</v>
      </c>
      <c r="T2968" s="15">
        <f t="shared" si="233"/>
        <v>42263.738564814819</v>
      </c>
      <c r="U2968">
        <f t="shared" si="234"/>
        <v>2015</v>
      </c>
    </row>
    <row r="2969" spans="1:21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8315</v>
      </c>
      <c r="R2969" t="s">
        <v>8316</v>
      </c>
      <c r="S2969" s="15">
        <f t="shared" si="232"/>
        <v>42042.197824074072</v>
      </c>
      <c r="T2969" s="15">
        <f t="shared" si="233"/>
        <v>42072.156157407408</v>
      </c>
      <c r="U2969">
        <f t="shared" si="234"/>
        <v>2015</v>
      </c>
    </row>
    <row r="2970" spans="1:21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8315</v>
      </c>
      <c r="R2970" t="s">
        <v>8316</v>
      </c>
      <c r="S2970" s="15">
        <f t="shared" si="232"/>
        <v>42585.523842592593</v>
      </c>
      <c r="T2970" s="15">
        <f t="shared" si="233"/>
        <v>42599.165972222225</v>
      </c>
      <c r="U2970">
        <f t="shared" si="234"/>
        <v>2016</v>
      </c>
    </row>
    <row r="2971" spans="1:21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8315</v>
      </c>
      <c r="R2971" t="s">
        <v>8316</v>
      </c>
      <c r="S2971" s="15">
        <f t="shared" si="232"/>
        <v>42097.786493055552</v>
      </c>
      <c r="T2971" s="15">
        <f t="shared" si="233"/>
        <v>42127.952083333337</v>
      </c>
      <c r="U2971">
        <f t="shared" si="234"/>
        <v>2015</v>
      </c>
    </row>
    <row r="2972" spans="1:21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8315</v>
      </c>
      <c r="R2972" t="s">
        <v>8316</v>
      </c>
      <c r="S2972" s="15">
        <f t="shared" si="232"/>
        <v>41808.669571759259</v>
      </c>
      <c r="T2972" s="15">
        <f t="shared" si="233"/>
        <v>41838.669571759259</v>
      </c>
      <c r="U2972">
        <f t="shared" si="234"/>
        <v>2014</v>
      </c>
    </row>
    <row r="2973" spans="1:21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8315</v>
      </c>
      <c r="R2973" t="s">
        <v>8316</v>
      </c>
      <c r="S2973" s="15">
        <f t="shared" si="232"/>
        <v>41852.658310185187</v>
      </c>
      <c r="T2973" s="15">
        <f t="shared" si="233"/>
        <v>41882.658310185187</v>
      </c>
      <c r="U2973">
        <f t="shared" si="234"/>
        <v>2014</v>
      </c>
    </row>
    <row r="2974" spans="1:21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8315</v>
      </c>
      <c r="R2974" t="s">
        <v>8316</v>
      </c>
      <c r="S2974" s="15">
        <f t="shared" si="232"/>
        <v>42694.110185185185</v>
      </c>
      <c r="T2974" s="15">
        <f t="shared" si="233"/>
        <v>42709.041666666672</v>
      </c>
      <c r="U2974">
        <f t="shared" si="234"/>
        <v>2016</v>
      </c>
    </row>
    <row r="2975" spans="1:21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8315</v>
      </c>
      <c r="R2975" t="s">
        <v>8316</v>
      </c>
      <c r="S2975" s="15">
        <f t="shared" si="232"/>
        <v>42341.818379629629</v>
      </c>
      <c r="T2975" s="15">
        <f t="shared" si="233"/>
        <v>42370.166666666672</v>
      </c>
      <c r="U2975">
        <f t="shared" si="234"/>
        <v>2015</v>
      </c>
    </row>
    <row r="2976" spans="1:21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8315</v>
      </c>
      <c r="R2976" t="s">
        <v>8316</v>
      </c>
      <c r="S2976" s="15">
        <f t="shared" si="232"/>
        <v>41880.061006944445</v>
      </c>
      <c r="T2976" s="15">
        <f t="shared" si="233"/>
        <v>41908.065972222219</v>
      </c>
      <c r="U2976">
        <f t="shared" si="234"/>
        <v>2014</v>
      </c>
    </row>
    <row r="2977" spans="1:21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8315</v>
      </c>
      <c r="R2977" t="s">
        <v>8316</v>
      </c>
      <c r="S2977" s="15">
        <f t="shared" si="232"/>
        <v>41941.683865740742</v>
      </c>
      <c r="T2977" s="15">
        <f t="shared" si="233"/>
        <v>41970.125</v>
      </c>
      <c r="U2977">
        <f t="shared" si="234"/>
        <v>2014</v>
      </c>
    </row>
    <row r="2978" spans="1:21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8315</v>
      </c>
      <c r="R2978" t="s">
        <v>8316</v>
      </c>
      <c r="S2978" s="15">
        <f t="shared" si="232"/>
        <v>42425.730671296296</v>
      </c>
      <c r="T2978" s="15">
        <f t="shared" si="233"/>
        <v>42442.5</v>
      </c>
      <c r="U2978">
        <f t="shared" si="234"/>
        <v>2016</v>
      </c>
    </row>
    <row r="2979" spans="1:21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8315</v>
      </c>
      <c r="R2979" t="s">
        <v>8316</v>
      </c>
      <c r="S2979" s="15">
        <f t="shared" si="232"/>
        <v>42026.88118055556</v>
      </c>
      <c r="T2979" s="15">
        <f t="shared" si="233"/>
        <v>42086.093055555553</v>
      </c>
      <c r="U2979">
        <f t="shared" si="234"/>
        <v>2015</v>
      </c>
    </row>
    <row r="2980" spans="1:21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8315</v>
      </c>
      <c r="R2980" t="s">
        <v>8316</v>
      </c>
      <c r="S2980" s="15">
        <f t="shared" si="232"/>
        <v>41922.640590277777</v>
      </c>
      <c r="T2980" s="15">
        <f t="shared" si="233"/>
        <v>41932.249305555553</v>
      </c>
      <c r="U2980">
        <f t="shared" si="234"/>
        <v>2014</v>
      </c>
    </row>
    <row r="2981" spans="1:21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8315</v>
      </c>
      <c r="R2981" t="s">
        <v>8316</v>
      </c>
      <c r="S2981" s="15">
        <f t="shared" si="232"/>
        <v>41993.824340277773</v>
      </c>
      <c r="T2981" s="15">
        <f t="shared" si="233"/>
        <v>42010.25</v>
      </c>
      <c r="U2981">
        <f t="shared" si="234"/>
        <v>2014</v>
      </c>
    </row>
    <row r="2982" spans="1:21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8315</v>
      </c>
      <c r="R2982" t="s">
        <v>8316</v>
      </c>
      <c r="S2982" s="15">
        <f t="shared" si="232"/>
        <v>42219.915856481486</v>
      </c>
      <c r="T2982" s="15">
        <f t="shared" si="233"/>
        <v>42240.083333333328</v>
      </c>
      <c r="U2982">
        <f t="shared" si="234"/>
        <v>2015</v>
      </c>
    </row>
    <row r="2983" spans="1:21" ht="57.6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8315</v>
      </c>
      <c r="R2983" t="s">
        <v>8355</v>
      </c>
      <c r="S2983" s="15">
        <f t="shared" si="232"/>
        <v>42225.559675925921</v>
      </c>
      <c r="T2983" s="15">
        <f t="shared" si="233"/>
        <v>42270.559675925921</v>
      </c>
      <c r="U2983">
        <f t="shared" si="234"/>
        <v>2015</v>
      </c>
    </row>
    <row r="2984" spans="1:21" ht="28.8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8315</v>
      </c>
      <c r="R2984" t="s">
        <v>8355</v>
      </c>
      <c r="S2984" s="15">
        <f t="shared" si="232"/>
        <v>42381.686840277776</v>
      </c>
      <c r="T2984" s="15">
        <f t="shared" si="233"/>
        <v>42411.686840277776</v>
      </c>
      <c r="U2984">
        <f t="shared" si="234"/>
        <v>2016</v>
      </c>
    </row>
    <row r="2985" spans="1:21" ht="43.2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8315</v>
      </c>
      <c r="R2985" t="s">
        <v>8355</v>
      </c>
      <c r="S2985" s="15">
        <f t="shared" si="232"/>
        <v>41894.632361111115</v>
      </c>
      <c r="T2985" s="15">
        <f t="shared" si="233"/>
        <v>41954.674027777779</v>
      </c>
      <c r="U2985">
        <f t="shared" si="234"/>
        <v>2014</v>
      </c>
    </row>
    <row r="2986" spans="1:21" ht="57.6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8315</v>
      </c>
      <c r="R2986" t="s">
        <v>8355</v>
      </c>
      <c r="S2986" s="15">
        <f t="shared" si="232"/>
        <v>42576.278715277775</v>
      </c>
      <c r="T2986" s="15">
        <f t="shared" si="233"/>
        <v>42606.278715277775</v>
      </c>
      <c r="U2986">
        <f t="shared" si="234"/>
        <v>2016</v>
      </c>
    </row>
    <row r="2987" spans="1:21" ht="57.6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8315</v>
      </c>
      <c r="R2987" t="s">
        <v>8355</v>
      </c>
      <c r="S2987" s="15">
        <f t="shared" si="232"/>
        <v>42654.973703703698</v>
      </c>
      <c r="T2987" s="15">
        <f t="shared" si="233"/>
        <v>42674.166666666672</v>
      </c>
      <c r="U2987">
        <f t="shared" si="234"/>
        <v>2016</v>
      </c>
    </row>
    <row r="2988" spans="1:21" ht="43.2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8315</v>
      </c>
      <c r="R2988" t="s">
        <v>8355</v>
      </c>
      <c r="S2988" s="15">
        <f t="shared" si="232"/>
        <v>42431.500069444446</v>
      </c>
      <c r="T2988" s="15">
        <f t="shared" si="233"/>
        <v>42491.458402777775</v>
      </c>
      <c r="U2988">
        <f t="shared" si="234"/>
        <v>2016</v>
      </c>
    </row>
    <row r="2989" spans="1:21" ht="57.6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8315</v>
      </c>
      <c r="R2989" t="s">
        <v>8355</v>
      </c>
      <c r="S2989" s="15">
        <f t="shared" si="232"/>
        <v>42627.307303240741</v>
      </c>
      <c r="T2989" s="15">
        <f t="shared" si="233"/>
        <v>42656</v>
      </c>
      <c r="U2989">
        <f t="shared" si="234"/>
        <v>2016</v>
      </c>
    </row>
    <row r="2990" spans="1:21" ht="43.2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8315</v>
      </c>
      <c r="R2990" t="s">
        <v>8355</v>
      </c>
      <c r="S2990" s="15">
        <f t="shared" si="232"/>
        <v>42511.362048611118</v>
      </c>
      <c r="T2990" s="15">
        <f t="shared" si="233"/>
        <v>42541.362048611118</v>
      </c>
      <c r="U2990">
        <f t="shared" si="234"/>
        <v>2016</v>
      </c>
    </row>
    <row r="2991" spans="1:2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8315</v>
      </c>
      <c r="R2991" t="s">
        <v>8355</v>
      </c>
      <c r="S2991" s="15">
        <f t="shared" si="232"/>
        <v>42337.02039351852</v>
      </c>
      <c r="T2991" s="15">
        <f t="shared" si="233"/>
        <v>42359.207638888889</v>
      </c>
      <c r="U2991">
        <f t="shared" si="234"/>
        <v>2015</v>
      </c>
    </row>
    <row r="2992" spans="1:21" ht="43.2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8315</v>
      </c>
      <c r="R2992" t="s">
        <v>8355</v>
      </c>
      <c r="S2992" s="15">
        <f t="shared" si="232"/>
        <v>42341.57430555555</v>
      </c>
      <c r="T2992" s="15">
        <f t="shared" si="233"/>
        <v>42376.57430555555</v>
      </c>
      <c r="U2992">
        <f t="shared" si="234"/>
        <v>2015</v>
      </c>
    </row>
    <row r="2993" spans="1:21" ht="43.2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8315</v>
      </c>
      <c r="R2993" t="s">
        <v>8355</v>
      </c>
      <c r="S2993" s="15">
        <f t="shared" si="232"/>
        <v>42740.837152777778</v>
      </c>
      <c r="T2993" s="15">
        <f t="shared" si="233"/>
        <v>42762.837152777778</v>
      </c>
      <c r="U2993">
        <f t="shared" si="234"/>
        <v>2017</v>
      </c>
    </row>
    <row r="2994" spans="1:21" ht="43.2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8315</v>
      </c>
      <c r="R2994" t="s">
        <v>8355</v>
      </c>
      <c r="S2994" s="15">
        <f t="shared" si="232"/>
        <v>42622.767476851848</v>
      </c>
      <c r="T2994" s="15">
        <f t="shared" si="233"/>
        <v>42652.767476851848</v>
      </c>
      <c r="U2994">
        <f t="shared" si="234"/>
        <v>2016</v>
      </c>
    </row>
    <row r="2995" spans="1:2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8315</v>
      </c>
      <c r="R2995" t="s">
        <v>8355</v>
      </c>
      <c r="S2995" s="15">
        <f t="shared" si="232"/>
        <v>42390.838738425926</v>
      </c>
      <c r="T2995" s="15">
        <f t="shared" si="233"/>
        <v>42420.838738425926</v>
      </c>
      <c r="U2995">
        <f t="shared" si="234"/>
        <v>2016</v>
      </c>
    </row>
    <row r="2996" spans="1:21" ht="43.2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8315</v>
      </c>
      <c r="R2996" t="s">
        <v>8355</v>
      </c>
      <c r="S2996" s="15">
        <f t="shared" si="232"/>
        <v>41885.478842592594</v>
      </c>
      <c r="T2996" s="15">
        <f t="shared" si="233"/>
        <v>41915.478842592594</v>
      </c>
      <c r="U2996">
        <f t="shared" si="234"/>
        <v>2014</v>
      </c>
    </row>
    <row r="2997" spans="1:21" ht="43.2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8315</v>
      </c>
      <c r="R2997" t="s">
        <v>8355</v>
      </c>
      <c r="S2997" s="15">
        <f t="shared" si="232"/>
        <v>42724.665173611109</v>
      </c>
      <c r="T2997" s="15">
        <f t="shared" si="233"/>
        <v>42754.665173611109</v>
      </c>
      <c r="U2997">
        <f t="shared" si="234"/>
        <v>2016</v>
      </c>
    </row>
    <row r="2998" spans="1:21" ht="28.8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8315</v>
      </c>
      <c r="R2998" t="s">
        <v>8355</v>
      </c>
      <c r="S2998" s="15">
        <f t="shared" si="232"/>
        <v>42090.912500000006</v>
      </c>
      <c r="T2998" s="15">
        <f t="shared" si="233"/>
        <v>42150.912500000006</v>
      </c>
      <c r="U2998">
        <f t="shared" si="234"/>
        <v>2015</v>
      </c>
    </row>
    <row r="2999" spans="1:21" ht="43.2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8315</v>
      </c>
      <c r="R2999" t="s">
        <v>8355</v>
      </c>
      <c r="S2999" s="15">
        <f t="shared" si="232"/>
        <v>42775.733715277776</v>
      </c>
      <c r="T2999" s="15">
        <f t="shared" si="233"/>
        <v>42793.207638888889</v>
      </c>
      <c r="U2999">
        <f t="shared" si="234"/>
        <v>2017</v>
      </c>
    </row>
    <row r="3000" spans="1:21" ht="43.2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8315</v>
      </c>
      <c r="R3000" t="s">
        <v>8355</v>
      </c>
      <c r="S3000" s="15">
        <f t="shared" si="232"/>
        <v>41778.193622685183</v>
      </c>
      <c r="T3000" s="15">
        <f t="shared" si="233"/>
        <v>41806.184027777781</v>
      </c>
      <c r="U3000">
        <f t="shared" si="234"/>
        <v>2014</v>
      </c>
    </row>
    <row r="3001" spans="1:21" ht="43.2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8315</v>
      </c>
      <c r="R3001" t="s">
        <v>8355</v>
      </c>
      <c r="S3001" s="15">
        <f t="shared" si="232"/>
        <v>42780.740277777775</v>
      </c>
      <c r="T3001" s="15">
        <f t="shared" si="233"/>
        <v>42795.083333333328</v>
      </c>
      <c r="U3001">
        <f t="shared" si="234"/>
        <v>2017</v>
      </c>
    </row>
    <row r="3002" spans="1:21" ht="43.2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8315</v>
      </c>
      <c r="R3002" t="s">
        <v>8355</v>
      </c>
      <c r="S3002" s="15">
        <f t="shared" si="232"/>
        <v>42752.827199074076</v>
      </c>
      <c r="T3002" s="15">
        <f t="shared" si="233"/>
        <v>42766.75</v>
      </c>
      <c r="U3002">
        <f t="shared" si="234"/>
        <v>2017</v>
      </c>
    </row>
    <row r="3003" spans="1:21" ht="43.2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8315</v>
      </c>
      <c r="R3003" t="s">
        <v>8355</v>
      </c>
      <c r="S3003" s="15">
        <f t="shared" si="232"/>
        <v>42534.895625000005</v>
      </c>
      <c r="T3003" s="15">
        <f t="shared" si="233"/>
        <v>42564.895625000005</v>
      </c>
      <c r="U3003">
        <f t="shared" si="234"/>
        <v>2016</v>
      </c>
    </row>
    <row r="3004" spans="1:21" ht="28.8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8315</v>
      </c>
      <c r="R3004" t="s">
        <v>8355</v>
      </c>
      <c r="S3004" s="15">
        <f t="shared" si="232"/>
        <v>41239.83625</v>
      </c>
      <c r="T3004" s="15">
        <f t="shared" si="233"/>
        <v>41269.83625</v>
      </c>
      <c r="U3004">
        <f t="shared" si="234"/>
        <v>2012</v>
      </c>
    </row>
    <row r="3005" spans="1:21" ht="43.2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8315</v>
      </c>
      <c r="R3005" t="s">
        <v>8355</v>
      </c>
      <c r="S3005" s="15">
        <f t="shared" si="232"/>
        <v>42398.849259259259</v>
      </c>
      <c r="T3005" s="15">
        <f t="shared" si="233"/>
        <v>42430.249305555553</v>
      </c>
      <c r="U3005">
        <f t="shared" si="234"/>
        <v>2016</v>
      </c>
    </row>
    <row r="3006" spans="1:21" ht="57.6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8315</v>
      </c>
      <c r="R3006" t="s">
        <v>8355</v>
      </c>
      <c r="S3006" s="15">
        <f t="shared" si="232"/>
        <v>41928.881064814814</v>
      </c>
      <c r="T3006" s="15">
        <f t="shared" si="233"/>
        <v>41958.922731481478</v>
      </c>
      <c r="U3006">
        <f t="shared" si="234"/>
        <v>2014</v>
      </c>
    </row>
    <row r="3007" spans="1:21" ht="43.2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8315</v>
      </c>
      <c r="R3007" t="s">
        <v>8355</v>
      </c>
      <c r="S3007" s="15">
        <f t="shared" si="232"/>
        <v>41888.674826388888</v>
      </c>
      <c r="T3007" s="15">
        <f t="shared" si="233"/>
        <v>41918.674826388888</v>
      </c>
      <c r="U3007">
        <f t="shared" si="234"/>
        <v>2014</v>
      </c>
    </row>
    <row r="3008" spans="1:21" ht="28.8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8315</v>
      </c>
      <c r="R3008" t="s">
        <v>8355</v>
      </c>
      <c r="S3008" s="15">
        <f t="shared" si="232"/>
        <v>41957.756840277783</v>
      </c>
      <c r="T3008" s="15">
        <f t="shared" si="233"/>
        <v>41987.756840277783</v>
      </c>
      <c r="U3008">
        <f t="shared" si="234"/>
        <v>2014</v>
      </c>
    </row>
    <row r="3009" spans="1:21" ht="28.8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8315</v>
      </c>
      <c r="R3009" t="s">
        <v>8355</v>
      </c>
      <c r="S3009" s="15">
        <f t="shared" si="232"/>
        <v>42098.216238425928</v>
      </c>
      <c r="T3009" s="15">
        <f t="shared" si="233"/>
        <v>42119.216238425928</v>
      </c>
      <c r="U3009">
        <f t="shared" si="234"/>
        <v>2015</v>
      </c>
    </row>
    <row r="3010" spans="1:21" ht="43.2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si="231"/>
        <v>116.73</v>
      </c>
      <c r="Q3010" s="10" t="s">
        <v>8315</v>
      </c>
      <c r="R3010" t="s">
        <v>8355</v>
      </c>
      <c r="S3010" s="15">
        <f t="shared" si="232"/>
        <v>42360.212025462963</v>
      </c>
      <c r="T3010" s="15">
        <f t="shared" si="233"/>
        <v>42390.212025462963</v>
      </c>
      <c r="U3010">
        <f t="shared" si="234"/>
        <v>2015</v>
      </c>
    </row>
    <row r="3011" spans="1:21" ht="43.2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IFERROR(ROUND(E3011/L3011,2),0)</f>
        <v>233.9</v>
      </c>
      <c r="Q3011" s="10" t="s">
        <v>8315</v>
      </c>
      <c r="R3011" t="s">
        <v>8355</v>
      </c>
      <c r="S3011" s="15">
        <f t="shared" ref="S3011:S3074" si="237">(((J3011/60)/60)/24)+DATE(1970,1,1)</f>
        <v>41939.569907407407</v>
      </c>
      <c r="T3011" s="15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3.2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8315</v>
      </c>
      <c r="R3012" t="s">
        <v>8355</v>
      </c>
      <c r="S3012" s="15">
        <f t="shared" si="237"/>
        <v>41996.832395833335</v>
      </c>
      <c r="T3012" s="15">
        <f t="shared" si="238"/>
        <v>42056.832395833335</v>
      </c>
      <c r="U3012">
        <f t="shared" si="239"/>
        <v>2014</v>
      </c>
    </row>
    <row r="3013" spans="1:21" ht="43.2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8315</v>
      </c>
      <c r="R3013" t="s">
        <v>8355</v>
      </c>
      <c r="S3013" s="15">
        <f t="shared" si="237"/>
        <v>42334.468935185185</v>
      </c>
      <c r="T3013" s="15">
        <f t="shared" si="238"/>
        <v>42361.957638888889</v>
      </c>
      <c r="U3013">
        <f t="shared" si="239"/>
        <v>2015</v>
      </c>
    </row>
    <row r="3014" spans="1:21" ht="43.2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8315</v>
      </c>
      <c r="R3014" t="s">
        <v>8355</v>
      </c>
      <c r="S3014" s="15">
        <f t="shared" si="237"/>
        <v>42024.702893518523</v>
      </c>
      <c r="T3014" s="15">
        <f t="shared" si="238"/>
        <v>42045.702893518523</v>
      </c>
      <c r="U3014">
        <f t="shared" si="239"/>
        <v>2015</v>
      </c>
    </row>
    <row r="3015" spans="1:21" ht="43.2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8315</v>
      </c>
      <c r="R3015" t="s">
        <v>8355</v>
      </c>
      <c r="S3015" s="15">
        <f t="shared" si="237"/>
        <v>42146.836215277777</v>
      </c>
      <c r="T3015" s="15">
        <f t="shared" si="238"/>
        <v>42176.836215277777</v>
      </c>
      <c r="U3015">
        <f t="shared" si="239"/>
        <v>2015</v>
      </c>
    </row>
    <row r="3016" spans="1:21" ht="43.2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8315</v>
      </c>
      <c r="R3016" t="s">
        <v>8355</v>
      </c>
      <c r="S3016" s="15">
        <f t="shared" si="237"/>
        <v>41920.123611111114</v>
      </c>
      <c r="T3016" s="15">
        <f t="shared" si="238"/>
        <v>41948.208333333336</v>
      </c>
      <c r="U3016">
        <f t="shared" si="239"/>
        <v>2014</v>
      </c>
    </row>
    <row r="3017" spans="1:21" ht="43.2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8315</v>
      </c>
      <c r="R3017" t="s">
        <v>8355</v>
      </c>
      <c r="S3017" s="15">
        <f t="shared" si="237"/>
        <v>41785.72729166667</v>
      </c>
      <c r="T3017" s="15">
        <f t="shared" si="238"/>
        <v>41801.166666666664</v>
      </c>
      <c r="U3017">
        <f t="shared" si="239"/>
        <v>2014</v>
      </c>
    </row>
    <row r="3018" spans="1:21" ht="57.6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8315</v>
      </c>
      <c r="R3018" t="s">
        <v>8355</v>
      </c>
      <c r="S3018" s="15">
        <f t="shared" si="237"/>
        <v>41778.548055555555</v>
      </c>
      <c r="T3018" s="15">
        <f t="shared" si="238"/>
        <v>41838.548055555555</v>
      </c>
      <c r="U3018">
        <f t="shared" si="239"/>
        <v>2014</v>
      </c>
    </row>
    <row r="3019" spans="1:21" ht="43.2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8315</v>
      </c>
      <c r="R3019" t="s">
        <v>8355</v>
      </c>
      <c r="S3019" s="15">
        <f t="shared" si="237"/>
        <v>41841.850034722222</v>
      </c>
      <c r="T3019" s="15">
        <f t="shared" si="238"/>
        <v>41871.850034722222</v>
      </c>
      <c r="U3019">
        <f t="shared" si="239"/>
        <v>2014</v>
      </c>
    </row>
    <row r="3020" spans="1:21" ht="43.2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8315</v>
      </c>
      <c r="R3020" t="s">
        <v>8355</v>
      </c>
      <c r="S3020" s="15">
        <f t="shared" si="237"/>
        <v>42163.29833333334</v>
      </c>
      <c r="T3020" s="15">
        <f t="shared" si="238"/>
        <v>42205.916666666672</v>
      </c>
      <c r="U3020">
        <f t="shared" si="239"/>
        <v>2015</v>
      </c>
    </row>
    <row r="3021" spans="1:21" ht="43.2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8315</v>
      </c>
      <c r="R3021" t="s">
        <v>8355</v>
      </c>
      <c r="S3021" s="15">
        <f t="shared" si="237"/>
        <v>41758.833564814813</v>
      </c>
      <c r="T3021" s="15">
        <f t="shared" si="238"/>
        <v>41786.125</v>
      </c>
      <c r="U3021">
        <f t="shared" si="239"/>
        <v>2014</v>
      </c>
    </row>
    <row r="3022" spans="1:21" ht="43.2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8315</v>
      </c>
      <c r="R3022" t="s">
        <v>8355</v>
      </c>
      <c r="S3022" s="15">
        <f t="shared" si="237"/>
        <v>42170.846446759257</v>
      </c>
      <c r="T3022" s="15">
        <f t="shared" si="238"/>
        <v>42230.846446759257</v>
      </c>
      <c r="U3022">
        <f t="shared" si="239"/>
        <v>2015</v>
      </c>
    </row>
    <row r="3023" spans="1:21" ht="43.2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8315</v>
      </c>
      <c r="R3023" t="s">
        <v>8355</v>
      </c>
      <c r="S3023" s="15">
        <f t="shared" si="237"/>
        <v>42660.618854166663</v>
      </c>
      <c r="T3023" s="15">
        <f t="shared" si="238"/>
        <v>42696.249305555553</v>
      </c>
      <c r="U3023">
        <f t="shared" si="239"/>
        <v>2016</v>
      </c>
    </row>
    <row r="3024" spans="1:21" ht="43.2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8315</v>
      </c>
      <c r="R3024" t="s">
        <v>8355</v>
      </c>
      <c r="S3024" s="15">
        <f t="shared" si="237"/>
        <v>42564.95380787037</v>
      </c>
      <c r="T3024" s="15">
        <f t="shared" si="238"/>
        <v>42609.95380787037</v>
      </c>
      <c r="U3024">
        <f t="shared" si="239"/>
        <v>2016</v>
      </c>
    </row>
    <row r="3025" spans="1:21" ht="57.6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8315</v>
      </c>
      <c r="R3025" t="s">
        <v>8355</v>
      </c>
      <c r="S3025" s="15">
        <f t="shared" si="237"/>
        <v>42121.675763888896</v>
      </c>
      <c r="T3025" s="15">
        <f t="shared" si="238"/>
        <v>42166.675763888896</v>
      </c>
      <c r="U3025">
        <f t="shared" si="239"/>
        <v>2015</v>
      </c>
    </row>
    <row r="3026" spans="1:21" ht="43.2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8315</v>
      </c>
      <c r="R3026" t="s">
        <v>8355</v>
      </c>
      <c r="S3026" s="15">
        <f t="shared" si="237"/>
        <v>41158.993923611109</v>
      </c>
      <c r="T3026" s="15">
        <f t="shared" si="238"/>
        <v>41188.993923611109</v>
      </c>
      <c r="U3026">
        <f t="shared" si="239"/>
        <v>2012</v>
      </c>
    </row>
    <row r="3027" spans="1:21" ht="43.2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8315</v>
      </c>
      <c r="R3027" t="s">
        <v>8355</v>
      </c>
      <c r="S3027" s="15">
        <f t="shared" si="237"/>
        <v>41761.509409722225</v>
      </c>
      <c r="T3027" s="15">
        <f t="shared" si="238"/>
        <v>41789.666666666664</v>
      </c>
      <c r="U3027">
        <f t="shared" si="239"/>
        <v>2014</v>
      </c>
    </row>
    <row r="3028" spans="1:21" ht="57.6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8315</v>
      </c>
      <c r="R3028" t="s">
        <v>8355</v>
      </c>
      <c r="S3028" s="15">
        <f t="shared" si="237"/>
        <v>42783.459398148145</v>
      </c>
      <c r="T3028" s="15">
        <f t="shared" si="238"/>
        <v>42797.459398148145</v>
      </c>
      <c r="U3028">
        <f t="shared" si="239"/>
        <v>2017</v>
      </c>
    </row>
    <row r="3029" spans="1:21" ht="43.2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8315</v>
      </c>
      <c r="R3029" t="s">
        <v>8355</v>
      </c>
      <c r="S3029" s="15">
        <f t="shared" si="237"/>
        <v>42053.704293981486</v>
      </c>
      <c r="T3029" s="15">
        <f t="shared" si="238"/>
        <v>42083.662627314814</v>
      </c>
      <c r="U3029">
        <f t="shared" si="239"/>
        <v>2015</v>
      </c>
    </row>
    <row r="3030" spans="1:21" ht="28.8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8315</v>
      </c>
      <c r="R3030" t="s">
        <v>8355</v>
      </c>
      <c r="S3030" s="15">
        <f t="shared" si="237"/>
        <v>42567.264178240745</v>
      </c>
      <c r="T3030" s="15">
        <f t="shared" si="238"/>
        <v>42597.264178240745</v>
      </c>
      <c r="U3030">
        <f t="shared" si="239"/>
        <v>2016</v>
      </c>
    </row>
    <row r="3031" spans="1:21" ht="43.2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8315</v>
      </c>
      <c r="R3031" t="s">
        <v>8355</v>
      </c>
      <c r="S3031" s="15">
        <f t="shared" si="237"/>
        <v>41932.708877314813</v>
      </c>
      <c r="T3031" s="15">
        <f t="shared" si="238"/>
        <v>41961.190972222219</v>
      </c>
      <c r="U3031">
        <f t="shared" si="239"/>
        <v>2014</v>
      </c>
    </row>
    <row r="3032" spans="1:21" ht="43.2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8315</v>
      </c>
      <c r="R3032" t="s">
        <v>8355</v>
      </c>
      <c r="S3032" s="15">
        <f t="shared" si="237"/>
        <v>42233.747349537036</v>
      </c>
      <c r="T3032" s="15">
        <f t="shared" si="238"/>
        <v>42263.747349537036</v>
      </c>
      <c r="U3032">
        <f t="shared" si="239"/>
        <v>2015</v>
      </c>
    </row>
    <row r="3033" spans="1:21" ht="72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8315</v>
      </c>
      <c r="R3033" t="s">
        <v>8355</v>
      </c>
      <c r="S3033" s="15">
        <f t="shared" si="237"/>
        <v>42597.882488425923</v>
      </c>
      <c r="T3033" s="15">
        <f t="shared" si="238"/>
        <v>42657.882488425923</v>
      </c>
      <c r="U3033">
        <f t="shared" si="239"/>
        <v>2016</v>
      </c>
    </row>
    <row r="3034" spans="1:21" ht="43.2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8315</v>
      </c>
      <c r="R3034" t="s">
        <v>8355</v>
      </c>
      <c r="S3034" s="15">
        <f t="shared" si="237"/>
        <v>42228.044664351852</v>
      </c>
      <c r="T3034" s="15">
        <f t="shared" si="238"/>
        <v>42258.044664351852</v>
      </c>
      <c r="U3034">
        <f t="shared" si="239"/>
        <v>2015</v>
      </c>
    </row>
    <row r="3035" spans="1:21" ht="43.2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8315</v>
      </c>
      <c r="R3035" t="s">
        <v>8355</v>
      </c>
      <c r="S3035" s="15">
        <f t="shared" si="237"/>
        <v>42570.110243055555</v>
      </c>
      <c r="T3035" s="15">
        <f t="shared" si="238"/>
        <v>42600.110243055555</v>
      </c>
      <c r="U3035">
        <f t="shared" si="239"/>
        <v>2016</v>
      </c>
    </row>
    <row r="3036" spans="1:21" ht="72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8315</v>
      </c>
      <c r="R3036" t="s">
        <v>8355</v>
      </c>
      <c r="S3036" s="15">
        <f t="shared" si="237"/>
        <v>42644.535358796296</v>
      </c>
      <c r="T3036" s="15">
        <f t="shared" si="238"/>
        <v>42675.165972222225</v>
      </c>
      <c r="U3036">
        <f t="shared" si="239"/>
        <v>2016</v>
      </c>
    </row>
    <row r="3037" spans="1:21" ht="28.8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8315</v>
      </c>
      <c r="R3037" t="s">
        <v>8355</v>
      </c>
      <c r="S3037" s="15">
        <f t="shared" si="237"/>
        <v>41368.560289351852</v>
      </c>
      <c r="T3037" s="15">
        <f t="shared" si="238"/>
        <v>41398.560289351852</v>
      </c>
      <c r="U3037">
        <f t="shared" si="239"/>
        <v>2013</v>
      </c>
    </row>
    <row r="3038" spans="1:21" ht="43.2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8315</v>
      </c>
      <c r="R3038" t="s">
        <v>8355</v>
      </c>
      <c r="S3038" s="15">
        <f t="shared" si="237"/>
        <v>41466.785231481481</v>
      </c>
      <c r="T3038" s="15">
        <f t="shared" si="238"/>
        <v>41502.499305555553</v>
      </c>
      <c r="U3038">
        <f t="shared" si="239"/>
        <v>2013</v>
      </c>
    </row>
    <row r="3039" spans="1:21" ht="57.6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8315</v>
      </c>
      <c r="R3039" t="s">
        <v>8355</v>
      </c>
      <c r="S3039" s="15">
        <f t="shared" si="237"/>
        <v>40378.893206018518</v>
      </c>
      <c r="T3039" s="15">
        <f t="shared" si="238"/>
        <v>40453.207638888889</v>
      </c>
      <c r="U3039">
        <f t="shared" si="239"/>
        <v>2010</v>
      </c>
    </row>
    <row r="3040" spans="1:21" ht="43.2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8315</v>
      </c>
      <c r="R3040" t="s">
        <v>8355</v>
      </c>
      <c r="S3040" s="15">
        <f t="shared" si="237"/>
        <v>42373.252280092594</v>
      </c>
      <c r="T3040" s="15">
        <f t="shared" si="238"/>
        <v>42433.252280092594</v>
      </c>
      <c r="U3040">
        <f t="shared" si="239"/>
        <v>2016</v>
      </c>
    </row>
    <row r="3041" spans="1:21" ht="43.2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8315</v>
      </c>
      <c r="R3041" t="s">
        <v>8355</v>
      </c>
      <c r="S3041" s="15">
        <f t="shared" si="237"/>
        <v>41610.794421296298</v>
      </c>
      <c r="T3041" s="15">
        <f t="shared" si="238"/>
        <v>41637.332638888889</v>
      </c>
      <c r="U3041">
        <f t="shared" si="239"/>
        <v>2013</v>
      </c>
    </row>
    <row r="3042" spans="1:21" ht="43.2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8315</v>
      </c>
      <c r="R3042" t="s">
        <v>8355</v>
      </c>
      <c r="S3042" s="15">
        <f t="shared" si="237"/>
        <v>42177.791909722218</v>
      </c>
      <c r="T3042" s="15">
        <f t="shared" si="238"/>
        <v>42181.958333333328</v>
      </c>
      <c r="U3042">
        <f t="shared" si="239"/>
        <v>2015</v>
      </c>
    </row>
    <row r="3043" spans="1:21" ht="28.8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8315</v>
      </c>
      <c r="R3043" t="s">
        <v>8355</v>
      </c>
      <c r="S3043" s="15">
        <f t="shared" si="237"/>
        <v>42359.868611111116</v>
      </c>
      <c r="T3043" s="15">
        <f t="shared" si="238"/>
        <v>42389.868611111116</v>
      </c>
      <c r="U3043">
        <f t="shared" si="239"/>
        <v>2015</v>
      </c>
    </row>
    <row r="3044" spans="1:21" ht="57.6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8315</v>
      </c>
      <c r="R3044" t="s">
        <v>8355</v>
      </c>
      <c r="S3044" s="15">
        <f t="shared" si="237"/>
        <v>42253.688043981485</v>
      </c>
      <c r="T3044" s="15">
        <f t="shared" si="238"/>
        <v>42283.688043981485</v>
      </c>
      <c r="U3044">
        <f t="shared" si="239"/>
        <v>2015</v>
      </c>
    </row>
    <row r="3045" spans="1:21" ht="43.2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8315</v>
      </c>
      <c r="R3045" t="s">
        <v>8355</v>
      </c>
      <c r="S3045" s="15">
        <f t="shared" si="237"/>
        <v>42083.070590277777</v>
      </c>
      <c r="T3045" s="15">
        <f t="shared" si="238"/>
        <v>42110.118055555555</v>
      </c>
      <c r="U3045">
        <f t="shared" si="239"/>
        <v>2015</v>
      </c>
    </row>
    <row r="3046" spans="1:21" ht="43.2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8315</v>
      </c>
      <c r="R3046" t="s">
        <v>8355</v>
      </c>
      <c r="S3046" s="15">
        <f t="shared" si="237"/>
        <v>42387.7268287037</v>
      </c>
      <c r="T3046" s="15">
        <f t="shared" si="238"/>
        <v>42402.7268287037</v>
      </c>
      <c r="U3046">
        <f t="shared" si="239"/>
        <v>2016</v>
      </c>
    </row>
    <row r="3047" spans="1:21" ht="43.2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8315</v>
      </c>
      <c r="R3047" t="s">
        <v>8355</v>
      </c>
      <c r="S3047" s="15">
        <f t="shared" si="237"/>
        <v>41843.155729166669</v>
      </c>
      <c r="T3047" s="15">
        <f t="shared" si="238"/>
        <v>41873.155729166669</v>
      </c>
      <c r="U3047">
        <f t="shared" si="239"/>
        <v>2014</v>
      </c>
    </row>
    <row r="3048" spans="1:21" ht="57.6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8315</v>
      </c>
      <c r="R3048" t="s">
        <v>8355</v>
      </c>
      <c r="S3048" s="15">
        <f t="shared" si="237"/>
        <v>41862.803078703706</v>
      </c>
      <c r="T3048" s="15">
        <f t="shared" si="238"/>
        <v>41892.202777777777</v>
      </c>
      <c r="U3048">
        <f t="shared" si="239"/>
        <v>2014</v>
      </c>
    </row>
    <row r="3049" spans="1:21" ht="43.2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8315</v>
      </c>
      <c r="R3049" t="s">
        <v>8355</v>
      </c>
      <c r="S3049" s="15">
        <f t="shared" si="237"/>
        <v>42443.989050925928</v>
      </c>
      <c r="T3049" s="15">
        <f t="shared" si="238"/>
        <v>42487.552777777775</v>
      </c>
      <c r="U3049">
        <f t="shared" si="239"/>
        <v>2016</v>
      </c>
    </row>
    <row r="3050" spans="1:21" ht="43.2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8315</v>
      </c>
      <c r="R3050" t="s">
        <v>8355</v>
      </c>
      <c r="S3050" s="15">
        <f t="shared" si="237"/>
        <v>41975.901180555549</v>
      </c>
      <c r="T3050" s="15">
        <f t="shared" si="238"/>
        <v>42004.890277777777</v>
      </c>
      <c r="U3050">
        <f t="shared" si="239"/>
        <v>2014</v>
      </c>
    </row>
    <row r="3051" spans="1:21" ht="57.6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8315</v>
      </c>
      <c r="R3051" t="s">
        <v>8355</v>
      </c>
      <c r="S3051" s="15">
        <f t="shared" si="237"/>
        <v>42139.014525462961</v>
      </c>
      <c r="T3051" s="15">
        <f t="shared" si="238"/>
        <v>42169.014525462961</v>
      </c>
      <c r="U3051">
        <f t="shared" si="239"/>
        <v>2015</v>
      </c>
    </row>
    <row r="3052" spans="1:21" ht="28.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0" t="s">
        <v>8315</v>
      </c>
      <c r="R3052" t="s">
        <v>8355</v>
      </c>
      <c r="S3052" s="15">
        <f t="shared" si="237"/>
        <v>42465.16851851852</v>
      </c>
      <c r="T3052" s="15">
        <f t="shared" si="238"/>
        <v>42495.16851851852</v>
      </c>
      <c r="U3052">
        <f t="shared" si="239"/>
        <v>2016</v>
      </c>
    </row>
    <row r="3053" spans="1:21" ht="57.6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8315</v>
      </c>
      <c r="R3053" t="s">
        <v>8355</v>
      </c>
      <c r="S3053" s="15">
        <f t="shared" si="237"/>
        <v>42744.416030092587</v>
      </c>
      <c r="T3053" s="15">
        <f t="shared" si="238"/>
        <v>42774.416030092587</v>
      </c>
      <c r="U3053">
        <f t="shared" si="239"/>
        <v>2017</v>
      </c>
    </row>
    <row r="3054" spans="1:21" ht="43.2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8315</v>
      </c>
      <c r="R3054" t="s">
        <v>8355</v>
      </c>
      <c r="S3054" s="15">
        <f t="shared" si="237"/>
        <v>42122.670069444444</v>
      </c>
      <c r="T3054" s="15">
        <f t="shared" si="238"/>
        <v>42152.665972222225</v>
      </c>
      <c r="U3054">
        <f t="shared" si="239"/>
        <v>2015</v>
      </c>
    </row>
    <row r="3055" spans="1:21" ht="57.6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8315</v>
      </c>
      <c r="R3055" t="s">
        <v>8355</v>
      </c>
      <c r="S3055" s="15">
        <f t="shared" si="237"/>
        <v>41862.761724537035</v>
      </c>
      <c r="T3055" s="15">
        <f t="shared" si="238"/>
        <v>41914.165972222225</v>
      </c>
      <c r="U3055">
        <f t="shared" si="239"/>
        <v>2014</v>
      </c>
    </row>
    <row r="3056" spans="1:21" ht="43.2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0" t="s">
        <v>8315</v>
      </c>
      <c r="R3056" t="s">
        <v>8355</v>
      </c>
      <c r="S3056" s="15">
        <f t="shared" si="237"/>
        <v>42027.832800925928</v>
      </c>
      <c r="T3056" s="15">
        <f t="shared" si="238"/>
        <v>42065.044444444444</v>
      </c>
      <c r="U3056">
        <f t="shared" si="239"/>
        <v>2015</v>
      </c>
    </row>
    <row r="3057" spans="1:21" ht="43.2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8315</v>
      </c>
      <c r="R3057" t="s">
        <v>8355</v>
      </c>
      <c r="S3057" s="15">
        <f t="shared" si="237"/>
        <v>41953.95821759259</v>
      </c>
      <c r="T3057" s="15">
        <f t="shared" si="238"/>
        <v>42013.95821759259</v>
      </c>
      <c r="U3057">
        <f t="shared" si="239"/>
        <v>2014</v>
      </c>
    </row>
    <row r="3058" spans="1:21" ht="43.2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0" t="s">
        <v>8315</v>
      </c>
      <c r="R3058" t="s">
        <v>8355</v>
      </c>
      <c r="S3058" s="15">
        <f t="shared" si="237"/>
        <v>41851.636388888888</v>
      </c>
      <c r="T3058" s="15">
        <f t="shared" si="238"/>
        <v>41911.636388888888</v>
      </c>
      <c r="U3058">
        <f t="shared" si="239"/>
        <v>2014</v>
      </c>
    </row>
    <row r="3059" spans="1:21" ht="43.2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0" t="s">
        <v>8315</v>
      </c>
      <c r="R3059" t="s">
        <v>8355</v>
      </c>
      <c r="S3059" s="15">
        <f t="shared" si="237"/>
        <v>42433.650590277779</v>
      </c>
      <c r="T3059" s="15">
        <f t="shared" si="238"/>
        <v>42463.608923611115</v>
      </c>
      <c r="U3059">
        <f t="shared" si="239"/>
        <v>2016</v>
      </c>
    </row>
    <row r="3060" spans="1:21" ht="57.6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8315</v>
      </c>
      <c r="R3060" t="s">
        <v>8355</v>
      </c>
      <c r="S3060" s="15">
        <f t="shared" si="237"/>
        <v>42460.374305555553</v>
      </c>
      <c r="T3060" s="15">
        <f t="shared" si="238"/>
        <v>42510.374305555553</v>
      </c>
      <c r="U3060">
        <f t="shared" si="239"/>
        <v>2016</v>
      </c>
    </row>
    <row r="3061" spans="1:21" ht="43.2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8315</v>
      </c>
      <c r="R3061" t="s">
        <v>8355</v>
      </c>
      <c r="S3061" s="15">
        <f t="shared" si="237"/>
        <v>41829.935717592591</v>
      </c>
      <c r="T3061" s="15">
        <f t="shared" si="238"/>
        <v>41859.935717592591</v>
      </c>
      <c r="U3061">
        <f t="shared" si="239"/>
        <v>2014</v>
      </c>
    </row>
    <row r="3062" spans="1:21" ht="28.8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0" t="s">
        <v>8315</v>
      </c>
      <c r="R3062" t="s">
        <v>8355</v>
      </c>
      <c r="S3062" s="15">
        <f t="shared" si="237"/>
        <v>42245.274699074071</v>
      </c>
      <c r="T3062" s="15">
        <f t="shared" si="238"/>
        <v>42275.274699074071</v>
      </c>
      <c r="U3062">
        <f t="shared" si="239"/>
        <v>2015</v>
      </c>
    </row>
    <row r="3063" spans="1:2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0" t="s">
        <v>8315</v>
      </c>
      <c r="R3063" t="s">
        <v>8355</v>
      </c>
      <c r="S3063" s="15">
        <f t="shared" si="237"/>
        <v>41834.784120370372</v>
      </c>
      <c r="T3063" s="15">
        <f t="shared" si="238"/>
        <v>41864.784120370372</v>
      </c>
      <c r="U3063">
        <f t="shared" si="239"/>
        <v>2014</v>
      </c>
    </row>
    <row r="3064" spans="1:21" ht="43.2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0" t="s">
        <v>8315</v>
      </c>
      <c r="R3064" t="s">
        <v>8355</v>
      </c>
      <c r="S3064" s="15">
        <f t="shared" si="237"/>
        <v>42248.535787037035</v>
      </c>
      <c r="T3064" s="15">
        <f t="shared" si="238"/>
        <v>42277.75</v>
      </c>
      <c r="U3064">
        <f t="shared" si="239"/>
        <v>2015</v>
      </c>
    </row>
    <row r="3065" spans="1:21" ht="43.2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0" t="s">
        <v>8315</v>
      </c>
      <c r="R3065" t="s">
        <v>8355</v>
      </c>
      <c r="S3065" s="15">
        <f t="shared" si="237"/>
        <v>42630.922893518517</v>
      </c>
      <c r="T3065" s="15">
        <f t="shared" si="238"/>
        <v>42665.922893518517</v>
      </c>
      <c r="U3065">
        <f t="shared" si="239"/>
        <v>2016</v>
      </c>
    </row>
    <row r="3066" spans="1:21" ht="28.8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0" t="s">
        <v>8315</v>
      </c>
      <c r="R3066" t="s">
        <v>8355</v>
      </c>
      <c r="S3066" s="15">
        <f t="shared" si="237"/>
        <v>42299.130162037036</v>
      </c>
      <c r="T3066" s="15">
        <f t="shared" si="238"/>
        <v>42330.290972222225</v>
      </c>
      <c r="U3066">
        <f t="shared" si="239"/>
        <v>2015</v>
      </c>
    </row>
    <row r="3067" spans="1:21" ht="43.2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8315</v>
      </c>
      <c r="R3067" t="s">
        <v>8355</v>
      </c>
      <c r="S3067" s="15">
        <f t="shared" si="237"/>
        <v>41825.055231481485</v>
      </c>
      <c r="T3067" s="15">
        <f t="shared" si="238"/>
        <v>41850.055231481485</v>
      </c>
      <c r="U3067">
        <f t="shared" si="239"/>
        <v>2014</v>
      </c>
    </row>
    <row r="3068" spans="1:21" ht="43.2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0" t="s">
        <v>8315</v>
      </c>
      <c r="R3068" t="s">
        <v>8355</v>
      </c>
      <c r="S3068" s="15">
        <f t="shared" si="237"/>
        <v>42531.228437500002</v>
      </c>
      <c r="T3068" s="15">
        <f t="shared" si="238"/>
        <v>42561.228437500002</v>
      </c>
      <c r="U3068">
        <f t="shared" si="239"/>
        <v>2016</v>
      </c>
    </row>
    <row r="3069" spans="1:21" ht="43.2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8315</v>
      </c>
      <c r="R3069" t="s">
        <v>8355</v>
      </c>
      <c r="S3069" s="15">
        <f t="shared" si="237"/>
        <v>42226.938414351855</v>
      </c>
      <c r="T3069" s="15">
        <f t="shared" si="238"/>
        <v>42256.938414351855</v>
      </c>
      <c r="U3069">
        <f t="shared" si="239"/>
        <v>2015</v>
      </c>
    </row>
    <row r="3070" spans="1:21" ht="43.2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8315</v>
      </c>
      <c r="R3070" t="s">
        <v>8355</v>
      </c>
      <c r="S3070" s="15">
        <f t="shared" si="237"/>
        <v>42263.691574074073</v>
      </c>
      <c r="T3070" s="15">
        <f t="shared" si="238"/>
        <v>42293.691574074073</v>
      </c>
      <c r="U3070">
        <f t="shared" si="239"/>
        <v>2015</v>
      </c>
    </row>
    <row r="3071" spans="1:21" ht="43.2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0" t="s">
        <v>8315</v>
      </c>
      <c r="R3071" t="s">
        <v>8355</v>
      </c>
      <c r="S3071" s="15">
        <f t="shared" si="237"/>
        <v>41957.833726851852</v>
      </c>
      <c r="T3071" s="15">
        <f t="shared" si="238"/>
        <v>41987.833726851852</v>
      </c>
      <c r="U3071">
        <f t="shared" si="239"/>
        <v>2014</v>
      </c>
    </row>
    <row r="3072" spans="1:21" ht="43.2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0" t="s">
        <v>8315</v>
      </c>
      <c r="R3072" t="s">
        <v>8355</v>
      </c>
      <c r="S3072" s="15">
        <f t="shared" si="237"/>
        <v>42690.733437499999</v>
      </c>
      <c r="T3072" s="15">
        <f t="shared" si="238"/>
        <v>42711.733437499999</v>
      </c>
      <c r="U3072">
        <f t="shared" si="239"/>
        <v>2016</v>
      </c>
    </row>
    <row r="3073" spans="1:21" ht="43.2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0" t="s">
        <v>8315</v>
      </c>
      <c r="R3073" t="s">
        <v>8355</v>
      </c>
      <c r="S3073" s="15">
        <f t="shared" si="237"/>
        <v>42097.732418981483</v>
      </c>
      <c r="T3073" s="15">
        <f t="shared" si="238"/>
        <v>42115.249305555553</v>
      </c>
      <c r="U3073">
        <f t="shared" si="239"/>
        <v>2015</v>
      </c>
    </row>
    <row r="3074" spans="1:21" ht="43.2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si="236"/>
        <v>1</v>
      </c>
      <c r="Q3074" s="10" t="s">
        <v>8315</v>
      </c>
      <c r="R3074" t="s">
        <v>8355</v>
      </c>
      <c r="S3074" s="15">
        <f t="shared" si="237"/>
        <v>42658.690532407403</v>
      </c>
      <c r="T3074" s="15">
        <f t="shared" si="238"/>
        <v>42673.073611111111</v>
      </c>
      <c r="U3074">
        <f t="shared" si="239"/>
        <v>2016</v>
      </c>
    </row>
    <row r="3075" spans="1:21" ht="43.2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IFERROR(ROUND(E3075/L3075,2),0)</f>
        <v>92.14</v>
      </c>
      <c r="Q3075" s="10" t="s">
        <v>8315</v>
      </c>
      <c r="R3075" t="s">
        <v>8355</v>
      </c>
      <c r="S3075" s="15">
        <f t="shared" ref="S3075:S3138" si="242">(((J3075/60)/60)/24)+DATE(1970,1,1)</f>
        <v>42111.684027777781</v>
      </c>
      <c r="T3075" s="15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57.6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8315</v>
      </c>
      <c r="R3076" t="s">
        <v>8355</v>
      </c>
      <c r="S3076" s="15">
        <f t="shared" si="242"/>
        <v>42409.571284722217</v>
      </c>
      <c r="T3076" s="15">
        <f t="shared" si="243"/>
        <v>42439.571284722217</v>
      </c>
      <c r="U3076">
        <f t="shared" si="244"/>
        <v>2016</v>
      </c>
    </row>
    <row r="3077" spans="1:21" ht="43.2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8315</v>
      </c>
      <c r="R3077" t="s">
        <v>8355</v>
      </c>
      <c r="S3077" s="15">
        <f t="shared" si="242"/>
        <v>42551.102314814809</v>
      </c>
      <c r="T3077" s="15">
        <f t="shared" si="243"/>
        <v>42601.102314814809</v>
      </c>
      <c r="U3077">
        <f t="shared" si="244"/>
        <v>2016</v>
      </c>
    </row>
    <row r="3078" spans="1:21" ht="28.8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8315</v>
      </c>
      <c r="R3078" t="s">
        <v>8355</v>
      </c>
      <c r="S3078" s="15">
        <f t="shared" si="242"/>
        <v>42226.651886574073</v>
      </c>
      <c r="T3078" s="15">
        <f t="shared" si="243"/>
        <v>42286.651886574073</v>
      </c>
      <c r="U3078">
        <f t="shared" si="244"/>
        <v>2015</v>
      </c>
    </row>
    <row r="3079" spans="1:21" ht="43.2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8315</v>
      </c>
      <c r="R3079" t="s">
        <v>8355</v>
      </c>
      <c r="S3079" s="15">
        <f t="shared" si="242"/>
        <v>42766.956921296296</v>
      </c>
      <c r="T3079" s="15">
        <f t="shared" si="243"/>
        <v>42796.956921296296</v>
      </c>
      <c r="U3079">
        <f t="shared" si="244"/>
        <v>2017</v>
      </c>
    </row>
    <row r="3080" spans="1:21" ht="43.2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8315</v>
      </c>
      <c r="R3080" t="s">
        <v>8355</v>
      </c>
      <c r="S3080" s="15">
        <f t="shared" si="242"/>
        <v>42031.138831018514</v>
      </c>
      <c r="T3080" s="15">
        <f t="shared" si="243"/>
        <v>42061.138831018514</v>
      </c>
      <c r="U3080">
        <f t="shared" si="244"/>
        <v>2015</v>
      </c>
    </row>
    <row r="3081" spans="1:21" ht="43.2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8315</v>
      </c>
      <c r="R3081" t="s">
        <v>8355</v>
      </c>
      <c r="S3081" s="15">
        <f t="shared" si="242"/>
        <v>42055.713368055556</v>
      </c>
      <c r="T3081" s="15">
        <f t="shared" si="243"/>
        <v>42085.671701388885</v>
      </c>
      <c r="U3081">
        <f t="shared" si="244"/>
        <v>2015</v>
      </c>
    </row>
    <row r="3082" spans="1:21" ht="43.2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8315</v>
      </c>
      <c r="R3082" t="s">
        <v>8355</v>
      </c>
      <c r="S3082" s="15">
        <f t="shared" si="242"/>
        <v>41940.028287037036</v>
      </c>
      <c r="T3082" s="15">
        <f t="shared" si="243"/>
        <v>42000.0699537037</v>
      </c>
      <c r="U3082">
        <f t="shared" si="244"/>
        <v>2014</v>
      </c>
    </row>
    <row r="3083" spans="1:21" ht="43.2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8315</v>
      </c>
      <c r="R3083" t="s">
        <v>8355</v>
      </c>
      <c r="S3083" s="15">
        <f t="shared" si="242"/>
        <v>42237.181608796294</v>
      </c>
      <c r="T3083" s="15">
        <f t="shared" si="243"/>
        <v>42267.181608796294</v>
      </c>
      <c r="U3083">
        <f t="shared" si="244"/>
        <v>2015</v>
      </c>
    </row>
    <row r="3084" spans="1:21" ht="43.2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0" t="s">
        <v>8315</v>
      </c>
      <c r="R3084" t="s">
        <v>8355</v>
      </c>
      <c r="S3084" s="15">
        <f t="shared" si="242"/>
        <v>42293.922986111109</v>
      </c>
      <c r="T3084" s="15">
        <f t="shared" si="243"/>
        <v>42323.96465277778</v>
      </c>
      <c r="U3084">
        <f t="shared" si="244"/>
        <v>2015</v>
      </c>
    </row>
    <row r="3085" spans="1:21" ht="57.6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8315</v>
      </c>
      <c r="R3085" t="s">
        <v>8355</v>
      </c>
      <c r="S3085" s="15">
        <f t="shared" si="242"/>
        <v>41853.563402777778</v>
      </c>
      <c r="T3085" s="15">
        <f t="shared" si="243"/>
        <v>41883.208333333336</v>
      </c>
      <c r="U3085">
        <f t="shared" si="244"/>
        <v>2014</v>
      </c>
    </row>
    <row r="3086" spans="1:21" ht="57.6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8315</v>
      </c>
      <c r="R3086" t="s">
        <v>8355</v>
      </c>
      <c r="S3086" s="15">
        <f t="shared" si="242"/>
        <v>42100.723738425921</v>
      </c>
      <c r="T3086" s="15">
        <f t="shared" si="243"/>
        <v>42129.783333333333</v>
      </c>
      <c r="U3086">
        <f t="shared" si="244"/>
        <v>2015</v>
      </c>
    </row>
    <row r="3087" spans="1:21" ht="43.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8315</v>
      </c>
      <c r="R3087" t="s">
        <v>8355</v>
      </c>
      <c r="S3087" s="15">
        <f t="shared" si="242"/>
        <v>42246.883784722217</v>
      </c>
      <c r="T3087" s="15">
        <f t="shared" si="243"/>
        <v>42276.883784722217</v>
      </c>
      <c r="U3087">
        <f t="shared" si="244"/>
        <v>2015</v>
      </c>
    </row>
    <row r="3088" spans="1:21" ht="43.2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8315</v>
      </c>
      <c r="R3088" t="s">
        <v>8355</v>
      </c>
      <c r="S3088" s="15">
        <f t="shared" si="242"/>
        <v>42173.67082175926</v>
      </c>
      <c r="T3088" s="15">
        <f t="shared" si="243"/>
        <v>42233.67082175926</v>
      </c>
      <c r="U3088">
        <f t="shared" si="244"/>
        <v>2015</v>
      </c>
    </row>
    <row r="3089" spans="1:21" ht="43.2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8315</v>
      </c>
      <c r="R3089" t="s">
        <v>8355</v>
      </c>
      <c r="S3089" s="15">
        <f t="shared" si="242"/>
        <v>42665.150347222225</v>
      </c>
      <c r="T3089" s="15">
        <f t="shared" si="243"/>
        <v>42725.192013888889</v>
      </c>
      <c r="U3089">
        <f t="shared" si="244"/>
        <v>2016</v>
      </c>
    </row>
    <row r="3090" spans="1:21" ht="43.2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8315</v>
      </c>
      <c r="R3090" t="s">
        <v>8355</v>
      </c>
      <c r="S3090" s="15">
        <f t="shared" si="242"/>
        <v>41981.57230324074</v>
      </c>
      <c r="T3090" s="15">
        <f t="shared" si="243"/>
        <v>42012.570138888885</v>
      </c>
      <c r="U3090">
        <f t="shared" si="244"/>
        <v>2014</v>
      </c>
    </row>
    <row r="3091" spans="1:21" ht="43.2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8315</v>
      </c>
      <c r="R3091" t="s">
        <v>8355</v>
      </c>
      <c r="S3091" s="15">
        <f t="shared" si="242"/>
        <v>42528.542627314819</v>
      </c>
      <c r="T3091" s="15">
        <f t="shared" si="243"/>
        <v>42560.082638888889</v>
      </c>
      <c r="U3091">
        <f t="shared" si="244"/>
        <v>2016</v>
      </c>
    </row>
    <row r="3092" spans="1:21" ht="43.2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8315</v>
      </c>
      <c r="R3092" t="s">
        <v>8355</v>
      </c>
      <c r="S3092" s="15">
        <f t="shared" si="242"/>
        <v>42065.818807870368</v>
      </c>
      <c r="T3092" s="15">
        <f t="shared" si="243"/>
        <v>42125.777141203704</v>
      </c>
      <c r="U3092">
        <f t="shared" si="244"/>
        <v>2015</v>
      </c>
    </row>
    <row r="3093" spans="1:21" ht="57.6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8315</v>
      </c>
      <c r="R3093" t="s">
        <v>8355</v>
      </c>
      <c r="S3093" s="15">
        <f t="shared" si="242"/>
        <v>42566.948414351849</v>
      </c>
      <c r="T3093" s="15">
        <f t="shared" si="243"/>
        <v>42596.948414351849</v>
      </c>
      <c r="U3093">
        <f t="shared" si="244"/>
        <v>2016</v>
      </c>
    </row>
    <row r="3094" spans="1:21" ht="43.2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8315</v>
      </c>
      <c r="R3094" t="s">
        <v>8355</v>
      </c>
      <c r="S3094" s="15">
        <f t="shared" si="242"/>
        <v>42255.619351851856</v>
      </c>
      <c r="T3094" s="15">
        <f t="shared" si="243"/>
        <v>42292.916666666672</v>
      </c>
      <c r="U3094">
        <f t="shared" si="244"/>
        <v>2015</v>
      </c>
    </row>
    <row r="3095" spans="1:21" ht="57.6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8315</v>
      </c>
      <c r="R3095" t="s">
        <v>8355</v>
      </c>
      <c r="S3095" s="15">
        <f t="shared" si="242"/>
        <v>41760.909039351849</v>
      </c>
      <c r="T3095" s="15">
        <f t="shared" si="243"/>
        <v>41791.165972222225</v>
      </c>
      <c r="U3095">
        <f t="shared" si="244"/>
        <v>2014</v>
      </c>
    </row>
    <row r="3096" spans="1:21" ht="43.2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8315</v>
      </c>
      <c r="R3096" t="s">
        <v>8355</v>
      </c>
      <c r="S3096" s="15">
        <f t="shared" si="242"/>
        <v>42207.795787037037</v>
      </c>
      <c r="T3096" s="15">
        <f t="shared" si="243"/>
        <v>42267.795787037037</v>
      </c>
      <c r="U3096">
        <f t="shared" si="244"/>
        <v>2015</v>
      </c>
    </row>
    <row r="3097" spans="1:21" ht="43.2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8315</v>
      </c>
      <c r="R3097" t="s">
        <v>8355</v>
      </c>
      <c r="S3097" s="15">
        <f t="shared" si="242"/>
        <v>42523.025231481486</v>
      </c>
      <c r="T3097" s="15">
        <f t="shared" si="243"/>
        <v>42583.025231481486</v>
      </c>
      <c r="U3097">
        <f t="shared" si="244"/>
        <v>2016</v>
      </c>
    </row>
    <row r="3098" spans="1:21" ht="43.2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8315</v>
      </c>
      <c r="R3098" t="s">
        <v>8355</v>
      </c>
      <c r="S3098" s="15">
        <f t="shared" si="242"/>
        <v>42114.825532407413</v>
      </c>
      <c r="T3098" s="15">
        <f t="shared" si="243"/>
        <v>42144.825532407413</v>
      </c>
      <c r="U3098">
        <f t="shared" si="244"/>
        <v>2015</v>
      </c>
    </row>
    <row r="3099" spans="1:21" ht="43.2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8315</v>
      </c>
      <c r="R3099" t="s">
        <v>8355</v>
      </c>
      <c r="S3099" s="15">
        <f t="shared" si="242"/>
        <v>42629.503483796296</v>
      </c>
      <c r="T3099" s="15">
        <f t="shared" si="243"/>
        <v>42650.583333333328</v>
      </c>
      <c r="U3099">
        <f t="shared" si="244"/>
        <v>2016</v>
      </c>
    </row>
    <row r="3100" spans="1:21" ht="43.2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8315</v>
      </c>
      <c r="R3100" t="s">
        <v>8355</v>
      </c>
      <c r="S3100" s="15">
        <f t="shared" si="242"/>
        <v>42359.792233796295</v>
      </c>
      <c r="T3100" s="15">
        <f t="shared" si="243"/>
        <v>42408.01180555555</v>
      </c>
      <c r="U3100">
        <f t="shared" si="244"/>
        <v>2015</v>
      </c>
    </row>
    <row r="3101" spans="1:21" ht="43.2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8315</v>
      </c>
      <c r="R3101" t="s">
        <v>8355</v>
      </c>
      <c r="S3101" s="15">
        <f t="shared" si="242"/>
        <v>42382.189710648148</v>
      </c>
      <c r="T3101" s="15">
        <f t="shared" si="243"/>
        <v>42412.189710648148</v>
      </c>
      <c r="U3101">
        <f t="shared" si="244"/>
        <v>2016</v>
      </c>
    </row>
    <row r="3102" spans="1:21" ht="43.2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8315</v>
      </c>
      <c r="R3102" t="s">
        <v>8355</v>
      </c>
      <c r="S3102" s="15">
        <f t="shared" si="242"/>
        <v>41902.622395833336</v>
      </c>
      <c r="T3102" s="15">
        <f t="shared" si="243"/>
        <v>41932.622395833336</v>
      </c>
      <c r="U3102">
        <f t="shared" si="244"/>
        <v>2014</v>
      </c>
    </row>
    <row r="3103" spans="1:21" ht="57.6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8315</v>
      </c>
      <c r="R3103" t="s">
        <v>8355</v>
      </c>
      <c r="S3103" s="15">
        <f t="shared" si="242"/>
        <v>42171.383530092593</v>
      </c>
      <c r="T3103" s="15">
        <f t="shared" si="243"/>
        <v>42201.330555555556</v>
      </c>
      <c r="U3103">
        <f t="shared" si="244"/>
        <v>2015</v>
      </c>
    </row>
    <row r="3104" spans="1:21" ht="57.6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8315</v>
      </c>
      <c r="R3104" t="s">
        <v>8355</v>
      </c>
      <c r="S3104" s="15">
        <f t="shared" si="242"/>
        <v>42555.340486111112</v>
      </c>
      <c r="T3104" s="15">
        <f t="shared" si="243"/>
        <v>42605.340486111112</v>
      </c>
      <c r="U3104">
        <f t="shared" si="244"/>
        <v>2016</v>
      </c>
    </row>
    <row r="3105" spans="1:21" ht="28.8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8315</v>
      </c>
      <c r="R3105" t="s">
        <v>8355</v>
      </c>
      <c r="S3105" s="15">
        <f t="shared" si="242"/>
        <v>42107.156319444446</v>
      </c>
      <c r="T3105" s="15">
        <f t="shared" si="243"/>
        <v>42167.156319444446</v>
      </c>
      <c r="U3105">
        <f t="shared" si="244"/>
        <v>2015</v>
      </c>
    </row>
    <row r="3106" spans="1:21" ht="43.2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8315</v>
      </c>
      <c r="R3106" t="s">
        <v>8355</v>
      </c>
      <c r="S3106" s="15">
        <f t="shared" si="242"/>
        <v>42006.908692129626</v>
      </c>
      <c r="T3106" s="15">
        <f t="shared" si="243"/>
        <v>42038.083333333328</v>
      </c>
      <c r="U3106">
        <f t="shared" si="244"/>
        <v>2015</v>
      </c>
    </row>
    <row r="3107" spans="1:21" ht="43.2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8315</v>
      </c>
      <c r="R3107" t="s">
        <v>8355</v>
      </c>
      <c r="S3107" s="15">
        <f t="shared" si="242"/>
        <v>41876.718935185185</v>
      </c>
      <c r="T3107" s="15">
        <f t="shared" si="243"/>
        <v>41931.208333333336</v>
      </c>
      <c r="U3107">
        <f t="shared" si="244"/>
        <v>2014</v>
      </c>
    </row>
    <row r="3108" spans="1:21" ht="57.6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8315</v>
      </c>
      <c r="R3108" t="s">
        <v>8355</v>
      </c>
      <c r="S3108" s="15">
        <f t="shared" si="242"/>
        <v>42241.429120370376</v>
      </c>
      <c r="T3108" s="15">
        <f t="shared" si="243"/>
        <v>42263.916666666672</v>
      </c>
      <c r="U3108">
        <f t="shared" si="244"/>
        <v>2015</v>
      </c>
    </row>
    <row r="3109" spans="1:21" ht="43.2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8315</v>
      </c>
      <c r="R3109" t="s">
        <v>8355</v>
      </c>
      <c r="S3109" s="15">
        <f t="shared" si="242"/>
        <v>42128.814247685179</v>
      </c>
      <c r="T3109" s="15">
        <f t="shared" si="243"/>
        <v>42135.814247685179</v>
      </c>
      <c r="U3109">
        <f t="shared" si="244"/>
        <v>2015</v>
      </c>
    </row>
    <row r="3110" spans="1:2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8315</v>
      </c>
      <c r="R3110" t="s">
        <v>8355</v>
      </c>
      <c r="S3110" s="15">
        <f t="shared" si="242"/>
        <v>42062.680486111116</v>
      </c>
      <c r="T3110" s="15">
        <f t="shared" si="243"/>
        <v>42122.638819444444</v>
      </c>
      <c r="U3110">
        <f t="shared" si="244"/>
        <v>2015</v>
      </c>
    </row>
    <row r="3111" spans="1:21" ht="43.2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8315</v>
      </c>
      <c r="R3111" t="s">
        <v>8355</v>
      </c>
      <c r="S3111" s="15">
        <f t="shared" si="242"/>
        <v>41844.125115740739</v>
      </c>
      <c r="T3111" s="15">
        <f t="shared" si="243"/>
        <v>41879.125115740739</v>
      </c>
      <c r="U3111">
        <f t="shared" si="244"/>
        <v>2014</v>
      </c>
    </row>
    <row r="3112" spans="1:21" ht="43.2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8315</v>
      </c>
      <c r="R3112" t="s">
        <v>8355</v>
      </c>
      <c r="S3112" s="15">
        <f t="shared" si="242"/>
        <v>42745.031469907408</v>
      </c>
      <c r="T3112" s="15">
        <f t="shared" si="243"/>
        <v>42785.031469907408</v>
      </c>
      <c r="U3112">
        <f t="shared" si="244"/>
        <v>2017</v>
      </c>
    </row>
    <row r="3113" spans="1:21" ht="43.2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8315</v>
      </c>
      <c r="R3113" t="s">
        <v>8355</v>
      </c>
      <c r="S3113" s="15">
        <f t="shared" si="242"/>
        <v>41885.595138888886</v>
      </c>
      <c r="T3113" s="15">
        <f t="shared" si="243"/>
        <v>41916.595138888886</v>
      </c>
      <c r="U3113">
        <f t="shared" si="244"/>
        <v>2014</v>
      </c>
    </row>
    <row r="3114" spans="1:21" ht="43.2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8315</v>
      </c>
      <c r="R3114" t="s">
        <v>8355</v>
      </c>
      <c r="S3114" s="15">
        <f t="shared" si="242"/>
        <v>42615.121921296297</v>
      </c>
      <c r="T3114" s="15">
        <f t="shared" si="243"/>
        <v>42675.121921296297</v>
      </c>
      <c r="U3114">
        <f t="shared" si="244"/>
        <v>2016</v>
      </c>
    </row>
    <row r="3115" spans="1:21" ht="43.2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8315</v>
      </c>
      <c r="R3115" t="s">
        <v>8355</v>
      </c>
      <c r="S3115" s="15">
        <f t="shared" si="242"/>
        <v>42081.731273148151</v>
      </c>
      <c r="T3115" s="15">
        <f t="shared" si="243"/>
        <v>42111.731273148151</v>
      </c>
      <c r="U3115">
        <f t="shared" si="244"/>
        <v>2015</v>
      </c>
    </row>
    <row r="3116" spans="1:21" ht="43.2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0" t="s">
        <v>8315</v>
      </c>
      <c r="R3116" t="s">
        <v>8355</v>
      </c>
      <c r="S3116" s="15">
        <f t="shared" si="242"/>
        <v>41843.632523148146</v>
      </c>
      <c r="T3116" s="15">
        <f t="shared" si="243"/>
        <v>41903.632523148146</v>
      </c>
      <c r="U3116">
        <f t="shared" si="244"/>
        <v>2014</v>
      </c>
    </row>
    <row r="3117" spans="1:21" ht="43.2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8315</v>
      </c>
      <c r="R3117" t="s">
        <v>8355</v>
      </c>
      <c r="S3117" s="15">
        <f t="shared" si="242"/>
        <v>42496.447071759263</v>
      </c>
      <c r="T3117" s="15">
        <f t="shared" si="243"/>
        <v>42526.447071759263</v>
      </c>
      <c r="U3117">
        <f t="shared" si="244"/>
        <v>2016</v>
      </c>
    </row>
    <row r="3118" spans="1:21" ht="43.2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8315</v>
      </c>
      <c r="R3118" t="s">
        <v>8355</v>
      </c>
      <c r="S3118" s="15">
        <f t="shared" si="242"/>
        <v>42081.515335648146</v>
      </c>
      <c r="T3118" s="15">
        <f t="shared" si="243"/>
        <v>42095.515335648146</v>
      </c>
      <c r="U3118">
        <f t="shared" si="244"/>
        <v>2015</v>
      </c>
    </row>
    <row r="3119" spans="1:21" ht="43.2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8315</v>
      </c>
      <c r="R3119" t="s">
        <v>8355</v>
      </c>
      <c r="S3119" s="15">
        <f t="shared" si="242"/>
        <v>42509.374537037031</v>
      </c>
      <c r="T3119" s="15">
        <f t="shared" si="243"/>
        <v>42517.55</v>
      </c>
      <c r="U3119">
        <f t="shared" si="244"/>
        <v>2016</v>
      </c>
    </row>
    <row r="3120" spans="1:21" ht="28.8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8315</v>
      </c>
      <c r="R3120" t="s">
        <v>8355</v>
      </c>
      <c r="S3120" s="15">
        <f t="shared" si="242"/>
        <v>42534.649571759262</v>
      </c>
      <c r="T3120" s="15">
        <f t="shared" si="243"/>
        <v>42553.649571759262</v>
      </c>
      <c r="U3120">
        <f t="shared" si="244"/>
        <v>2016</v>
      </c>
    </row>
    <row r="3121" spans="1:21" ht="57.6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8315</v>
      </c>
      <c r="R3121" t="s">
        <v>8355</v>
      </c>
      <c r="S3121" s="15">
        <f t="shared" si="242"/>
        <v>42060.04550925926</v>
      </c>
      <c r="T3121" s="15">
        <f t="shared" si="243"/>
        <v>42090.003842592589</v>
      </c>
      <c r="U3121">
        <f t="shared" si="244"/>
        <v>2015</v>
      </c>
    </row>
    <row r="3122" spans="1:21" ht="43.2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8315</v>
      </c>
      <c r="R3122" t="s">
        <v>8355</v>
      </c>
      <c r="S3122" s="15">
        <f t="shared" si="242"/>
        <v>42435.942083333335</v>
      </c>
      <c r="T3122" s="15">
        <f t="shared" si="243"/>
        <v>42495.900416666671</v>
      </c>
      <c r="U3122">
        <f t="shared" si="244"/>
        <v>2016</v>
      </c>
    </row>
    <row r="3123" spans="1:21" ht="28.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8315</v>
      </c>
      <c r="R3123" t="s">
        <v>8355</v>
      </c>
      <c r="S3123" s="15">
        <f t="shared" si="242"/>
        <v>41848.679803240739</v>
      </c>
      <c r="T3123" s="15">
        <f t="shared" si="243"/>
        <v>41908.679803240739</v>
      </c>
      <c r="U3123">
        <f t="shared" si="244"/>
        <v>2014</v>
      </c>
    </row>
    <row r="3124" spans="1:2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8315</v>
      </c>
      <c r="R3124" t="s">
        <v>8355</v>
      </c>
      <c r="S3124" s="15">
        <f t="shared" si="242"/>
        <v>42678.932083333333</v>
      </c>
      <c r="T3124" s="15">
        <f t="shared" si="243"/>
        <v>42683.973750000005</v>
      </c>
      <c r="U3124">
        <f t="shared" si="244"/>
        <v>2016</v>
      </c>
    </row>
    <row r="3125" spans="1:21" ht="43.2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0" t="s">
        <v>8315</v>
      </c>
      <c r="R3125" t="s">
        <v>8355</v>
      </c>
      <c r="S3125" s="15">
        <f t="shared" si="242"/>
        <v>42530.993032407408</v>
      </c>
      <c r="T3125" s="15">
        <f t="shared" si="243"/>
        <v>42560.993032407408</v>
      </c>
      <c r="U3125">
        <f t="shared" si="244"/>
        <v>2016</v>
      </c>
    </row>
    <row r="3126" spans="1:21" ht="43.2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8315</v>
      </c>
      <c r="R3126" t="s">
        <v>8355</v>
      </c>
      <c r="S3126" s="15">
        <f t="shared" si="242"/>
        <v>41977.780104166668</v>
      </c>
      <c r="T3126" s="15">
        <f t="shared" si="243"/>
        <v>42037.780104166668</v>
      </c>
      <c r="U3126">
        <f t="shared" si="244"/>
        <v>2014</v>
      </c>
    </row>
    <row r="3127" spans="1:2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0" t="s">
        <v>8315</v>
      </c>
      <c r="R3127" t="s">
        <v>8355</v>
      </c>
      <c r="S3127" s="15">
        <f t="shared" si="242"/>
        <v>42346.20685185185</v>
      </c>
      <c r="T3127" s="15">
        <f t="shared" si="243"/>
        <v>42376.20685185185</v>
      </c>
      <c r="U3127">
        <f t="shared" si="244"/>
        <v>2015</v>
      </c>
    </row>
    <row r="3128" spans="1:21" ht="72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0" t="s">
        <v>8315</v>
      </c>
      <c r="R3128" t="s">
        <v>8355</v>
      </c>
      <c r="S3128" s="15">
        <f t="shared" si="242"/>
        <v>42427.01807870371</v>
      </c>
      <c r="T3128" s="15">
        <f t="shared" si="243"/>
        <v>42456.976412037038</v>
      </c>
      <c r="U3128">
        <f t="shared" si="244"/>
        <v>2016</v>
      </c>
    </row>
    <row r="3129" spans="1:21" ht="43.2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0" t="s">
        <v>8315</v>
      </c>
      <c r="R3129" t="s">
        <v>8355</v>
      </c>
      <c r="S3129" s="15">
        <f t="shared" si="242"/>
        <v>42034.856817129628</v>
      </c>
      <c r="T3129" s="15">
        <f t="shared" si="243"/>
        <v>42064.856817129628</v>
      </c>
      <c r="U3129">
        <f t="shared" si="244"/>
        <v>2015</v>
      </c>
    </row>
    <row r="3130" spans="1:21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0" t="s">
        <v>8315</v>
      </c>
      <c r="R3130" t="s">
        <v>8316</v>
      </c>
      <c r="S3130" s="15">
        <f t="shared" si="242"/>
        <v>42780.825706018513</v>
      </c>
      <c r="T3130" s="15">
        <f t="shared" si="243"/>
        <v>42810.784039351856</v>
      </c>
      <c r="U3130">
        <f t="shared" si="244"/>
        <v>2017</v>
      </c>
    </row>
    <row r="3131" spans="1:21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0" t="s">
        <v>8315</v>
      </c>
      <c r="R3131" t="s">
        <v>8316</v>
      </c>
      <c r="S3131" s="15">
        <f t="shared" si="242"/>
        <v>42803.842812499999</v>
      </c>
      <c r="T3131" s="15">
        <f t="shared" si="243"/>
        <v>42843.801145833335</v>
      </c>
      <c r="U3131">
        <f t="shared" si="244"/>
        <v>2017</v>
      </c>
    </row>
    <row r="3132" spans="1:21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0" t="s">
        <v>8315</v>
      </c>
      <c r="R3132" t="s">
        <v>8316</v>
      </c>
      <c r="S3132" s="15">
        <f t="shared" si="242"/>
        <v>42808.640231481477</v>
      </c>
      <c r="T3132" s="15">
        <f t="shared" si="243"/>
        <v>42839.207638888889</v>
      </c>
      <c r="U3132">
        <f t="shared" si="244"/>
        <v>2017</v>
      </c>
    </row>
    <row r="3133" spans="1:21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0" t="s">
        <v>8315</v>
      </c>
      <c r="R3133" t="s">
        <v>8316</v>
      </c>
      <c r="S3133" s="15">
        <f t="shared" si="242"/>
        <v>42803.579224537039</v>
      </c>
      <c r="T3133" s="15">
        <f t="shared" si="243"/>
        <v>42833.537557870368</v>
      </c>
      <c r="U3133">
        <f t="shared" si="244"/>
        <v>2017</v>
      </c>
    </row>
    <row r="3134" spans="1:21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0" t="s">
        <v>8315</v>
      </c>
      <c r="R3134" t="s">
        <v>8316</v>
      </c>
      <c r="S3134" s="15">
        <f t="shared" si="242"/>
        <v>42786.350231481483</v>
      </c>
      <c r="T3134" s="15">
        <f t="shared" si="243"/>
        <v>42846.308564814812</v>
      </c>
      <c r="U3134">
        <f t="shared" si="244"/>
        <v>2017</v>
      </c>
    </row>
    <row r="3135" spans="1:21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0" t="s">
        <v>8315</v>
      </c>
      <c r="R3135" t="s">
        <v>8316</v>
      </c>
      <c r="S3135" s="15">
        <f t="shared" si="242"/>
        <v>42788.565208333333</v>
      </c>
      <c r="T3135" s="15">
        <f t="shared" si="243"/>
        <v>42818.523541666669</v>
      </c>
      <c r="U3135">
        <f t="shared" si="244"/>
        <v>2017</v>
      </c>
    </row>
    <row r="3136" spans="1:21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0" t="s">
        <v>8315</v>
      </c>
      <c r="R3136" t="s">
        <v>8316</v>
      </c>
      <c r="S3136" s="15">
        <f t="shared" si="242"/>
        <v>42800.720127314817</v>
      </c>
      <c r="T3136" s="15">
        <f t="shared" si="243"/>
        <v>42821.678460648152</v>
      </c>
      <c r="U3136">
        <f t="shared" si="244"/>
        <v>2017</v>
      </c>
    </row>
    <row r="3137" spans="1:21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0" t="s">
        <v>8315</v>
      </c>
      <c r="R3137" t="s">
        <v>8316</v>
      </c>
      <c r="S3137" s="15">
        <f t="shared" si="242"/>
        <v>42807.151863425926</v>
      </c>
      <c r="T3137" s="15">
        <f t="shared" si="243"/>
        <v>42829.151863425926</v>
      </c>
      <c r="U3137">
        <f t="shared" si="244"/>
        <v>2017</v>
      </c>
    </row>
    <row r="3138" spans="1:21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si="241"/>
        <v>29.05</v>
      </c>
      <c r="Q3138" s="10" t="s">
        <v>8315</v>
      </c>
      <c r="R3138" t="s">
        <v>8316</v>
      </c>
      <c r="S3138" s="15">
        <f t="shared" si="242"/>
        <v>42789.462430555555</v>
      </c>
      <c r="T3138" s="15">
        <f t="shared" si="243"/>
        <v>42825.957638888889</v>
      </c>
      <c r="U3138">
        <f t="shared" si="244"/>
        <v>2017</v>
      </c>
    </row>
    <row r="3139" spans="1:21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ref="P3139:P3202" si="246">IFERROR(ROUND(E3139/L3139,2),0)</f>
        <v>50</v>
      </c>
      <c r="Q3139" s="10" t="s">
        <v>8315</v>
      </c>
      <c r="R3139" t="s">
        <v>8316</v>
      </c>
      <c r="S3139" s="15">
        <f t="shared" ref="S3139:S3202" si="247">(((J3139/60)/60)/24)+DATE(1970,1,1)</f>
        <v>42807.885057870371</v>
      </c>
      <c r="T3139" s="15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0" t="s">
        <v>8315</v>
      </c>
      <c r="R3140" t="s">
        <v>8316</v>
      </c>
      <c r="S3140" s="15">
        <f t="shared" si="247"/>
        <v>42809.645914351851</v>
      </c>
      <c r="T3140" s="15">
        <f t="shared" si="248"/>
        <v>42828.645914351851</v>
      </c>
      <c r="U3140">
        <f t="shared" si="249"/>
        <v>2017</v>
      </c>
    </row>
    <row r="3141" spans="1:21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8315</v>
      </c>
      <c r="R3141" t="s">
        <v>8316</v>
      </c>
      <c r="S3141" s="15">
        <f t="shared" si="247"/>
        <v>42785.270370370374</v>
      </c>
      <c r="T3141" s="15">
        <f t="shared" si="248"/>
        <v>42819.189583333333</v>
      </c>
      <c r="U3141">
        <f t="shared" si="249"/>
        <v>2017</v>
      </c>
    </row>
    <row r="3142" spans="1:21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8315</v>
      </c>
      <c r="R3142" t="s">
        <v>8316</v>
      </c>
      <c r="S3142" s="15">
        <f t="shared" si="247"/>
        <v>42802.718784722223</v>
      </c>
      <c r="T3142" s="15">
        <f t="shared" si="248"/>
        <v>42832.677118055552</v>
      </c>
      <c r="U3142">
        <f t="shared" si="249"/>
        <v>2017</v>
      </c>
    </row>
    <row r="3143" spans="1:21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8315</v>
      </c>
      <c r="R3143" t="s">
        <v>8316</v>
      </c>
      <c r="S3143" s="15">
        <f t="shared" si="247"/>
        <v>42800.753333333334</v>
      </c>
      <c r="T3143" s="15">
        <f t="shared" si="248"/>
        <v>42841.833333333328</v>
      </c>
      <c r="U3143">
        <f t="shared" si="249"/>
        <v>2017</v>
      </c>
    </row>
    <row r="3144" spans="1:21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8315</v>
      </c>
      <c r="R3144" t="s">
        <v>8316</v>
      </c>
      <c r="S3144" s="15">
        <f t="shared" si="247"/>
        <v>42783.513182870374</v>
      </c>
      <c r="T3144" s="15">
        <f t="shared" si="248"/>
        <v>42813.471516203703</v>
      </c>
      <c r="U3144">
        <f t="shared" si="249"/>
        <v>2017</v>
      </c>
    </row>
    <row r="3145" spans="1:21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0" t="s">
        <v>8315</v>
      </c>
      <c r="R3145" t="s">
        <v>8316</v>
      </c>
      <c r="S3145" s="15">
        <f t="shared" si="247"/>
        <v>42808.358287037037</v>
      </c>
      <c r="T3145" s="15">
        <f t="shared" si="248"/>
        <v>42834.358287037037</v>
      </c>
      <c r="U3145">
        <f t="shared" si="249"/>
        <v>2017</v>
      </c>
    </row>
    <row r="3146" spans="1:21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8315</v>
      </c>
      <c r="R3146" t="s">
        <v>8316</v>
      </c>
      <c r="S3146" s="15">
        <f t="shared" si="247"/>
        <v>42796.538275462968</v>
      </c>
      <c r="T3146" s="15">
        <f t="shared" si="248"/>
        <v>42813.25</v>
      </c>
      <c r="U3146">
        <f t="shared" si="249"/>
        <v>2017</v>
      </c>
    </row>
    <row r="3147" spans="1:21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0" t="s">
        <v>8315</v>
      </c>
      <c r="R3147" t="s">
        <v>8316</v>
      </c>
      <c r="S3147" s="15">
        <f t="shared" si="247"/>
        <v>42762.040902777779</v>
      </c>
      <c r="T3147" s="15">
        <f t="shared" si="248"/>
        <v>42821.999236111107</v>
      </c>
      <c r="U3147">
        <f t="shared" si="249"/>
        <v>2017</v>
      </c>
    </row>
    <row r="3148" spans="1:21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8315</v>
      </c>
      <c r="R3148" t="s">
        <v>8316</v>
      </c>
      <c r="S3148" s="15">
        <f t="shared" si="247"/>
        <v>42796.682476851856</v>
      </c>
      <c r="T3148" s="15">
        <f t="shared" si="248"/>
        <v>42841.640810185185</v>
      </c>
      <c r="U3148">
        <f t="shared" si="249"/>
        <v>2017</v>
      </c>
    </row>
    <row r="3149" spans="1:21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8315</v>
      </c>
      <c r="R3149" t="s">
        <v>8316</v>
      </c>
      <c r="S3149" s="15">
        <f t="shared" si="247"/>
        <v>41909.969386574077</v>
      </c>
      <c r="T3149" s="15">
        <f t="shared" si="248"/>
        <v>41950.011053240742</v>
      </c>
      <c r="U3149">
        <f t="shared" si="249"/>
        <v>2014</v>
      </c>
    </row>
    <row r="3150" spans="1:21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8315</v>
      </c>
      <c r="R3150" t="s">
        <v>8316</v>
      </c>
      <c r="S3150" s="15">
        <f t="shared" si="247"/>
        <v>41891.665324074071</v>
      </c>
      <c r="T3150" s="15">
        <f t="shared" si="248"/>
        <v>41913.166666666664</v>
      </c>
      <c r="U3150">
        <f t="shared" si="249"/>
        <v>2014</v>
      </c>
    </row>
    <row r="3151" spans="1:21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8315</v>
      </c>
      <c r="R3151" t="s">
        <v>8316</v>
      </c>
      <c r="S3151" s="15">
        <f t="shared" si="247"/>
        <v>41226.017361111109</v>
      </c>
      <c r="T3151" s="15">
        <f t="shared" si="248"/>
        <v>41250.083333333336</v>
      </c>
      <c r="U3151">
        <f t="shared" si="249"/>
        <v>2012</v>
      </c>
    </row>
    <row r="3152" spans="1:21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8315</v>
      </c>
      <c r="R3152" t="s">
        <v>8316</v>
      </c>
      <c r="S3152" s="15">
        <f t="shared" si="247"/>
        <v>40478.263923611114</v>
      </c>
      <c r="T3152" s="15">
        <f t="shared" si="248"/>
        <v>40568.166666666664</v>
      </c>
      <c r="U3152">
        <f t="shared" si="249"/>
        <v>2010</v>
      </c>
    </row>
    <row r="3153" spans="1:21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8315</v>
      </c>
      <c r="R3153" t="s">
        <v>8316</v>
      </c>
      <c r="S3153" s="15">
        <f t="shared" si="247"/>
        <v>41862.83997685185</v>
      </c>
      <c r="T3153" s="15">
        <f t="shared" si="248"/>
        <v>41892.83997685185</v>
      </c>
      <c r="U3153">
        <f t="shared" si="249"/>
        <v>2014</v>
      </c>
    </row>
    <row r="3154" spans="1:21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8315</v>
      </c>
      <c r="R3154" t="s">
        <v>8316</v>
      </c>
      <c r="S3154" s="15">
        <f t="shared" si="247"/>
        <v>41550.867673611108</v>
      </c>
      <c r="T3154" s="15">
        <f t="shared" si="248"/>
        <v>41580.867673611108</v>
      </c>
      <c r="U3154">
        <f t="shared" si="249"/>
        <v>2013</v>
      </c>
    </row>
    <row r="3155" spans="1:21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8315</v>
      </c>
      <c r="R3155" t="s">
        <v>8316</v>
      </c>
      <c r="S3155" s="15">
        <f t="shared" si="247"/>
        <v>40633.154363425929</v>
      </c>
      <c r="T3155" s="15">
        <f t="shared" si="248"/>
        <v>40664.207638888889</v>
      </c>
      <c r="U3155">
        <f t="shared" si="249"/>
        <v>2011</v>
      </c>
    </row>
    <row r="3156" spans="1:21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8315</v>
      </c>
      <c r="R3156" t="s">
        <v>8316</v>
      </c>
      <c r="S3156" s="15">
        <f t="shared" si="247"/>
        <v>40970.875671296293</v>
      </c>
      <c r="T3156" s="15">
        <f t="shared" si="248"/>
        <v>41000.834004629629</v>
      </c>
      <c r="U3156">
        <f t="shared" si="249"/>
        <v>2012</v>
      </c>
    </row>
    <row r="3157" spans="1:21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8315</v>
      </c>
      <c r="R3157" t="s">
        <v>8316</v>
      </c>
      <c r="S3157" s="15">
        <f t="shared" si="247"/>
        <v>41233.499131944445</v>
      </c>
      <c r="T3157" s="15">
        <f t="shared" si="248"/>
        <v>41263.499131944445</v>
      </c>
      <c r="U3157">
        <f t="shared" si="249"/>
        <v>2012</v>
      </c>
    </row>
    <row r="3158" spans="1:21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8315</v>
      </c>
      <c r="R3158" t="s">
        <v>8316</v>
      </c>
      <c r="S3158" s="15">
        <f t="shared" si="247"/>
        <v>41026.953055555554</v>
      </c>
      <c r="T3158" s="15">
        <f t="shared" si="248"/>
        <v>41061.953055555554</v>
      </c>
      <c r="U3158">
        <f t="shared" si="249"/>
        <v>2012</v>
      </c>
    </row>
    <row r="3159" spans="1:21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8315</v>
      </c>
      <c r="R3159" t="s">
        <v>8316</v>
      </c>
      <c r="S3159" s="15">
        <f t="shared" si="247"/>
        <v>41829.788252314815</v>
      </c>
      <c r="T3159" s="15">
        <f t="shared" si="248"/>
        <v>41839.208333333336</v>
      </c>
      <c r="U3159">
        <f t="shared" si="249"/>
        <v>2014</v>
      </c>
    </row>
    <row r="3160" spans="1:21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8315</v>
      </c>
      <c r="R3160" t="s">
        <v>8316</v>
      </c>
      <c r="S3160" s="15">
        <f t="shared" si="247"/>
        <v>41447.839722222219</v>
      </c>
      <c r="T3160" s="15">
        <f t="shared" si="248"/>
        <v>41477.839722222219</v>
      </c>
      <c r="U3160">
        <f t="shared" si="249"/>
        <v>2013</v>
      </c>
    </row>
    <row r="3161" spans="1:21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8315</v>
      </c>
      <c r="R3161" t="s">
        <v>8316</v>
      </c>
      <c r="S3161" s="15">
        <f t="shared" si="247"/>
        <v>40884.066678240742</v>
      </c>
      <c r="T3161" s="15">
        <f t="shared" si="248"/>
        <v>40926.958333333336</v>
      </c>
      <c r="U3161">
        <f t="shared" si="249"/>
        <v>2011</v>
      </c>
    </row>
    <row r="3162" spans="1:21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0" t="s">
        <v>8315</v>
      </c>
      <c r="R3162" t="s">
        <v>8316</v>
      </c>
      <c r="S3162" s="15">
        <f t="shared" si="247"/>
        <v>41841.26489583333</v>
      </c>
      <c r="T3162" s="15">
        <f t="shared" si="248"/>
        <v>41864.207638888889</v>
      </c>
      <c r="U3162">
        <f t="shared" si="249"/>
        <v>2014</v>
      </c>
    </row>
    <row r="3163" spans="1:21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0" t="s">
        <v>8315</v>
      </c>
      <c r="R3163" t="s">
        <v>8316</v>
      </c>
      <c r="S3163" s="15">
        <f t="shared" si="247"/>
        <v>41897.536134259259</v>
      </c>
      <c r="T3163" s="15">
        <f t="shared" si="248"/>
        <v>41927.536134259259</v>
      </c>
      <c r="U3163">
        <f t="shared" si="249"/>
        <v>2014</v>
      </c>
    </row>
    <row r="3164" spans="1:21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0" t="s">
        <v>8315</v>
      </c>
      <c r="R3164" t="s">
        <v>8316</v>
      </c>
      <c r="S3164" s="15">
        <f t="shared" si="247"/>
        <v>41799.685902777775</v>
      </c>
      <c r="T3164" s="15">
        <f t="shared" si="248"/>
        <v>41827.083333333336</v>
      </c>
      <c r="U3164">
        <f t="shared" si="249"/>
        <v>2014</v>
      </c>
    </row>
    <row r="3165" spans="1:21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0" t="s">
        <v>8315</v>
      </c>
      <c r="R3165" t="s">
        <v>8316</v>
      </c>
      <c r="S3165" s="15">
        <f t="shared" si="247"/>
        <v>41775.753761574073</v>
      </c>
      <c r="T3165" s="15">
        <f t="shared" si="248"/>
        <v>41805.753761574073</v>
      </c>
      <c r="U3165">
        <f t="shared" si="249"/>
        <v>2014</v>
      </c>
    </row>
    <row r="3166" spans="1:21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0" t="s">
        <v>8315</v>
      </c>
      <c r="R3166" t="s">
        <v>8316</v>
      </c>
      <c r="S3166" s="15">
        <f t="shared" si="247"/>
        <v>41766.80572916667</v>
      </c>
      <c r="T3166" s="15">
        <f t="shared" si="248"/>
        <v>41799.80572916667</v>
      </c>
      <c r="U3166">
        <f t="shared" si="249"/>
        <v>2014</v>
      </c>
    </row>
    <row r="3167" spans="1:21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0" t="s">
        <v>8315</v>
      </c>
      <c r="R3167" t="s">
        <v>8316</v>
      </c>
      <c r="S3167" s="15">
        <f t="shared" si="247"/>
        <v>40644.159259259257</v>
      </c>
      <c r="T3167" s="15">
        <f t="shared" si="248"/>
        <v>40666.165972222225</v>
      </c>
      <c r="U3167">
        <f t="shared" si="249"/>
        <v>2011</v>
      </c>
    </row>
    <row r="3168" spans="1:21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0" t="s">
        <v>8315</v>
      </c>
      <c r="R3168" t="s">
        <v>8316</v>
      </c>
      <c r="S3168" s="15">
        <f t="shared" si="247"/>
        <v>41940.69158564815</v>
      </c>
      <c r="T3168" s="15">
        <f t="shared" si="248"/>
        <v>41969.332638888889</v>
      </c>
      <c r="U3168">
        <f t="shared" si="249"/>
        <v>2014</v>
      </c>
    </row>
    <row r="3169" spans="1:21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0" t="s">
        <v>8315</v>
      </c>
      <c r="R3169" t="s">
        <v>8316</v>
      </c>
      <c r="S3169" s="15">
        <f t="shared" si="247"/>
        <v>41839.175706018519</v>
      </c>
      <c r="T3169" s="15">
        <f t="shared" si="248"/>
        <v>41853.175706018519</v>
      </c>
      <c r="U3169">
        <f t="shared" si="249"/>
        <v>2014</v>
      </c>
    </row>
    <row r="3170" spans="1:21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0" t="s">
        <v>8315</v>
      </c>
      <c r="R3170" t="s">
        <v>8316</v>
      </c>
      <c r="S3170" s="15">
        <f t="shared" si="247"/>
        <v>41772.105937500004</v>
      </c>
      <c r="T3170" s="15">
        <f t="shared" si="248"/>
        <v>41803.916666666664</v>
      </c>
      <c r="U3170">
        <f t="shared" si="249"/>
        <v>2014</v>
      </c>
    </row>
    <row r="3171" spans="1:21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0" t="s">
        <v>8315</v>
      </c>
      <c r="R3171" t="s">
        <v>8316</v>
      </c>
      <c r="S3171" s="15">
        <f t="shared" si="247"/>
        <v>41591.737974537034</v>
      </c>
      <c r="T3171" s="15">
        <f t="shared" si="248"/>
        <v>41621.207638888889</v>
      </c>
      <c r="U3171">
        <f t="shared" si="249"/>
        <v>2013</v>
      </c>
    </row>
    <row r="3172" spans="1:21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0" t="s">
        <v>8315</v>
      </c>
      <c r="R3172" t="s">
        <v>8316</v>
      </c>
      <c r="S3172" s="15">
        <f t="shared" si="247"/>
        <v>41789.080370370371</v>
      </c>
      <c r="T3172" s="15">
        <f t="shared" si="248"/>
        <v>41822.166666666664</v>
      </c>
      <c r="U3172">
        <f t="shared" si="249"/>
        <v>2014</v>
      </c>
    </row>
    <row r="3173" spans="1:21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0" t="s">
        <v>8315</v>
      </c>
      <c r="R3173" t="s">
        <v>8316</v>
      </c>
      <c r="S3173" s="15">
        <f t="shared" si="247"/>
        <v>42466.608310185184</v>
      </c>
      <c r="T3173" s="15">
        <f t="shared" si="248"/>
        <v>42496.608310185184</v>
      </c>
      <c r="U3173">
        <f t="shared" si="249"/>
        <v>2016</v>
      </c>
    </row>
    <row r="3174" spans="1:21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0" t="s">
        <v>8315</v>
      </c>
      <c r="R3174" t="s">
        <v>8316</v>
      </c>
      <c r="S3174" s="15">
        <f t="shared" si="247"/>
        <v>40923.729953703703</v>
      </c>
      <c r="T3174" s="15">
        <f t="shared" si="248"/>
        <v>40953.729953703703</v>
      </c>
      <c r="U3174">
        <f t="shared" si="249"/>
        <v>2012</v>
      </c>
    </row>
    <row r="3175" spans="1:21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0" t="s">
        <v>8315</v>
      </c>
      <c r="R3175" t="s">
        <v>8316</v>
      </c>
      <c r="S3175" s="15">
        <f t="shared" si="247"/>
        <v>41878.878379629627</v>
      </c>
      <c r="T3175" s="15">
        <f t="shared" si="248"/>
        <v>41908.878379629627</v>
      </c>
      <c r="U3175">
        <f t="shared" si="249"/>
        <v>2014</v>
      </c>
    </row>
    <row r="3176" spans="1:21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0" t="s">
        <v>8315</v>
      </c>
      <c r="R3176" t="s">
        <v>8316</v>
      </c>
      <c r="S3176" s="15">
        <f t="shared" si="247"/>
        <v>41862.864675925928</v>
      </c>
      <c r="T3176" s="15">
        <f t="shared" si="248"/>
        <v>41876.864675925928</v>
      </c>
      <c r="U3176">
        <f t="shared" si="249"/>
        <v>2014</v>
      </c>
    </row>
    <row r="3177" spans="1:21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0" t="s">
        <v>8315</v>
      </c>
      <c r="R3177" t="s">
        <v>8316</v>
      </c>
      <c r="S3177" s="15">
        <f t="shared" si="247"/>
        <v>40531.886886574073</v>
      </c>
      <c r="T3177" s="15">
        <f t="shared" si="248"/>
        <v>40591.886886574073</v>
      </c>
      <c r="U3177">
        <f t="shared" si="249"/>
        <v>2010</v>
      </c>
    </row>
    <row r="3178" spans="1:21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0" t="s">
        <v>8315</v>
      </c>
      <c r="R3178" t="s">
        <v>8316</v>
      </c>
      <c r="S3178" s="15">
        <f t="shared" si="247"/>
        <v>41477.930914351848</v>
      </c>
      <c r="T3178" s="15">
        <f t="shared" si="248"/>
        <v>41504.625</v>
      </c>
      <c r="U3178">
        <f t="shared" si="249"/>
        <v>2013</v>
      </c>
    </row>
    <row r="3179" spans="1:21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0" t="s">
        <v>8315</v>
      </c>
      <c r="R3179" t="s">
        <v>8316</v>
      </c>
      <c r="S3179" s="15">
        <f t="shared" si="247"/>
        <v>41781.666770833333</v>
      </c>
      <c r="T3179" s="15">
        <f t="shared" si="248"/>
        <v>41811.666770833333</v>
      </c>
      <c r="U3179">
        <f t="shared" si="249"/>
        <v>2014</v>
      </c>
    </row>
    <row r="3180" spans="1:21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0" t="s">
        <v>8315</v>
      </c>
      <c r="R3180" t="s">
        <v>8316</v>
      </c>
      <c r="S3180" s="15">
        <f t="shared" si="247"/>
        <v>41806.605034722219</v>
      </c>
      <c r="T3180" s="15">
        <f t="shared" si="248"/>
        <v>41836.605034722219</v>
      </c>
      <c r="U3180">
        <f t="shared" si="249"/>
        <v>2014</v>
      </c>
    </row>
    <row r="3181" spans="1:21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0" t="s">
        <v>8315</v>
      </c>
      <c r="R3181" t="s">
        <v>8316</v>
      </c>
      <c r="S3181" s="15">
        <f t="shared" si="247"/>
        <v>41375.702210648145</v>
      </c>
      <c r="T3181" s="15">
        <f t="shared" si="248"/>
        <v>41400.702210648145</v>
      </c>
      <c r="U3181">
        <f t="shared" si="249"/>
        <v>2013</v>
      </c>
    </row>
    <row r="3182" spans="1:21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0" t="s">
        <v>8315</v>
      </c>
      <c r="R3182" t="s">
        <v>8316</v>
      </c>
      <c r="S3182" s="15">
        <f t="shared" si="247"/>
        <v>41780.412604166668</v>
      </c>
      <c r="T3182" s="15">
        <f t="shared" si="248"/>
        <v>41810.412604166668</v>
      </c>
      <c r="U3182">
        <f t="shared" si="249"/>
        <v>2014</v>
      </c>
    </row>
    <row r="3183" spans="1:21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0" t="s">
        <v>8315</v>
      </c>
      <c r="R3183" t="s">
        <v>8316</v>
      </c>
      <c r="S3183" s="15">
        <f t="shared" si="247"/>
        <v>41779.310034722221</v>
      </c>
      <c r="T3183" s="15">
        <f t="shared" si="248"/>
        <v>41805.666666666664</v>
      </c>
      <c r="U3183">
        <f t="shared" si="249"/>
        <v>2014</v>
      </c>
    </row>
    <row r="3184" spans="1:21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0" t="s">
        <v>8315</v>
      </c>
      <c r="R3184" t="s">
        <v>8316</v>
      </c>
      <c r="S3184" s="15">
        <f t="shared" si="247"/>
        <v>40883.949317129627</v>
      </c>
      <c r="T3184" s="15">
        <f t="shared" si="248"/>
        <v>40939.708333333336</v>
      </c>
      <c r="U3184">
        <f t="shared" si="249"/>
        <v>2011</v>
      </c>
    </row>
    <row r="3185" spans="1:21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0" t="s">
        <v>8315</v>
      </c>
      <c r="R3185" t="s">
        <v>8316</v>
      </c>
      <c r="S3185" s="15">
        <f t="shared" si="247"/>
        <v>41491.79478009259</v>
      </c>
      <c r="T3185" s="15">
        <f t="shared" si="248"/>
        <v>41509.79478009259</v>
      </c>
      <c r="U3185">
        <f t="shared" si="249"/>
        <v>2013</v>
      </c>
    </row>
    <row r="3186" spans="1:21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0" t="s">
        <v>8315</v>
      </c>
      <c r="R3186" t="s">
        <v>8316</v>
      </c>
      <c r="S3186" s="15">
        <f t="shared" si="247"/>
        <v>41791.993414351848</v>
      </c>
      <c r="T3186" s="15">
        <f t="shared" si="248"/>
        <v>41821.993414351848</v>
      </c>
      <c r="U3186">
        <f t="shared" si="249"/>
        <v>2014</v>
      </c>
    </row>
    <row r="3187" spans="1:21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0" t="s">
        <v>8315</v>
      </c>
      <c r="R3187" t="s">
        <v>8316</v>
      </c>
      <c r="S3187" s="15">
        <f t="shared" si="247"/>
        <v>41829.977326388893</v>
      </c>
      <c r="T3187" s="15">
        <f t="shared" si="248"/>
        <v>41836.977326388893</v>
      </c>
      <c r="U3187">
        <f t="shared" si="249"/>
        <v>2014</v>
      </c>
    </row>
    <row r="3188" spans="1:21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0" t="s">
        <v>8315</v>
      </c>
      <c r="R3188" t="s">
        <v>8316</v>
      </c>
      <c r="S3188" s="15">
        <f t="shared" si="247"/>
        <v>41868.924050925925</v>
      </c>
      <c r="T3188" s="15">
        <f t="shared" si="248"/>
        <v>41898.875</v>
      </c>
      <c r="U3188">
        <f t="shared" si="249"/>
        <v>2014</v>
      </c>
    </row>
    <row r="3189" spans="1:21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0" t="s">
        <v>8315</v>
      </c>
      <c r="R3189" t="s">
        <v>8316</v>
      </c>
      <c r="S3189" s="15">
        <f t="shared" si="247"/>
        <v>41835.666354166664</v>
      </c>
      <c r="T3189" s="15">
        <f t="shared" si="248"/>
        <v>41855.666354166664</v>
      </c>
      <c r="U3189">
        <f t="shared" si="249"/>
        <v>2014</v>
      </c>
    </row>
    <row r="3190" spans="1:21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0" t="s">
        <v>8315</v>
      </c>
      <c r="R3190" t="s">
        <v>8357</v>
      </c>
      <c r="S3190" s="15">
        <f t="shared" si="247"/>
        <v>42144.415532407409</v>
      </c>
      <c r="T3190" s="15">
        <f t="shared" si="248"/>
        <v>42165.415532407409</v>
      </c>
      <c r="U3190">
        <f t="shared" si="249"/>
        <v>2015</v>
      </c>
    </row>
    <row r="3191" spans="1:21" ht="57.6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0" t="s">
        <v>8315</v>
      </c>
      <c r="R3191" t="s">
        <v>8357</v>
      </c>
      <c r="S3191" s="15">
        <f t="shared" si="247"/>
        <v>42118.346435185187</v>
      </c>
      <c r="T3191" s="15">
        <f t="shared" si="248"/>
        <v>42148.346435185187</v>
      </c>
      <c r="U3191">
        <f t="shared" si="249"/>
        <v>2015</v>
      </c>
    </row>
    <row r="3192" spans="1:21" ht="43.2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0" t="s">
        <v>8315</v>
      </c>
      <c r="R3192" t="s">
        <v>8357</v>
      </c>
      <c r="S3192" s="15">
        <f t="shared" si="247"/>
        <v>42683.151331018518</v>
      </c>
      <c r="T3192" s="15">
        <f t="shared" si="248"/>
        <v>42713.192997685182</v>
      </c>
      <c r="U3192">
        <f t="shared" si="249"/>
        <v>2016</v>
      </c>
    </row>
    <row r="3193" spans="1:21" ht="43.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8315</v>
      </c>
      <c r="R3193" t="s">
        <v>8357</v>
      </c>
      <c r="S3193" s="15">
        <f t="shared" si="247"/>
        <v>42538.755428240736</v>
      </c>
      <c r="T3193" s="15">
        <f t="shared" si="248"/>
        <v>42598.755428240736</v>
      </c>
      <c r="U3193">
        <f t="shared" si="249"/>
        <v>2016</v>
      </c>
    </row>
    <row r="3194" spans="1:21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8315</v>
      </c>
      <c r="R3194" t="s">
        <v>8357</v>
      </c>
      <c r="S3194" s="15">
        <f t="shared" si="247"/>
        <v>42018.94049768518</v>
      </c>
      <c r="T3194" s="15">
        <f t="shared" si="248"/>
        <v>42063.916666666672</v>
      </c>
      <c r="U3194">
        <f t="shared" si="249"/>
        <v>2015</v>
      </c>
    </row>
    <row r="3195" spans="1:21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0" t="s">
        <v>8315</v>
      </c>
      <c r="R3195" t="s">
        <v>8357</v>
      </c>
      <c r="S3195" s="15">
        <f t="shared" si="247"/>
        <v>42010.968240740738</v>
      </c>
      <c r="T3195" s="15">
        <f t="shared" si="248"/>
        <v>42055.968240740738</v>
      </c>
      <c r="U3195">
        <f t="shared" si="249"/>
        <v>2015</v>
      </c>
    </row>
    <row r="3196" spans="1:21" ht="43.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0" t="s">
        <v>8315</v>
      </c>
      <c r="R3196" t="s">
        <v>8357</v>
      </c>
      <c r="S3196" s="15">
        <f t="shared" si="247"/>
        <v>42182.062476851846</v>
      </c>
      <c r="T3196" s="15">
        <f t="shared" si="248"/>
        <v>42212.062476851846</v>
      </c>
      <c r="U3196">
        <f t="shared" si="249"/>
        <v>2015</v>
      </c>
    </row>
    <row r="3197" spans="1:21" ht="57.6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0" t="s">
        <v>8315</v>
      </c>
      <c r="R3197" t="s">
        <v>8357</v>
      </c>
      <c r="S3197" s="15">
        <f t="shared" si="247"/>
        <v>42017.594236111108</v>
      </c>
      <c r="T3197" s="15">
        <f t="shared" si="248"/>
        <v>42047.594236111108</v>
      </c>
      <c r="U3197">
        <f t="shared" si="249"/>
        <v>2015</v>
      </c>
    </row>
    <row r="3198" spans="1:21" ht="43.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8315</v>
      </c>
      <c r="R3198" t="s">
        <v>8357</v>
      </c>
      <c r="S3198" s="15">
        <f t="shared" si="247"/>
        <v>42157.598090277781</v>
      </c>
      <c r="T3198" s="15">
        <f t="shared" si="248"/>
        <v>42217.583333333328</v>
      </c>
      <c r="U3198">
        <f t="shared" si="249"/>
        <v>2015</v>
      </c>
    </row>
    <row r="3199" spans="1:21" ht="28.8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8315</v>
      </c>
      <c r="R3199" t="s">
        <v>8357</v>
      </c>
      <c r="S3199" s="15">
        <f t="shared" si="247"/>
        <v>42009.493263888886</v>
      </c>
      <c r="T3199" s="15">
        <f t="shared" si="248"/>
        <v>42039.493263888886</v>
      </c>
      <c r="U3199">
        <f t="shared" si="249"/>
        <v>2015</v>
      </c>
    </row>
    <row r="3200" spans="1:21" ht="57.6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0" t="s">
        <v>8315</v>
      </c>
      <c r="R3200" t="s">
        <v>8357</v>
      </c>
      <c r="S3200" s="15">
        <f t="shared" si="247"/>
        <v>42013.424502314811</v>
      </c>
      <c r="T3200" s="15">
        <f t="shared" si="248"/>
        <v>42051.424502314811</v>
      </c>
      <c r="U3200">
        <f t="shared" si="249"/>
        <v>2015</v>
      </c>
    </row>
    <row r="3201" spans="1:21" ht="43.2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0" t="s">
        <v>8315</v>
      </c>
      <c r="R3201" t="s">
        <v>8357</v>
      </c>
      <c r="S3201" s="15">
        <f t="shared" si="247"/>
        <v>41858.761782407404</v>
      </c>
      <c r="T3201" s="15">
        <f t="shared" si="248"/>
        <v>41888.875</v>
      </c>
      <c r="U3201">
        <f t="shared" si="249"/>
        <v>2014</v>
      </c>
    </row>
    <row r="3202" spans="1:21" ht="57.6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si="246"/>
        <v>1</v>
      </c>
      <c r="Q3202" s="10" t="s">
        <v>8315</v>
      </c>
      <c r="R3202" t="s">
        <v>8357</v>
      </c>
      <c r="S3202" s="15">
        <f t="shared" si="247"/>
        <v>42460.320613425924</v>
      </c>
      <c r="T3202" s="15">
        <f t="shared" si="248"/>
        <v>42490.231944444444</v>
      </c>
      <c r="U3202">
        <f t="shared" si="249"/>
        <v>2016</v>
      </c>
    </row>
    <row r="3203" spans="1:21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IFERROR(ROUND(E3203/L3203,2),0)</f>
        <v>12.5</v>
      </c>
      <c r="Q3203" s="10" t="s">
        <v>8315</v>
      </c>
      <c r="R3203" t="s">
        <v>8357</v>
      </c>
      <c r="S3203" s="15">
        <f t="shared" ref="S3203:S3266" si="252">(((J3203/60)/60)/24)+DATE(1970,1,1)</f>
        <v>41861.767094907409</v>
      </c>
      <c r="T3203" s="15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3.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8315</v>
      </c>
      <c r="R3204" t="s">
        <v>8357</v>
      </c>
      <c r="S3204" s="15">
        <f t="shared" si="252"/>
        <v>42293.853541666671</v>
      </c>
      <c r="T3204" s="15">
        <f t="shared" si="253"/>
        <v>42352.249305555553</v>
      </c>
      <c r="U3204">
        <f t="shared" si="254"/>
        <v>2015</v>
      </c>
    </row>
    <row r="3205" spans="1:21" ht="43.2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8315</v>
      </c>
      <c r="R3205" t="s">
        <v>8357</v>
      </c>
      <c r="S3205" s="15">
        <f t="shared" si="252"/>
        <v>42242.988680555558</v>
      </c>
      <c r="T3205" s="15">
        <f t="shared" si="253"/>
        <v>42272.988680555558</v>
      </c>
      <c r="U3205">
        <f t="shared" si="254"/>
        <v>2015</v>
      </c>
    </row>
    <row r="3206" spans="1:21" ht="43.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0" t="s">
        <v>8315</v>
      </c>
      <c r="R3206" t="s">
        <v>8357</v>
      </c>
      <c r="S3206" s="15">
        <f t="shared" si="252"/>
        <v>42172.686099537037</v>
      </c>
      <c r="T3206" s="15">
        <f t="shared" si="253"/>
        <v>42202.676388888889</v>
      </c>
      <c r="U3206">
        <f t="shared" si="254"/>
        <v>2015</v>
      </c>
    </row>
    <row r="3207" spans="1:21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8315</v>
      </c>
      <c r="R3207" t="s">
        <v>8357</v>
      </c>
      <c r="S3207" s="15">
        <f t="shared" si="252"/>
        <v>42095.374675925923</v>
      </c>
      <c r="T3207" s="15">
        <f t="shared" si="253"/>
        <v>42125.374675925923</v>
      </c>
      <c r="U3207">
        <f t="shared" si="254"/>
        <v>2015</v>
      </c>
    </row>
    <row r="3208" spans="1:21" ht="43.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0" t="s">
        <v>8315</v>
      </c>
      <c r="R3208" t="s">
        <v>8357</v>
      </c>
      <c r="S3208" s="15">
        <f t="shared" si="252"/>
        <v>42236.276053240741</v>
      </c>
      <c r="T3208" s="15">
        <f t="shared" si="253"/>
        <v>42266.276053240741</v>
      </c>
      <c r="U3208">
        <f t="shared" si="254"/>
        <v>2015</v>
      </c>
    </row>
    <row r="3209" spans="1:21" ht="43.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8315</v>
      </c>
      <c r="R3209" t="s">
        <v>8357</v>
      </c>
      <c r="S3209" s="15">
        <f t="shared" si="252"/>
        <v>42057.277858796297</v>
      </c>
      <c r="T3209" s="15">
        <f t="shared" si="253"/>
        <v>42117.236192129625</v>
      </c>
      <c r="U3209">
        <f t="shared" si="254"/>
        <v>2015</v>
      </c>
    </row>
    <row r="3210" spans="1:21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0" t="s">
        <v>8315</v>
      </c>
      <c r="R3210" t="s">
        <v>8316</v>
      </c>
      <c r="S3210" s="15">
        <f t="shared" si="252"/>
        <v>41827.605057870373</v>
      </c>
      <c r="T3210" s="15">
        <f t="shared" si="253"/>
        <v>41848.605057870373</v>
      </c>
      <c r="U3210">
        <f t="shared" si="254"/>
        <v>2014</v>
      </c>
    </row>
    <row r="3211" spans="1:21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0" t="s">
        <v>8315</v>
      </c>
      <c r="R3211" t="s">
        <v>8316</v>
      </c>
      <c r="S3211" s="15">
        <f t="shared" si="252"/>
        <v>41778.637245370373</v>
      </c>
      <c r="T3211" s="15">
        <f t="shared" si="253"/>
        <v>41810.958333333336</v>
      </c>
      <c r="U3211">
        <f t="shared" si="254"/>
        <v>2014</v>
      </c>
    </row>
    <row r="3212" spans="1:21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0" t="s">
        <v>8315</v>
      </c>
      <c r="R3212" t="s">
        <v>8316</v>
      </c>
      <c r="S3212" s="15">
        <f t="shared" si="252"/>
        <v>41013.936562499999</v>
      </c>
      <c r="T3212" s="15">
        <f t="shared" si="253"/>
        <v>41061.165972222225</v>
      </c>
      <c r="U3212">
        <f t="shared" si="254"/>
        <v>2012</v>
      </c>
    </row>
    <row r="3213" spans="1:21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0" t="s">
        <v>8315</v>
      </c>
      <c r="R3213" t="s">
        <v>8316</v>
      </c>
      <c r="S3213" s="15">
        <f t="shared" si="252"/>
        <v>41834.586574074077</v>
      </c>
      <c r="T3213" s="15">
        <f t="shared" si="253"/>
        <v>41866.083333333336</v>
      </c>
      <c r="U3213">
        <f t="shared" si="254"/>
        <v>2014</v>
      </c>
    </row>
    <row r="3214" spans="1:21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0" t="s">
        <v>8315</v>
      </c>
      <c r="R3214" t="s">
        <v>8316</v>
      </c>
      <c r="S3214" s="15">
        <f t="shared" si="252"/>
        <v>41829.795729166668</v>
      </c>
      <c r="T3214" s="15">
        <f t="shared" si="253"/>
        <v>41859.795729166668</v>
      </c>
      <c r="U3214">
        <f t="shared" si="254"/>
        <v>2014</v>
      </c>
    </row>
    <row r="3215" spans="1:21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8315</v>
      </c>
      <c r="R3215" t="s">
        <v>8316</v>
      </c>
      <c r="S3215" s="15">
        <f t="shared" si="252"/>
        <v>42171.763414351852</v>
      </c>
      <c r="T3215" s="15">
        <f t="shared" si="253"/>
        <v>42211.763414351852</v>
      </c>
      <c r="U3215">
        <f t="shared" si="254"/>
        <v>2015</v>
      </c>
    </row>
    <row r="3216" spans="1:21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0" t="s">
        <v>8315</v>
      </c>
      <c r="R3216" t="s">
        <v>8316</v>
      </c>
      <c r="S3216" s="15">
        <f t="shared" si="252"/>
        <v>42337.792511574073</v>
      </c>
      <c r="T3216" s="15">
        <f t="shared" si="253"/>
        <v>42374.996527777781</v>
      </c>
      <c r="U3216">
        <f t="shared" si="254"/>
        <v>2015</v>
      </c>
    </row>
    <row r="3217" spans="1:21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8315</v>
      </c>
      <c r="R3217" t="s">
        <v>8316</v>
      </c>
      <c r="S3217" s="15">
        <f t="shared" si="252"/>
        <v>42219.665173611109</v>
      </c>
      <c r="T3217" s="15">
        <f t="shared" si="253"/>
        <v>42257.165972222225</v>
      </c>
      <c r="U3217">
        <f t="shared" si="254"/>
        <v>2015</v>
      </c>
    </row>
    <row r="3218" spans="1:21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8315</v>
      </c>
      <c r="R3218" t="s">
        <v>8316</v>
      </c>
      <c r="S3218" s="15">
        <f t="shared" si="252"/>
        <v>42165.462627314817</v>
      </c>
      <c r="T3218" s="15">
        <f t="shared" si="253"/>
        <v>42196.604166666672</v>
      </c>
      <c r="U3218">
        <f t="shared" si="254"/>
        <v>2015</v>
      </c>
    </row>
    <row r="3219" spans="1:21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0" t="s">
        <v>8315</v>
      </c>
      <c r="R3219" t="s">
        <v>8316</v>
      </c>
      <c r="S3219" s="15">
        <f t="shared" si="252"/>
        <v>42648.546111111107</v>
      </c>
      <c r="T3219" s="15">
        <f t="shared" si="253"/>
        <v>42678.546111111107</v>
      </c>
      <c r="U3219">
        <f t="shared" si="254"/>
        <v>2016</v>
      </c>
    </row>
    <row r="3220" spans="1:21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0" t="s">
        <v>8315</v>
      </c>
      <c r="R3220" t="s">
        <v>8316</v>
      </c>
      <c r="S3220" s="15">
        <f t="shared" si="252"/>
        <v>41971.002152777779</v>
      </c>
      <c r="T3220" s="15">
        <f t="shared" si="253"/>
        <v>42004</v>
      </c>
      <c r="U3220">
        <f t="shared" si="254"/>
        <v>2014</v>
      </c>
    </row>
    <row r="3221" spans="1:21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8315</v>
      </c>
      <c r="R3221" t="s">
        <v>8316</v>
      </c>
      <c r="S3221" s="15">
        <f t="shared" si="252"/>
        <v>42050.983182870375</v>
      </c>
      <c r="T3221" s="15">
        <f t="shared" si="253"/>
        <v>42085.941516203704</v>
      </c>
      <c r="U3221">
        <f t="shared" si="254"/>
        <v>2015</v>
      </c>
    </row>
    <row r="3222" spans="1:21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0" t="s">
        <v>8315</v>
      </c>
      <c r="R3222" t="s">
        <v>8316</v>
      </c>
      <c r="S3222" s="15">
        <f t="shared" si="252"/>
        <v>42772.833379629628</v>
      </c>
      <c r="T3222" s="15">
        <f t="shared" si="253"/>
        <v>42806.875</v>
      </c>
      <c r="U3222">
        <f t="shared" si="254"/>
        <v>2017</v>
      </c>
    </row>
    <row r="3223" spans="1:21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0" t="s">
        <v>8315</v>
      </c>
      <c r="R3223" t="s">
        <v>8316</v>
      </c>
      <c r="S3223" s="15">
        <f t="shared" si="252"/>
        <v>42155.696793981479</v>
      </c>
      <c r="T3223" s="15">
        <f t="shared" si="253"/>
        <v>42190.696793981479</v>
      </c>
      <c r="U3223">
        <f t="shared" si="254"/>
        <v>2015</v>
      </c>
    </row>
    <row r="3224" spans="1:21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0" t="s">
        <v>8315</v>
      </c>
      <c r="R3224" t="s">
        <v>8316</v>
      </c>
      <c r="S3224" s="15">
        <f t="shared" si="252"/>
        <v>42270.582141203704</v>
      </c>
      <c r="T3224" s="15">
        <f t="shared" si="253"/>
        <v>42301.895138888889</v>
      </c>
      <c r="U3224">
        <f t="shared" si="254"/>
        <v>2015</v>
      </c>
    </row>
    <row r="3225" spans="1:21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0" t="s">
        <v>8315</v>
      </c>
      <c r="R3225" t="s">
        <v>8316</v>
      </c>
      <c r="S3225" s="15">
        <f t="shared" si="252"/>
        <v>42206.835370370376</v>
      </c>
      <c r="T3225" s="15">
        <f t="shared" si="253"/>
        <v>42236.835370370376</v>
      </c>
      <c r="U3225">
        <f t="shared" si="254"/>
        <v>2015</v>
      </c>
    </row>
    <row r="3226" spans="1:21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0" t="s">
        <v>8315</v>
      </c>
      <c r="R3226" t="s">
        <v>8316</v>
      </c>
      <c r="S3226" s="15">
        <f t="shared" si="252"/>
        <v>42697.850844907407</v>
      </c>
      <c r="T3226" s="15">
        <f t="shared" si="253"/>
        <v>42745.208333333328</v>
      </c>
      <c r="U3226">
        <f t="shared" si="254"/>
        <v>2016</v>
      </c>
    </row>
    <row r="3227" spans="1:21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0" t="s">
        <v>8315</v>
      </c>
      <c r="R3227" t="s">
        <v>8316</v>
      </c>
      <c r="S3227" s="15">
        <f t="shared" si="252"/>
        <v>42503.559467592597</v>
      </c>
      <c r="T3227" s="15">
        <f t="shared" si="253"/>
        <v>42524.875</v>
      </c>
      <c r="U3227">
        <f t="shared" si="254"/>
        <v>2016</v>
      </c>
    </row>
    <row r="3228" spans="1:21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0" t="s">
        <v>8315</v>
      </c>
      <c r="R3228" t="s">
        <v>8316</v>
      </c>
      <c r="S3228" s="15">
        <f t="shared" si="252"/>
        <v>42277.583472222221</v>
      </c>
      <c r="T3228" s="15">
        <f t="shared" si="253"/>
        <v>42307.583472222221</v>
      </c>
      <c r="U3228">
        <f t="shared" si="254"/>
        <v>2015</v>
      </c>
    </row>
    <row r="3229" spans="1:21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0" t="s">
        <v>8315</v>
      </c>
      <c r="R3229" t="s">
        <v>8316</v>
      </c>
      <c r="S3229" s="15">
        <f t="shared" si="252"/>
        <v>42722.882361111115</v>
      </c>
      <c r="T3229" s="15">
        <f t="shared" si="253"/>
        <v>42752.882361111115</v>
      </c>
      <c r="U3229">
        <f t="shared" si="254"/>
        <v>2016</v>
      </c>
    </row>
    <row r="3230" spans="1:21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0" t="s">
        <v>8315</v>
      </c>
      <c r="R3230" t="s">
        <v>8316</v>
      </c>
      <c r="S3230" s="15">
        <f t="shared" si="252"/>
        <v>42323.70930555556</v>
      </c>
      <c r="T3230" s="15">
        <f t="shared" si="253"/>
        <v>42355.207638888889</v>
      </c>
      <c r="U3230">
        <f t="shared" si="254"/>
        <v>2015</v>
      </c>
    </row>
    <row r="3231" spans="1:21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0" t="s">
        <v>8315</v>
      </c>
      <c r="R3231" t="s">
        <v>8316</v>
      </c>
      <c r="S3231" s="15">
        <f t="shared" si="252"/>
        <v>41933.291643518518</v>
      </c>
      <c r="T3231" s="15">
        <f t="shared" si="253"/>
        <v>41963.333310185189</v>
      </c>
      <c r="U3231">
        <f t="shared" si="254"/>
        <v>2014</v>
      </c>
    </row>
    <row r="3232" spans="1:21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0" t="s">
        <v>8315</v>
      </c>
      <c r="R3232" t="s">
        <v>8316</v>
      </c>
      <c r="S3232" s="15">
        <f t="shared" si="252"/>
        <v>41898.168125000004</v>
      </c>
      <c r="T3232" s="15">
        <f t="shared" si="253"/>
        <v>41913.165972222225</v>
      </c>
      <c r="U3232">
        <f t="shared" si="254"/>
        <v>2014</v>
      </c>
    </row>
    <row r="3233" spans="1:21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0" t="s">
        <v>8315</v>
      </c>
      <c r="R3233" t="s">
        <v>8316</v>
      </c>
      <c r="S3233" s="15">
        <f t="shared" si="252"/>
        <v>42446.943831018521</v>
      </c>
      <c r="T3233" s="15">
        <f t="shared" si="253"/>
        <v>42476.943831018521</v>
      </c>
      <c r="U3233">
        <f t="shared" si="254"/>
        <v>2016</v>
      </c>
    </row>
    <row r="3234" spans="1:21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0" t="s">
        <v>8315</v>
      </c>
      <c r="R3234" t="s">
        <v>8316</v>
      </c>
      <c r="S3234" s="15">
        <f t="shared" si="252"/>
        <v>42463.81385416667</v>
      </c>
      <c r="T3234" s="15">
        <f t="shared" si="253"/>
        <v>42494.165972222225</v>
      </c>
      <c r="U3234">
        <f t="shared" si="254"/>
        <v>2016</v>
      </c>
    </row>
    <row r="3235" spans="1:21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0" t="s">
        <v>8315</v>
      </c>
      <c r="R3235" t="s">
        <v>8316</v>
      </c>
      <c r="S3235" s="15">
        <f t="shared" si="252"/>
        <v>42766.805034722223</v>
      </c>
      <c r="T3235" s="15">
        <f t="shared" si="253"/>
        <v>42796.805034722223</v>
      </c>
      <c r="U3235">
        <f t="shared" si="254"/>
        <v>2017</v>
      </c>
    </row>
    <row r="3236" spans="1:21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0" t="s">
        <v>8315</v>
      </c>
      <c r="R3236" t="s">
        <v>8316</v>
      </c>
      <c r="S3236" s="15">
        <f t="shared" si="252"/>
        <v>42734.789444444439</v>
      </c>
      <c r="T3236" s="15">
        <f t="shared" si="253"/>
        <v>42767.979861111111</v>
      </c>
      <c r="U3236">
        <f t="shared" si="254"/>
        <v>2016</v>
      </c>
    </row>
    <row r="3237" spans="1:21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0" t="s">
        <v>8315</v>
      </c>
      <c r="R3237" t="s">
        <v>8316</v>
      </c>
      <c r="S3237" s="15">
        <f t="shared" si="252"/>
        <v>42522.347812499997</v>
      </c>
      <c r="T3237" s="15">
        <f t="shared" si="253"/>
        <v>42552.347812499997</v>
      </c>
      <c r="U3237">
        <f t="shared" si="254"/>
        <v>2016</v>
      </c>
    </row>
    <row r="3238" spans="1:21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0" t="s">
        <v>8315</v>
      </c>
      <c r="R3238" t="s">
        <v>8316</v>
      </c>
      <c r="S3238" s="15">
        <f t="shared" si="252"/>
        <v>42702.917048611111</v>
      </c>
      <c r="T3238" s="15">
        <f t="shared" si="253"/>
        <v>42732.917048611111</v>
      </c>
      <c r="U3238">
        <f t="shared" si="254"/>
        <v>2016</v>
      </c>
    </row>
    <row r="3239" spans="1:21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0" t="s">
        <v>8315</v>
      </c>
      <c r="R3239" t="s">
        <v>8316</v>
      </c>
      <c r="S3239" s="15">
        <f t="shared" si="252"/>
        <v>42252.474351851852</v>
      </c>
      <c r="T3239" s="15">
        <f t="shared" si="253"/>
        <v>42276.165972222225</v>
      </c>
      <c r="U3239">
        <f t="shared" si="254"/>
        <v>2015</v>
      </c>
    </row>
    <row r="3240" spans="1:21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0" t="s">
        <v>8315</v>
      </c>
      <c r="R3240" t="s">
        <v>8316</v>
      </c>
      <c r="S3240" s="15">
        <f t="shared" si="252"/>
        <v>42156.510393518518</v>
      </c>
      <c r="T3240" s="15">
        <f t="shared" si="253"/>
        <v>42186.510393518518</v>
      </c>
      <c r="U3240">
        <f t="shared" si="254"/>
        <v>2015</v>
      </c>
    </row>
    <row r="3241" spans="1:21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0" t="s">
        <v>8315</v>
      </c>
      <c r="R3241" t="s">
        <v>8316</v>
      </c>
      <c r="S3241" s="15">
        <f t="shared" si="252"/>
        <v>42278.089039351849</v>
      </c>
      <c r="T3241" s="15">
        <f t="shared" si="253"/>
        <v>42302.999305555553</v>
      </c>
      <c r="U3241">
        <f t="shared" si="254"/>
        <v>2015</v>
      </c>
    </row>
    <row r="3242" spans="1:21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0" t="s">
        <v>8315</v>
      </c>
      <c r="R3242" t="s">
        <v>8316</v>
      </c>
      <c r="S3242" s="15">
        <f t="shared" si="252"/>
        <v>42754.693842592591</v>
      </c>
      <c r="T3242" s="15">
        <f t="shared" si="253"/>
        <v>42782.958333333328</v>
      </c>
      <c r="U3242">
        <f t="shared" si="254"/>
        <v>2017</v>
      </c>
    </row>
    <row r="3243" spans="1:21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0" t="s">
        <v>8315</v>
      </c>
      <c r="R3243" t="s">
        <v>8316</v>
      </c>
      <c r="S3243" s="15">
        <f t="shared" si="252"/>
        <v>41893.324884259258</v>
      </c>
      <c r="T3243" s="15">
        <f t="shared" si="253"/>
        <v>41926.290972222225</v>
      </c>
      <c r="U3243">
        <f t="shared" si="254"/>
        <v>2014</v>
      </c>
    </row>
    <row r="3244" spans="1:21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0" t="s">
        <v>8315</v>
      </c>
      <c r="R3244" t="s">
        <v>8316</v>
      </c>
      <c r="S3244" s="15">
        <f t="shared" si="252"/>
        <v>41871.755694444444</v>
      </c>
      <c r="T3244" s="15">
        <f t="shared" si="253"/>
        <v>41901.755694444444</v>
      </c>
      <c r="U3244">
        <f t="shared" si="254"/>
        <v>2014</v>
      </c>
    </row>
    <row r="3245" spans="1:21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0" t="s">
        <v>8315</v>
      </c>
      <c r="R3245" t="s">
        <v>8316</v>
      </c>
      <c r="S3245" s="15">
        <f t="shared" si="252"/>
        <v>42262.096782407403</v>
      </c>
      <c r="T3245" s="15">
        <f t="shared" si="253"/>
        <v>42286</v>
      </c>
      <c r="U3245">
        <f t="shared" si="254"/>
        <v>2015</v>
      </c>
    </row>
    <row r="3246" spans="1:21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0" t="s">
        <v>8315</v>
      </c>
      <c r="R3246" t="s">
        <v>8316</v>
      </c>
      <c r="S3246" s="15">
        <f t="shared" si="252"/>
        <v>42675.694236111114</v>
      </c>
      <c r="T3246" s="15">
        <f t="shared" si="253"/>
        <v>42705.735902777778</v>
      </c>
      <c r="U3246">
        <f t="shared" si="254"/>
        <v>2016</v>
      </c>
    </row>
    <row r="3247" spans="1:21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0" t="s">
        <v>8315</v>
      </c>
      <c r="R3247" t="s">
        <v>8316</v>
      </c>
      <c r="S3247" s="15">
        <f t="shared" si="252"/>
        <v>42135.60020833333</v>
      </c>
      <c r="T3247" s="15">
        <f t="shared" si="253"/>
        <v>42167.083333333328</v>
      </c>
      <c r="U3247">
        <f t="shared" si="254"/>
        <v>2015</v>
      </c>
    </row>
    <row r="3248" spans="1:21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0" t="s">
        <v>8315</v>
      </c>
      <c r="R3248" t="s">
        <v>8316</v>
      </c>
      <c r="S3248" s="15">
        <f t="shared" si="252"/>
        <v>42230.472222222219</v>
      </c>
      <c r="T3248" s="15">
        <f t="shared" si="253"/>
        <v>42259.165972222225</v>
      </c>
      <c r="U3248">
        <f t="shared" si="254"/>
        <v>2015</v>
      </c>
    </row>
    <row r="3249" spans="1:21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0" t="s">
        <v>8315</v>
      </c>
      <c r="R3249" t="s">
        <v>8316</v>
      </c>
      <c r="S3249" s="15">
        <f t="shared" si="252"/>
        <v>42167.434166666666</v>
      </c>
      <c r="T3249" s="15">
        <f t="shared" si="253"/>
        <v>42197.434166666666</v>
      </c>
      <c r="U3249">
        <f t="shared" si="254"/>
        <v>2015</v>
      </c>
    </row>
    <row r="3250" spans="1:21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0" t="s">
        <v>8315</v>
      </c>
      <c r="R3250" t="s">
        <v>8316</v>
      </c>
      <c r="S3250" s="15">
        <f t="shared" si="252"/>
        <v>42068.888391203705</v>
      </c>
      <c r="T3250" s="15">
        <f t="shared" si="253"/>
        <v>42098.846724537041</v>
      </c>
      <c r="U3250">
        <f t="shared" si="254"/>
        <v>2015</v>
      </c>
    </row>
    <row r="3251" spans="1:21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0" t="s">
        <v>8315</v>
      </c>
      <c r="R3251" t="s">
        <v>8316</v>
      </c>
      <c r="S3251" s="15">
        <f t="shared" si="252"/>
        <v>42145.746689814812</v>
      </c>
      <c r="T3251" s="15">
        <f t="shared" si="253"/>
        <v>42175.746689814812</v>
      </c>
      <c r="U3251">
        <f t="shared" si="254"/>
        <v>2015</v>
      </c>
    </row>
    <row r="3252" spans="1:21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0" t="s">
        <v>8315</v>
      </c>
      <c r="R3252" t="s">
        <v>8316</v>
      </c>
      <c r="S3252" s="15">
        <f t="shared" si="252"/>
        <v>41918.742175925923</v>
      </c>
      <c r="T3252" s="15">
        <f t="shared" si="253"/>
        <v>41948.783842592595</v>
      </c>
      <c r="U3252">
        <f t="shared" si="254"/>
        <v>2014</v>
      </c>
    </row>
    <row r="3253" spans="1:21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0" t="s">
        <v>8315</v>
      </c>
      <c r="R3253" t="s">
        <v>8316</v>
      </c>
      <c r="S3253" s="15">
        <f t="shared" si="252"/>
        <v>42146.731087962966</v>
      </c>
      <c r="T3253" s="15">
        <f t="shared" si="253"/>
        <v>42176.731087962966</v>
      </c>
      <c r="U3253">
        <f t="shared" si="254"/>
        <v>2015</v>
      </c>
    </row>
    <row r="3254" spans="1:21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0" t="s">
        <v>8315</v>
      </c>
      <c r="R3254" t="s">
        <v>8316</v>
      </c>
      <c r="S3254" s="15">
        <f t="shared" si="252"/>
        <v>42590.472685185188</v>
      </c>
      <c r="T3254" s="15">
        <f t="shared" si="253"/>
        <v>42620.472685185188</v>
      </c>
      <c r="U3254">
        <f t="shared" si="254"/>
        <v>2016</v>
      </c>
    </row>
    <row r="3255" spans="1:21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0" t="s">
        <v>8315</v>
      </c>
      <c r="R3255" t="s">
        <v>8316</v>
      </c>
      <c r="S3255" s="15">
        <f t="shared" si="252"/>
        <v>42602.576712962968</v>
      </c>
      <c r="T3255" s="15">
        <f t="shared" si="253"/>
        <v>42621.15625</v>
      </c>
      <c r="U3255">
        <f t="shared" si="254"/>
        <v>2016</v>
      </c>
    </row>
    <row r="3256" spans="1:21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0" t="s">
        <v>8315</v>
      </c>
      <c r="R3256" t="s">
        <v>8316</v>
      </c>
      <c r="S3256" s="15">
        <f t="shared" si="252"/>
        <v>42059.085752314815</v>
      </c>
      <c r="T3256" s="15">
        <f t="shared" si="253"/>
        <v>42089.044085648144</v>
      </c>
      <c r="U3256">
        <f t="shared" si="254"/>
        <v>2015</v>
      </c>
    </row>
    <row r="3257" spans="1:21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0" t="s">
        <v>8315</v>
      </c>
      <c r="R3257" t="s">
        <v>8316</v>
      </c>
      <c r="S3257" s="15">
        <f t="shared" si="252"/>
        <v>41889.768229166664</v>
      </c>
      <c r="T3257" s="15">
        <f t="shared" si="253"/>
        <v>41919.768229166664</v>
      </c>
      <c r="U3257">
        <f t="shared" si="254"/>
        <v>2014</v>
      </c>
    </row>
    <row r="3258" spans="1:21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0" t="s">
        <v>8315</v>
      </c>
      <c r="R3258" t="s">
        <v>8316</v>
      </c>
      <c r="S3258" s="15">
        <f t="shared" si="252"/>
        <v>42144.573807870373</v>
      </c>
      <c r="T3258" s="15">
        <f t="shared" si="253"/>
        <v>42166.165972222225</v>
      </c>
      <c r="U3258">
        <f t="shared" si="254"/>
        <v>2015</v>
      </c>
    </row>
    <row r="3259" spans="1:21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0" t="s">
        <v>8315</v>
      </c>
      <c r="R3259" t="s">
        <v>8316</v>
      </c>
      <c r="S3259" s="15">
        <f t="shared" si="252"/>
        <v>42758.559629629628</v>
      </c>
      <c r="T3259" s="15">
        <f t="shared" si="253"/>
        <v>42788.559629629628</v>
      </c>
      <c r="U3259">
        <f t="shared" si="254"/>
        <v>2017</v>
      </c>
    </row>
    <row r="3260" spans="1:21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0" t="s">
        <v>8315</v>
      </c>
      <c r="R3260" t="s">
        <v>8316</v>
      </c>
      <c r="S3260" s="15">
        <f t="shared" si="252"/>
        <v>41982.887280092589</v>
      </c>
      <c r="T3260" s="15">
        <f t="shared" si="253"/>
        <v>42012.887280092589</v>
      </c>
      <c r="U3260">
        <f t="shared" si="254"/>
        <v>2014</v>
      </c>
    </row>
    <row r="3261" spans="1:21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0" t="s">
        <v>8315</v>
      </c>
      <c r="R3261" t="s">
        <v>8316</v>
      </c>
      <c r="S3261" s="15">
        <f t="shared" si="252"/>
        <v>42614.760937500003</v>
      </c>
      <c r="T3261" s="15">
        <f t="shared" si="253"/>
        <v>42644.165972222225</v>
      </c>
      <c r="U3261">
        <f t="shared" si="254"/>
        <v>2016</v>
      </c>
    </row>
    <row r="3262" spans="1:21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0" t="s">
        <v>8315</v>
      </c>
      <c r="R3262" t="s">
        <v>8316</v>
      </c>
      <c r="S3262" s="15">
        <f t="shared" si="252"/>
        <v>42303.672662037032</v>
      </c>
      <c r="T3262" s="15">
        <f t="shared" si="253"/>
        <v>42338.714328703703</v>
      </c>
      <c r="U3262">
        <f t="shared" si="254"/>
        <v>2015</v>
      </c>
    </row>
    <row r="3263" spans="1:21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0" t="s">
        <v>8315</v>
      </c>
      <c r="R3263" t="s">
        <v>8316</v>
      </c>
      <c r="S3263" s="15">
        <f t="shared" si="252"/>
        <v>42171.725416666668</v>
      </c>
      <c r="T3263" s="15">
        <f t="shared" si="253"/>
        <v>42201.725416666668</v>
      </c>
      <c r="U3263">
        <f t="shared" si="254"/>
        <v>2015</v>
      </c>
    </row>
    <row r="3264" spans="1:21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0" t="s">
        <v>8315</v>
      </c>
      <c r="R3264" t="s">
        <v>8316</v>
      </c>
      <c r="S3264" s="15">
        <f t="shared" si="252"/>
        <v>41964.315532407403</v>
      </c>
      <c r="T3264" s="15">
        <f t="shared" si="253"/>
        <v>41995.166666666672</v>
      </c>
      <c r="U3264">
        <f t="shared" si="254"/>
        <v>2014</v>
      </c>
    </row>
    <row r="3265" spans="1:21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0" t="s">
        <v>8315</v>
      </c>
      <c r="R3265" t="s">
        <v>8316</v>
      </c>
      <c r="S3265" s="15">
        <f t="shared" si="252"/>
        <v>42284.516064814816</v>
      </c>
      <c r="T3265" s="15">
        <f t="shared" si="253"/>
        <v>42307.875</v>
      </c>
      <c r="U3265">
        <f t="shared" si="254"/>
        <v>2015</v>
      </c>
    </row>
    <row r="3266" spans="1:21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si="251"/>
        <v>52.55</v>
      </c>
      <c r="Q3266" s="10" t="s">
        <v>8315</v>
      </c>
      <c r="R3266" t="s">
        <v>8316</v>
      </c>
      <c r="S3266" s="15">
        <f t="shared" si="252"/>
        <v>42016.800208333334</v>
      </c>
      <c r="T3266" s="15">
        <f t="shared" si="253"/>
        <v>42032.916666666672</v>
      </c>
      <c r="U3266">
        <f t="shared" si="254"/>
        <v>2015</v>
      </c>
    </row>
    <row r="3267" spans="1:21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ref="P3267:P3330" si="256">IFERROR(ROUND(E3267/L3267,2),0)</f>
        <v>70.290000000000006</v>
      </c>
      <c r="Q3267" s="10" t="s">
        <v>8315</v>
      </c>
      <c r="R3267" t="s">
        <v>8316</v>
      </c>
      <c r="S3267" s="15">
        <f t="shared" ref="S3267:S3330" si="257">(((J3267/60)/60)/24)+DATE(1970,1,1)</f>
        <v>42311.711979166663</v>
      </c>
      <c r="T3267" s="15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8315</v>
      </c>
      <c r="R3268" t="s">
        <v>8316</v>
      </c>
      <c r="S3268" s="15">
        <f t="shared" si="257"/>
        <v>42136.536134259266</v>
      </c>
      <c r="T3268" s="15">
        <f t="shared" si="258"/>
        <v>42167.875</v>
      </c>
      <c r="U3268">
        <f t="shared" si="259"/>
        <v>2015</v>
      </c>
    </row>
    <row r="3269" spans="1:21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8315</v>
      </c>
      <c r="R3269" t="s">
        <v>8316</v>
      </c>
      <c r="S3269" s="15">
        <f t="shared" si="257"/>
        <v>42172.757638888885</v>
      </c>
      <c r="T3269" s="15">
        <f t="shared" si="258"/>
        <v>42202.757638888885</v>
      </c>
      <c r="U3269">
        <f t="shared" si="259"/>
        <v>2015</v>
      </c>
    </row>
    <row r="3270" spans="1:21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8315</v>
      </c>
      <c r="R3270" t="s">
        <v>8316</v>
      </c>
      <c r="S3270" s="15">
        <f t="shared" si="257"/>
        <v>42590.90425925926</v>
      </c>
      <c r="T3270" s="15">
        <f t="shared" si="258"/>
        <v>42606.90425925926</v>
      </c>
      <c r="U3270">
        <f t="shared" si="259"/>
        <v>2016</v>
      </c>
    </row>
    <row r="3271" spans="1:21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8315</v>
      </c>
      <c r="R3271" t="s">
        <v>8316</v>
      </c>
      <c r="S3271" s="15">
        <f t="shared" si="257"/>
        <v>42137.395798611105</v>
      </c>
      <c r="T3271" s="15">
        <f t="shared" si="258"/>
        <v>42171.458333333328</v>
      </c>
      <c r="U3271">
        <f t="shared" si="259"/>
        <v>2015</v>
      </c>
    </row>
    <row r="3272" spans="1:21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8315</v>
      </c>
      <c r="R3272" t="s">
        <v>8316</v>
      </c>
      <c r="S3272" s="15">
        <f t="shared" si="257"/>
        <v>42167.533159722225</v>
      </c>
      <c r="T3272" s="15">
        <f t="shared" si="258"/>
        <v>42197.533159722225</v>
      </c>
      <c r="U3272">
        <f t="shared" si="259"/>
        <v>2015</v>
      </c>
    </row>
    <row r="3273" spans="1:2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8315</v>
      </c>
      <c r="R3273" t="s">
        <v>8316</v>
      </c>
      <c r="S3273" s="15">
        <f t="shared" si="257"/>
        <v>41915.437210648146</v>
      </c>
      <c r="T3273" s="15">
        <f t="shared" si="258"/>
        <v>41945.478877314818</v>
      </c>
      <c r="U3273">
        <f t="shared" si="259"/>
        <v>2014</v>
      </c>
    </row>
    <row r="3274" spans="1:21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0" t="s">
        <v>8315</v>
      </c>
      <c r="R3274" t="s">
        <v>8316</v>
      </c>
      <c r="S3274" s="15">
        <f t="shared" si="257"/>
        <v>42284.500104166669</v>
      </c>
      <c r="T3274" s="15">
        <f t="shared" si="258"/>
        <v>42314.541770833333</v>
      </c>
      <c r="U3274">
        <f t="shared" si="259"/>
        <v>2015</v>
      </c>
    </row>
    <row r="3275" spans="1:21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0" t="s">
        <v>8315</v>
      </c>
      <c r="R3275" t="s">
        <v>8316</v>
      </c>
      <c r="S3275" s="15">
        <f t="shared" si="257"/>
        <v>42611.801412037035</v>
      </c>
      <c r="T3275" s="15">
        <f t="shared" si="258"/>
        <v>42627.791666666672</v>
      </c>
      <c r="U3275">
        <f t="shared" si="259"/>
        <v>2016</v>
      </c>
    </row>
    <row r="3276" spans="1:21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0" t="s">
        <v>8315</v>
      </c>
      <c r="R3276" t="s">
        <v>8316</v>
      </c>
      <c r="S3276" s="15">
        <f t="shared" si="257"/>
        <v>42400.704537037032</v>
      </c>
      <c r="T3276" s="15">
        <f t="shared" si="258"/>
        <v>42444.875</v>
      </c>
      <c r="U3276">
        <f t="shared" si="259"/>
        <v>2016</v>
      </c>
    </row>
    <row r="3277" spans="1:21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8315</v>
      </c>
      <c r="R3277" t="s">
        <v>8316</v>
      </c>
      <c r="S3277" s="15">
        <f t="shared" si="257"/>
        <v>42017.88045138889</v>
      </c>
      <c r="T3277" s="15">
        <f t="shared" si="258"/>
        <v>42044.1875</v>
      </c>
      <c r="U3277">
        <f t="shared" si="259"/>
        <v>2015</v>
      </c>
    </row>
    <row r="3278" spans="1:21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8315</v>
      </c>
      <c r="R3278" t="s">
        <v>8316</v>
      </c>
      <c r="S3278" s="15">
        <f t="shared" si="257"/>
        <v>42426.949988425928</v>
      </c>
      <c r="T3278" s="15">
        <f t="shared" si="258"/>
        <v>42461.165972222225</v>
      </c>
      <c r="U3278">
        <f t="shared" si="259"/>
        <v>2016</v>
      </c>
    </row>
    <row r="3279" spans="1:21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8315</v>
      </c>
      <c r="R3279" t="s">
        <v>8316</v>
      </c>
      <c r="S3279" s="15">
        <f t="shared" si="257"/>
        <v>41931.682939814818</v>
      </c>
      <c r="T3279" s="15">
        <f t="shared" si="258"/>
        <v>41961.724606481483</v>
      </c>
      <c r="U3279">
        <f t="shared" si="259"/>
        <v>2014</v>
      </c>
    </row>
    <row r="3280" spans="1:21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0" t="s">
        <v>8315</v>
      </c>
      <c r="R3280" t="s">
        <v>8316</v>
      </c>
      <c r="S3280" s="15">
        <f t="shared" si="257"/>
        <v>42124.848414351851</v>
      </c>
      <c r="T3280" s="15">
        <f t="shared" si="258"/>
        <v>42154.848414351851</v>
      </c>
      <c r="U3280">
        <f t="shared" si="259"/>
        <v>2015</v>
      </c>
    </row>
    <row r="3281" spans="1:21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0" t="s">
        <v>8315</v>
      </c>
      <c r="R3281" t="s">
        <v>8316</v>
      </c>
      <c r="S3281" s="15">
        <f t="shared" si="257"/>
        <v>42431.102534722217</v>
      </c>
      <c r="T3281" s="15">
        <f t="shared" si="258"/>
        <v>42461.06086805556</v>
      </c>
      <c r="U3281">
        <f t="shared" si="259"/>
        <v>2016</v>
      </c>
    </row>
    <row r="3282" spans="1:21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0" t="s">
        <v>8315</v>
      </c>
      <c r="R3282" t="s">
        <v>8316</v>
      </c>
      <c r="S3282" s="15">
        <f t="shared" si="257"/>
        <v>42121.756921296299</v>
      </c>
      <c r="T3282" s="15">
        <f t="shared" si="258"/>
        <v>42156.208333333328</v>
      </c>
      <c r="U3282">
        <f t="shared" si="259"/>
        <v>2015</v>
      </c>
    </row>
    <row r="3283" spans="1:21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0" t="s">
        <v>8315</v>
      </c>
      <c r="R3283" t="s">
        <v>8316</v>
      </c>
      <c r="S3283" s="15">
        <f t="shared" si="257"/>
        <v>42219.019733796296</v>
      </c>
      <c r="T3283" s="15">
        <f t="shared" si="258"/>
        <v>42249.019733796296</v>
      </c>
      <c r="U3283">
        <f t="shared" si="259"/>
        <v>2015</v>
      </c>
    </row>
    <row r="3284" spans="1:21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0" t="s">
        <v>8315</v>
      </c>
      <c r="R3284" t="s">
        <v>8316</v>
      </c>
      <c r="S3284" s="15">
        <f t="shared" si="257"/>
        <v>42445.19430555556</v>
      </c>
      <c r="T3284" s="15">
        <f t="shared" si="258"/>
        <v>42489.19430555556</v>
      </c>
      <c r="U3284">
        <f t="shared" si="259"/>
        <v>2016</v>
      </c>
    </row>
    <row r="3285" spans="1:21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0" t="s">
        <v>8315</v>
      </c>
      <c r="R3285" t="s">
        <v>8316</v>
      </c>
      <c r="S3285" s="15">
        <f t="shared" si="257"/>
        <v>42379.74418981481</v>
      </c>
      <c r="T3285" s="15">
        <f t="shared" si="258"/>
        <v>42410.875</v>
      </c>
      <c r="U3285">
        <f t="shared" si="259"/>
        <v>2016</v>
      </c>
    </row>
    <row r="3286" spans="1:21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8315</v>
      </c>
      <c r="R3286" t="s">
        <v>8316</v>
      </c>
      <c r="S3286" s="15">
        <f t="shared" si="257"/>
        <v>42380.884872685187</v>
      </c>
      <c r="T3286" s="15">
        <f t="shared" si="258"/>
        <v>42398.249305555553</v>
      </c>
      <c r="U3286">
        <f t="shared" si="259"/>
        <v>2016</v>
      </c>
    </row>
    <row r="3287" spans="1:2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0" t="s">
        <v>8315</v>
      </c>
      <c r="R3287" t="s">
        <v>8316</v>
      </c>
      <c r="S3287" s="15">
        <f t="shared" si="257"/>
        <v>42762.942430555559</v>
      </c>
      <c r="T3287" s="15">
        <f t="shared" si="258"/>
        <v>42794.208333333328</v>
      </c>
      <c r="U3287">
        <f t="shared" si="259"/>
        <v>2017</v>
      </c>
    </row>
    <row r="3288" spans="1:21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0" t="s">
        <v>8315</v>
      </c>
      <c r="R3288" t="s">
        <v>8316</v>
      </c>
      <c r="S3288" s="15">
        <f t="shared" si="257"/>
        <v>42567.840069444443</v>
      </c>
      <c r="T3288" s="15">
        <f t="shared" si="258"/>
        <v>42597.840069444443</v>
      </c>
      <c r="U3288">
        <f t="shared" si="259"/>
        <v>2016</v>
      </c>
    </row>
    <row r="3289" spans="1:21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8315</v>
      </c>
      <c r="R3289" t="s">
        <v>8316</v>
      </c>
      <c r="S3289" s="15">
        <f t="shared" si="257"/>
        <v>42311.750324074077</v>
      </c>
      <c r="T3289" s="15">
        <f t="shared" si="258"/>
        <v>42336.750324074077</v>
      </c>
      <c r="U3289">
        <f t="shared" si="259"/>
        <v>2015</v>
      </c>
    </row>
    <row r="3290" spans="1:21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8315</v>
      </c>
      <c r="R3290" t="s">
        <v>8316</v>
      </c>
      <c r="S3290" s="15">
        <f t="shared" si="257"/>
        <v>42505.774479166663</v>
      </c>
      <c r="T3290" s="15">
        <f t="shared" si="258"/>
        <v>42541.958333333328</v>
      </c>
      <c r="U3290">
        <f t="shared" si="259"/>
        <v>2016</v>
      </c>
    </row>
    <row r="3291" spans="1:21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0" t="s">
        <v>8315</v>
      </c>
      <c r="R3291" t="s">
        <v>8316</v>
      </c>
      <c r="S3291" s="15">
        <f t="shared" si="257"/>
        <v>42758.368078703701</v>
      </c>
      <c r="T3291" s="15">
        <f t="shared" si="258"/>
        <v>42786.368078703701</v>
      </c>
      <c r="U3291">
        <f t="shared" si="259"/>
        <v>2017</v>
      </c>
    </row>
    <row r="3292" spans="1:21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0" t="s">
        <v>8315</v>
      </c>
      <c r="R3292" t="s">
        <v>8316</v>
      </c>
      <c r="S3292" s="15">
        <f t="shared" si="257"/>
        <v>42775.51494212963</v>
      </c>
      <c r="T3292" s="15">
        <f t="shared" si="258"/>
        <v>42805.51494212963</v>
      </c>
      <c r="U3292">
        <f t="shared" si="259"/>
        <v>2017</v>
      </c>
    </row>
    <row r="3293" spans="1:21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0" t="s">
        <v>8315</v>
      </c>
      <c r="R3293" t="s">
        <v>8316</v>
      </c>
      <c r="S3293" s="15">
        <f t="shared" si="257"/>
        <v>42232.702546296292</v>
      </c>
      <c r="T3293" s="15">
        <f t="shared" si="258"/>
        <v>42264.165972222225</v>
      </c>
      <c r="U3293">
        <f t="shared" si="259"/>
        <v>2015</v>
      </c>
    </row>
    <row r="3294" spans="1:21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0" t="s">
        <v>8315</v>
      </c>
      <c r="R3294" t="s">
        <v>8316</v>
      </c>
      <c r="S3294" s="15">
        <f t="shared" si="257"/>
        <v>42282.770231481481</v>
      </c>
      <c r="T3294" s="15">
        <f t="shared" si="258"/>
        <v>42342.811898148153</v>
      </c>
      <c r="U3294">
        <f t="shared" si="259"/>
        <v>2015</v>
      </c>
    </row>
    <row r="3295" spans="1:21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0" t="s">
        <v>8315</v>
      </c>
      <c r="R3295" t="s">
        <v>8316</v>
      </c>
      <c r="S3295" s="15">
        <f t="shared" si="257"/>
        <v>42768.425370370373</v>
      </c>
      <c r="T3295" s="15">
        <f t="shared" si="258"/>
        <v>42798.425370370373</v>
      </c>
      <c r="U3295">
        <f t="shared" si="259"/>
        <v>2017</v>
      </c>
    </row>
    <row r="3296" spans="1:21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0" t="s">
        <v>8315</v>
      </c>
      <c r="R3296" t="s">
        <v>8316</v>
      </c>
      <c r="S3296" s="15">
        <f t="shared" si="257"/>
        <v>42141.541134259256</v>
      </c>
      <c r="T3296" s="15">
        <f t="shared" si="258"/>
        <v>42171.541134259256</v>
      </c>
      <c r="U3296">
        <f t="shared" si="259"/>
        <v>2015</v>
      </c>
    </row>
    <row r="3297" spans="1:21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0" t="s">
        <v>8315</v>
      </c>
      <c r="R3297" t="s">
        <v>8316</v>
      </c>
      <c r="S3297" s="15">
        <f t="shared" si="257"/>
        <v>42609.442465277782</v>
      </c>
      <c r="T3297" s="15">
        <f t="shared" si="258"/>
        <v>42639.442465277782</v>
      </c>
      <c r="U3297">
        <f t="shared" si="259"/>
        <v>2016</v>
      </c>
    </row>
    <row r="3298" spans="1:21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0" t="s">
        <v>8315</v>
      </c>
      <c r="R3298" t="s">
        <v>8316</v>
      </c>
      <c r="S3298" s="15">
        <f t="shared" si="257"/>
        <v>42309.756620370375</v>
      </c>
      <c r="T3298" s="15">
        <f t="shared" si="258"/>
        <v>42330.916666666672</v>
      </c>
      <c r="U3298">
        <f t="shared" si="259"/>
        <v>2015</v>
      </c>
    </row>
    <row r="3299" spans="1:21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0" t="s">
        <v>8315</v>
      </c>
      <c r="R3299" t="s">
        <v>8316</v>
      </c>
      <c r="S3299" s="15">
        <f t="shared" si="257"/>
        <v>42193.771481481483</v>
      </c>
      <c r="T3299" s="15">
        <f t="shared" si="258"/>
        <v>42212.957638888889</v>
      </c>
      <c r="U3299">
        <f t="shared" si="259"/>
        <v>2015</v>
      </c>
    </row>
    <row r="3300" spans="1:21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0" t="s">
        <v>8315</v>
      </c>
      <c r="R3300" t="s">
        <v>8316</v>
      </c>
      <c r="S3300" s="15">
        <f t="shared" si="257"/>
        <v>42239.957962962959</v>
      </c>
      <c r="T3300" s="15">
        <f t="shared" si="258"/>
        <v>42260</v>
      </c>
      <c r="U3300">
        <f t="shared" si="259"/>
        <v>2015</v>
      </c>
    </row>
    <row r="3301" spans="1:21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0" t="s">
        <v>8315</v>
      </c>
      <c r="R3301" t="s">
        <v>8316</v>
      </c>
      <c r="S3301" s="15">
        <f t="shared" si="257"/>
        <v>42261.917395833334</v>
      </c>
      <c r="T3301" s="15">
        <f t="shared" si="258"/>
        <v>42291.917395833334</v>
      </c>
      <c r="U3301">
        <f t="shared" si="259"/>
        <v>2015</v>
      </c>
    </row>
    <row r="3302" spans="1:21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0" t="s">
        <v>8315</v>
      </c>
      <c r="R3302" t="s">
        <v>8316</v>
      </c>
      <c r="S3302" s="15">
        <f t="shared" si="257"/>
        <v>42102.743773148148</v>
      </c>
      <c r="T3302" s="15">
        <f t="shared" si="258"/>
        <v>42123.743773148148</v>
      </c>
      <c r="U3302">
        <f t="shared" si="259"/>
        <v>2015</v>
      </c>
    </row>
    <row r="3303" spans="1:21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0" t="s">
        <v>8315</v>
      </c>
      <c r="R3303" t="s">
        <v>8316</v>
      </c>
      <c r="S3303" s="15">
        <f t="shared" si="257"/>
        <v>42538.73583333334</v>
      </c>
      <c r="T3303" s="15">
        <f t="shared" si="258"/>
        <v>42583.290972222225</v>
      </c>
      <c r="U3303">
        <f t="shared" si="259"/>
        <v>2016</v>
      </c>
    </row>
    <row r="3304" spans="1:2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0" t="s">
        <v>8315</v>
      </c>
      <c r="R3304" t="s">
        <v>8316</v>
      </c>
      <c r="S3304" s="15">
        <f t="shared" si="257"/>
        <v>42681.35157407407</v>
      </c>
      <c r="T3304" s="15">
        <f t="shared" si="258"/>
        <v>42711.35157407407</v>
      </c>
      <c r="U3304">
        <f t="shared" si="259"/>
        <v>2016</v>
      </c>
    </row>
    <row r="3305" spans="1:21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0" t="s">
        <v>8315</v>
      </c>
      <c r="R3305" t="s">
        <v>8316</v>
      </c>
      <c r="S3305" s="15">
        <f t="shared" si="257"/>
        <v>42056.65143518518</v>
      </c>
      <c r="T3305" s="15">
        <f t="shared" si="258"/>
        <v>42091.609768518523</v>
      </c>
      <c r="U3305">
        <f t="shared" si="259"/>
        <v>2015</v>
      </c>
    </row>
    <row r="3306" spans="1:21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0" t="s">
        <v>8315</v>
      </c>
      <c r="R3306" t="s">
        <v>8316</v>
      </c>
      <c r="S3306" s="15">
        <f t="shared" si="257"/>
        <v>42696.624444444446</v>
      </c>
      <c r="T3306" s="15">
        <f t="shared" si="258"/>
        <v>42726.624444444446</v>
      </c>
      <c r="U3306">
        <f t="shared" si="259"/>
        <v>2016</v>
      </c>
    </row>
    <row r="3307" spans="1:21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0" t="s">
        <v>8315</v>
      </c>
      <c r="R3307" t="s">
        <v>8316</v>
      </c>
      <c r="S3307" s="15">
        <f t="shared" si="257"/>
        <v>42186.855879629627</v>
      </c>
      <c r="T3307" s="15">
        <f t="shared" si="258"/>
        <v>42216.855879629627</v>
      </c>
      <c r="U3307">
        <f t="shared" si="259"/>
        <v>2015</v>
      </c>
    </row>
    <row r="3308" spans="1:21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0" t="s">
        <v>8315</v>
      </c>
      <c r="R3308" t="s">
        <v>8316</v>
      </c>
      <c r="S3308" s="15">
        <f t="shared" si="257"/>
        <v>42493.219236111108</v>
      </c>
      <c r="T3308" s="15">
        <f t="shared" si="258"/>
        <v>42531.125</v>
      </c>
      <c r="U3308">
        <f t="shared" si="259"/>
        <v>2016</v>
      </c>
    </row>
    <row r="3309" spans="1:21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0" t="s">
        <v>8315</v>
      </c>
      <c r="R3309" t="s">
        <v>8316</v>
      </c>
      <c r="S3309" s="15">
        <f t="shared" si="257"/>
        <v>42475.057164351849</v>
      </c>
      <c r="T3309" s="15">
        <f t="shared" si="258"/>
        <v>42505.057164351849</v>
      </c>
      <c r="U3309">
        <f t="shared" si="259"/>
        <v>2016</v>
      </c>
    </row>
    <row r="3310" spans="1:21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0" t="s">
        <v>8315</v>
      </c>
      <c r="R3310" t="s">
        <v>8316</v>
      </c>
      <c r="S3310" s="15">
        <f t="shared" si="257"/>
        <v>42452.876909722225</v>
      </c>
      <c r="T3310" s="15">
        <f t="shared" si="258"/>
        <v>42473.876909722225</v>
      </c>
      <c r="U3310">
        <f t="shared" si="259"/>
        <v>2016</v>
      </c>
    </row>
    <row r="3311" spans="1:21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0" t="s">
        <v>8315</v>
      </c>
      <c r="R3311" t="s">
        <v>8316</v>
      </c>
      <c r="S3311" s="15">
        <f t="shared" si="257"/>
        <v>42628.650208333333</v>
      </c>
      <c r="T3311" s="15">
        <f t="shared" si="258"/>
        <v>42659.650208333333</v>
      </c>
      <c r="U3311">
        <f t="shared" si="259"/>
        <v>2016</v>
      </c>
    </row>
    <row r="3312" spans="1:21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0" t="s">
        <v>8315</v>
      </c>
      <c r="R3312" t="s">
        <v>8316</v>
      </c>
      <c r="S3312" s="15">
        <f t="shared" si="257"/>
        <v>42253.928530092591</v>
      </c>
      <c r="T3312" s="15">
        <f t="shared" si="258"/>
        <v>42283.928530092591</v>
      </c>
      <c r="U3312">
        <f t="shared" si="259"/>
        <v>2015</v>
      </c>
    </row>
    <row r="3313" spans="1:21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0" t="s">
        <v>8315</v>
      </c>
      <c r="R3313" t="s">
        <v>8316</v>
      </c>
      <c r="S3313" s="15">
        <f t="shared" si="257"/>
        <v>42264.29178240741</v>
      </c>
      <c r="T3313" s="15">
        <f t="shared" si="258"/>
        <v>42294.29178240741</v>
      </c>
      <c r="U3313">
        <f t="shared" si="259"/>
        <v>2015</v>
      </c>
    </row>
    <row r="3314" spans="1:21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0" t="s">
        <v>8315</v>
      </c>
      <c r="R3314" t="s">
        <v>8316</v>
      </c>
      <c r="S3314" s="15">
        <f t="shared" si="257"/>
        <v>42664.809560185182</v>
      </c>
      <c r="T3314" s="15">
        <f t="shared" si="258"/>
        <v>42685.916666666672</v>
      </c>
      <c r="U3314">
        <f t="shared" si="259"/>
        <v>2016</v>
      </c>
    </row>
    <row r="3315" spans="1:21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0" t="s">
        <v>8315</v>
      </c>
      <c r="R3315" t="s">
        <v>8316</v>
      </c>
      <c r="S3315" s="15">
        <f t="shared" si="257"/>
        <v>42382.244409722218</v>
      </c>
      <c r="T3315" s="15">
        <f t="shared" si="258"/>
        <v>42396.041666666672</v>
      </c>
      <c r="U3315">
        <f t="shared" si="259"/>
        <v>2016</v>
      </c>
    </row>
    <row r="3316" spans="1:21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0" t="s">
        <v>8315</v>
      </c>
      <c r="R3316" t="s">
        <v>8316</v>
      </c>
      <c r="S3316" s="15">
        <f t="shared" si="257"/>
        <v>42105.267488425925</v>
      </c>
      <c r="T3316" s="15">
        <f t="shared" si="258"/>
        <v>42132.836805555555</v>
      </c>
      <c r="U3316">
        <f t="shared" si="259"/>
        <v>2015</v>
      </c>
    </row>
    <row r="3317" spans="1:21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0" t="s">
        <v>8315</v>
      </c>
      <c r="R3317" t="s">
        <v>8316</v>
      </c>
      <c r="S3317" s="15">
        <f t="shared" si="257"/>
        <v>42466.303715277783</v>
      </c>
      <c r="T3317" s="15">
        <f t="shared" si="258"/>
        <v>42496.303715277783</v>
      </c>
      <c r="U3317">
        <f t="shared" si="259"/>
        <v>2016</v>
      </c>
    </row>
    <row r="3318" spans="1:21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0" t="s">
        <v>8315</v>
      </c>
      <c r="R3318" t="s">
        <v>8316</v>
      </c>
      <c r="S3318" s="15">
        <f t="shared" si="257"/>
        <v>41826.871238425927</v>
      </c>
      <c r="T3318" s="15">
        <f t="shared" si="258"/>
        <v>41859.57916666667</v>
      </c>
      <c r="U3318">
        <f t="shared" si="259"/>
        <v>2014</v>
      </c>
    </row>
    <row r="3319" spans="1:21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0" t="s">
        <v>8315</v>
      </c>
      <c r="R3319" t="s">
        <v>8316</v>
      </c>
      <c r="S3319" s="15">
        <f t="shared" si="257"/>
        <v>42499.039629629624</v>
      </c>
      <c r="T3319" s="15">
        <f t="shared" si="258"/>
        <v>42529.039629629624</v>
      </c>
      <c r="U3319">
        <f t="shared" si="259"/>
        <v>2016</v>
      </c>
    </row>
    <row r="3320" spans="1:21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0" t="s">
        <v>8315</v>
      </c>
      <c r="R3320" t="s">
        <v>8316</v>
      </c>
      <c r="S3320" s="15">
        <f t="shared" si="257"/>
        <v>42431.302002314813</v>
      </c>
      <c r="T3320" s="15">
        <f t="shared" si="258"/>
        <v>42471.104166666672</v>
      </c>
      <c r="U3320">
        <f t="shared" si="259"/>
        <v>2016</v>
      </c>
    </row>
    <row r="3321" spans="1:21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0" t="s">
        <v>8315</v>
      </c>
      <c r="R3321" t="s">
        <v>8316</v>
      </c>
      <c r="S3321" s="15">
        <f t="shared" si="257"/>
        <v>41990.585486111115</v>
      </c>
      <c r="T3321" s="15">
        <f t="shared" si="258"/>
        <v>42035.585486111115</v>
      </c>
      <c r="U3321">
        <f t="shared" si="259"/>
        <v>2014</v>
      </c>
    </row>
    <row r="3322" spans="1:21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0" t="s">
        <v>8315</v>
      </c>
      <c r="R3322" t="s">
        <v>8316</v>
      </c>
      <c r="S3322" s="15">
        <f t="shared" si="257"/>
        <v>42513.045798611114</v>
      </c>
      <c r="T3322" s="15">
        <f t="shared" si="258"/>
        <v>42543.045798611114</v>
      </c>
      <c r="U3322">
        <f t="shared" si="259"/>
        <v>2016</v>
      </c>
    </row>
    <row r="3323" spans="1:21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0" t="s">
        <v>8315</v>
      </c>
      <c r="R3323" t="s">
        <v>8316</v>
      </c>
      <c r="S3323" s="15">
        <f t="shared" si="257"/>
        <v>41914.100289351853</v>
      </c>
      <c r="T3323" s="15">
        <f t="shared" si="258"/>
        <v>41928.165972222225</v>
      </c>
      <c r="U3323">
        <f t="shared" si="259"/>
        <v>2014</v>
      </c>
    </row>
    <row r="3324" spans="1:21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0" t="s">
        <v>8315</v>
      </c>
      <c r="R3324" t="s">
        <v>8316</v>
      </c>
      <c r="S3324" s="15">
        <f t="shared" si="257"/>
        <v>42521.010370370372</v>
      </c>
      <c r="T3324" s="15">
        <f t="shared" si="258"/>
        <v>42543.163194444445</v>
      </c>
      <c r="U3324">
        <f t="shared" si="259"/>
        <v>2016</v>
      </c>
    </row>
    <row r="3325" spans="1:21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0" t="s">
        <v>8315</v>
      </c>
      <c r="R3325" t="s">
        <v>8316</v>
      </c>
      <c r="S3325" s="15">
        <f t="shared" si="257"/>
        <v>42608.36583333333</v>
      </c>
      <c r="T3325" s="15">
        <f t="shared" si="258"/>
        <v>42638.36583333333</v>
      </c>
      <c r="U3325">
        <f t="shared" si="259"/>
        <v>2016</v>
      </c>
    </row>
    <row r="3326" spans="1:21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0" t="s">
        <v>8315</v>
      </c>
      <c r="R3326" t="s">
        <v>8316</v>
      </c>
      <c r="S3326" s="15">
        <f t="shared" si="257"/>
        <v>42512.58321759259</v>
      </c>
      <c r="T3326" s="15">
        <f t="shared" si="258"/>
        <v>42526.58321759259</v>
      </c>
      <c r="U3326">
        <f t="shared" si="259"/>
        <v>2016</v>
      </c>
    </row>
    <row r="3327" spans="1:21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0" t="s">
        <v>8315</v>
      </c>
      <c r="R3327" t="s">
        <v>8316</v>
      </c>
      <c r="S3327" s="15">
        <f t="shared" si="257"/>
        <v>42064.785613425927</v>
      </c>
      <c r="T3327" s="15">
        <f t="shared" si="258"/>
        <v>42099.743946759263</v>
      </c>
      <c r="U3327">
        <f t="shared" si="259"/>
        <v>2015</v>
      </c>
    </row>
    <row r="3328" spans="1:21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0" t="s">
        <v>8315</v>
      </c>
      <c r="R3328" t="s">
        <v>8316</v>
      </c>
      <c r="S3328" s="15">
        <f t="shared" si="257"/>
        <v>42041.714178240742</v>
      </c>
      <c r="T3328" s="15">
        <f t="shared" si="258"/>
        <v>42071.67251157407</v>
      </c>
      <c r="U3328">
        <f t="shared" si="259"/>
        <v>2015</v>
      </c>
    </row>
    <row r="3329" spans="1:21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0" t="s">
        <v>8315</v>
      </c>
      <c r="R3329" t="s">
        <v>8316</v>
      </c>
      <c r="S3329" s="15">
        <f t="shared" si="257"/>
        <v>42468.374606481477</v>
      </c>
      <c r="T3329" s="15">
        <f t="shared" si="258"/>
        <v>42498.374606481477</v>
      </c>
      <c r="U3329">
        <f t="shared" si="259"/>
        <v>2016</v>
      </c>
    </row>
    <row r="3330" spans="1:21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si="256"/>
        <v>292.77999999999997</v>
      </c>
      <c r="Q3330" s="10" t="s">
        <v>8315</v>
      </c>
      <c r="R3330" t="s">
        <v>8316</v>
      </c>
      <c r="S3330" s="15">
        <f t="shared" si="257"/>
        <v>41822.57503472222</v>
      </c>
      <c r="T3330" s="15">
        <f t="shared" si="258"/>
        <v>41825.041666666664</v>
      </c>
      <c r="U3330">
        <f t="shared" si="259"/>
        <v>2014</v>
      </c>
    </row>
    <row r="3331" spans="1:21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ref="P3331:P3394" si="261">IFERROR(ROUND(E3331/L3331,2),0)</f>
        <v>44.92</v>
      </c>
      <c r="Q3331" s="10" t="s">
        <v>8315</v>
      </c>
      <c r="R3331" t="s">
        <v>8316</v>
      </c>
      <c r="S3331" s="15">
        <f t="shared" ref="S3331:S3394" si="262">(((J3331/60)/60)/24)+DATE(1970,1,1)</f>
        <v>41837.323009259257</v>
      </c>
      <c r="T3331" s="15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8315</v>
      </c>
      <c r="R3332" t="s">
        <v>8316</v>
      </c>
      <c r="S3332" s="15">
        <f t="shared" si="262"/>
        <v>42065.887361111112</v>
      </c>
      <c r="T3332" s="15">
        <f t="shared" si="263"/>
        <v>42095.845694444448</v>
      </c>
      <c r="U3332">
        <f t="shared" si="264"/>
        <v>2015</v>
      </c>
    </row>
    <row r="3333" spans="1:21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8315</v>
      </c>
      <c r="R3333" t="s">
        <v>8316</v>
      </c>
      <c r="S3333" s="15">
        <f t="shared" si="262"/>
        <v>42248.697754629626</v>
      </c>
      <c r="T3333" s="15">
        <f t="shared" si="263"/>
        <v>42283.697754629626</v>
      </c>
      <c r="U3333">
        <f t="shared" si="264"/>
        <v>2015</v>
      </c>
    </row>
    <row r="3334" spans="1:21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8315</v>
      </c>
      <c r="R3334" t="s">
        <v>8316</v>
      </c>
      <c r="S3334" s="15">
        <f t="shared" si="262"/>
        <v>41809.860300925924</v>
      </c>
      <c r="T3334" s="15">
        <f t="shared" si="263"/>
        <v>41839.860300925924</v>
      </c>
      <c r="U3334">
        <f t="shared" si="264"/>
        <v>2014</v>
      </c>
    </row>
    <row r="3335" spans="1:21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8315</v>
      </c>
      <c r="R3335" t="s">
        <v>8316</v>
      </c>
      <c r="S3335" s="15">
        <f t="shared" si="262"/>
        <v>42148.676851851851</v>
      </c>
      <c r="T3335" s="15">
        <f t="shared" si="263"/>
        <v>42170.676851851851</v>
      </c>
      <c r="U3335">
        <f t="shared" si="264"/>
        <v>2015</v>
      </c>
    </row>
    <row r="3336" spans="1:21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8315</v>
      </c>
      <c r="R3336" t="s">
        <v>8316</v>
      </c>
      <c r="S3336" s="15">
        <f t="shared" si="262"/>
        <v>42185.521087962959</v>
      </c>
      <c r="T3336" s="15">
        <f t="shared" si="263"/>
        <v>42215.521087962959</v>
      </c>
      <c r="U3336">
        <f t="shared" si="264"/>
        <v>2015</v>
      </c>
    </row>
    <row r="3337" spans="1:21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8315</v>
      </c>
      <c r="R3337" t="s">
        <v>8316</v>
      </c>
      <c r="S3337" s="15">
        <f t="shared" si="262"/>
        <v>41827.674143518518</v>
      </c>
      <c r="T3337" s="15">
        <f t="shared" si="263"/>
        <v>41854.958333333336</v>
      </c>
      <c r="U3337">
        <f t="shared" si="264"/>
        <v>2014</v>
      </c>
    </row>
    <row r="3338" spans="1:21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8315</v>
      </c>
      <c r="R3338" t="s">
        <v>8316</v>
      </c>
      <c r="S3338" s="15">
        <f t="shared" si="262"/>
        <v>42437.398680555561</v>
      </c>
      <c r="T3338" s="15">
        <f t="shared" si="263"/>
        <v>42465.35701388889</v>
      </c>
      <c r="U3338">
        <f t="shared" si="264"/>
        <v>2016</v>
      </c>
    </row>
    <row r="3339" spans="1:21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0" t="s">
        <v>8315</v>
      </c>
      <c r="R3339" t="s">
        <v>8316</v>
      </c>
      <c r="S3339" s="15">
        <f t="shared" si="262"/>
        <v>41901.282025462962</v>
      </c>
      <c r="T3339" s="15">
        <f t="shared" si="263"/>
        <v>41922.875</v>
      </c>
      <c r="U3339">
        <f t="shared" si="264"/>
        <v>2014</v>
      </c>
    </row>
    <row r="3340" spans="1:21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0" t="s">
        <v>8315</v>
      </c>
      <c r="R3340" t="s">
        <v>8316</v>
      </c>
      <c r="S3340" s="15">
        <f t="shared" si="262"/>
        <v>42769.574999999997</v>
      </c>
      <c r="T3340" s="15">
        <f t="shared" si="263"/>
        <v>42790.574999999997</v>
      </c>
      <c r="U3340">
        <f t="shared" si="264"/>
        <v>2017</v>
      </c>
    </row>
    <row r="3341" spans="1:21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0" t="s">
        <v>8315</v>
      </c>
      <c r="R3341" t="s">
        <v>8316</v>
      </c>
      <c r="S3341" s="15">
        <f t="shared" si="262"/>
        <v>42549.665717592594</v>
      </c>
      <c r="T3341" s="15">
        <f t="shared" si="263"/>
        <v>42579.665717592594</v>
      </c>
      <c r="U3341">
        <f t="shared" si="264"/>
        <v>2016</v>
      </c>
    </row>
    <row r="3342" spans="1:21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0" t="s">
        <v>8315</v>
      </c>
      <c r="R3342" t="s">
        <v>8316</v>
      </c>
      <c r="S3342" s="15">
        <f t="shared" si="262"/>
        <v>42685.974004629628</v>
      </c>
      <c r="T3342" s="15">
        <f t="shared" si="263"/>
        <v>42710.974004629628</v>
      </c>
      <c r="U3342">
        <f t="shared" si="264"/>
        <v>2016</v>
      </c>
    </row>
    <row r="3343" spans="1:21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8315</v>
      </c>
      <c r="R3343" t="s">
        <v>8316</v>
      </c>
      <c r="S3343" s="15">
        <f t="shared" si="262"/>
        <v>42510.798854166671</v>
      </c>
      <c r="T3343" s="15">
        <f t="shared" si="263"/>
        <v>42533.708333333328</v>
      </c>
      <c r="U3343">
        <f t="shared" si="264"/>
        <v>2016</v>
      </c>
    </row>
    <row r="3344" spans="1:21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0" t="s">
        <v>8315</v>
      </c>
      <c r="R3344" t="s">
        <v>8316</v>
      </c>
      <c r="S3344" s="15">
        <f t="shared" si="262"/>
        <v>42062.296412037031</v>
      </c>
      <c r="T3344" s="15">
        <f t="shared" si="263"/>
        <v>42095.207638888889</v>
      </c>
      <c r="U3344">
        <f t="shared" si="264"/>
        <v>2015</v>
      </c>
    </row>
    <row r="3345" spans="1:21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0" t="s">
        <v>8315</v>
      </c>
      <c r="R3345" t="s">
        <v>8316</v>
      </c>
      <c r="S3345" s="15">
        <f t="shared" si="262"/>
        <v>42452.916481481487</v>
      </c>
      <c r="T3345" s="15">
        <f t="shared" si="263"/>
        <v>42473.554166666669</v>
      </c>
      <c r="U3345">
        <f t="shared" si="264"/>
        <v>2016</v>
      </c>
    </row>
    <row r="3346" spans="1:21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0" t="s">
        <v>8315</v>
      </c>
      <c r="R3346" t="s">
        <v>8316</v>
      </c>
      <c r="S3346" s="15">
        <f t="shared" si="262"/>
        <v>41851.200150462959</v>
      </c>
      <c r="T3346" s="15">
        <f t="shared" si="263"/>
        <v>41881.200150462959</v>
      </c>
      <c r="U3346">
        <f t="shared" si="264"/>
        <v>2014</v>
      </c>
    </row>
    <row r="3347" spans="1:21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8315</v>
      </c>
      <c r="R3347" t="s">
        <v>8316</v>
      </c>
      <c r="S3347" s="15">
        <f t="shared" si="262"/>
        <v>42053.106111111112</v>
      </c>
      <c r="T3347" s="15">
        <f t="shared" si="263"/>
        <v>42112.025694444441</v>
      </c>
      <c r="U3347">
        <f t="shared" si="264"/>
        <v>2015</v>
      </c>
    </row>
    <row r="3348" spans="1:21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0" t="s">
        <v>8315</v>
      </c>
      <c r="R3348" t="s">
        <v>8316</v>
      </c>
      <c r="S3348" s="15">
        <f t="shared" si="262"/>
        <v>42054.024421296301</v>
      </c>
      <c r="T3348" s="15">
        <f t="shared" si="263"/>
        <v>42061.024421296301</v>
      </c>
      <c r="U3348">
        <f t="shared" si="264"/>
        <v>2015</v>
      </c>
    </row>
    <row r="3349" spans="1:21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0" t="s">
        <v>8315</v>
      </c>
      <c r="R3349" t="s">
        <v>8316</v>
      </c>
      <c r="S3349" s="15">
        <f t="shared" si="262"/>
        <v>42484.551550925928</v>
      </c>
      <c r="T3349" s="15">
        <f t="shared" si="263"/>
        <v>42498.875</v>
      </c>
      <c r="U3349">
        <f t="shared" si="264"/>
        <v>2016</v>
      </c>
    </row>
    <row r="3350" spans="1:21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8315</v>
      </c>
      <c r="R3350" t="s">
        <v>8316</v>
      </c>
      <c r="S3350" s="15">
        <f t="shared" si="262"/>
        <v>42466.558796296296</v>
      </c>
      <c r="T3350" s="15">
        <f t="shared" si="263"/>
        <v>42490.165972222225</v>
      </c>
      <c r="U3350">
        <f t="shared" si="264"/>
        <v>2016</v>
      </c>
    </row>
    <row r="3351" spans="1:21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0" t="s">
        <v>8315</v>
      </c>
      <c r="R3351" t="s">
        <v>8316</v>
      </c>
      <c r="S3351" s="15">
        <f t="shared" si="262"/>
        <v>42513.110787037032</v>
      </c>
      <c r="T3351" s="15">
        <f t="shared" si="263"/>
        <v>42534.708333333328</v>
      </c>
      <c r="U3351">
        <f t="shared" si="264"/>
        <v>2016</v>
      </c>
    </row>
    <row r="3352" spans="1:21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0" t="s">
        <v>8315</v>
      </c>
      <c r="R3352" t="s">
        <v>8316</v>
      </c>
      <c r="S3352" s="15">
        <f t="shared" si="262"/>
        <v>42302.701516203699</v>
      </c>
      <c r="T3352" s="15">
        <f t="shared" si="263"/>
        <v>42337.958333333328</v>
      </c>
      <c r="U3352">
        <f t="shared" si="264"/>
        <v>2015</v>
      </c>
    </row>
    <row r="3353" spans="1:21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0" t="s">
        <v>8315</v>
      </c>
      <c r="R3353" t="s">
        <v>8316</v>
      </c>
      <c r="S3353" s="15">
        <f t="shared" si="262"/>
        <v>41806.395428240743</v>
      </c>
      <c r="T3353" s="15">
        <f t="shared" si="263"/>
        <v>41843.458333333336</v>
      </c>
      <c r="U3353">
        <f t="shared" si="264"/>
        <v>2014</v>
      </c>
    </row>
    <row r="3354" spans="1:21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8315</v>
      </c>
      <c r="R3354" t="s">
        <v>8316</v>
      </c>
      <c r="S3354" s="15">
        <f t="shared" si="262"/>
        <v>42495.992800925931</v>
      </c>
      <c r="T3354" s="15">
        <f t="shared" si="263"/>
        <v>42552.958333333328</v>
      </c>
      <c r="U3354">
        <f t="shared" si="264"/>
        <v>2016</v>
      </c>
    </row>
    <row r="3355" spans="1:21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0" t="s">
        <v>8315</v>
      </c>
      <c r="R3355" t="s">
        <v>8316</v>
      </c>
      <c r="S3355" s="15">
        <f t="shared" si="262"/>
        <v>42479.432291666672</v>
      </c>
      <c r="T3355" s="15">
        <f t="shared" si="263"/>
        <v>42492.958333333328</v>
      </c>
      <c r="U3355">
        <f t="shared" si="264"/>
        <v>2016</v>
      </c>
    </row>
    <row r="3356" spans="1:21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8315</v>
      </c>
      <c r="R3356" t="s">
        <v>8316</v>
      </c>
      <c r="S3356" s="15">
        <f t="shared" si="262"/>
        <v>42270.7269212963</v>
      </c>
      <c r="T3356" s="15">
        <f t="shared" si="263"/>
        <v>42306.167361111111</v>
      </c>
      <c r="U3356">
        <f t="shared" si="264"/>
        <v>2015</v>
      </c>
    </row>
    <row r="3357" spans="1:21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0" t="s">
        <v>8315</v>
      </c>
      <c r="R3357" t="s">
        <v>8316</v>
      </c>
      <c r="S3357" s="15">
        <f t="shared" si="262"/>
        <v>42489.619525462964</v>
      </c>
      <c r="T3357" s="15">
        <f t="shared" si="263"/>
        <v>42500.470138888893</v>
      </c>
      <c r="U3357">
        <f t="shared" si="264"/>
        <v>2016</v>
      </c>
    </row>
    <row r="3358" spans="1:21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0" t="s">
        <v>8315</v>
      </c>
      <c r="R3358" t="s">
        <v>8316</v>
      </c>
      <c r="S3358" s="15">
        <f t="shared" si="262"/>
        <v>42536.815648148149</v>
      </c>
      <c r="T3358" s="15">
        <f t="shared" si="263"/>
        <v>42566.815648148149</v>
      </c>
      <c r="U3358">
        <f t="shared" si="264"/>
        <v>2016</v>
      </c>
    </row>
    <row r="3359" spans="1:21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0" t="s">
        <v>8315</v>
      </c>
      <c r="R3359" t="s">
        <v>8316</v>
      </c>
      <c r="S3359" s="15">
        <f t="shared" si="262"/>
        <v>41822.417939814812</v>
      </c>
      <c r="T3359" s="15">
        <f t="shared" si="263"/>
        <v>41852.417939814812</v>
      </c>
      <c r="U3359">
        <f t="shared" si="264"/>
        <v>2014</v>
      </c>
    </row>
    <row r="3360" spans="1:21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0" t="s">
        <v>8315</v>
      </c>
      <c r="R3360" t="s">
        <v>8316</v>
      </c>
      <c r="S3360" s="15">
        <f t="shared" si="262"/>
        <v>41932.311099537037</v>
      </c>
      <c r="T3360" s="15">
        <f t="shared" si="263"/>
        <v>41962.352766203709</v>
      </c>
      <c r="U3360">
        <f t="shared" si="264"/>
        <v>2014</v>
      </c>
    </row>
    <row r="3361" spans="1:21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0" t="s">
        <v>8315</v>
      </c>
      <c r="R3361" t="s">
        <v>8316</v>
      </c>
      <c r="S3361" s="15">
        <f t="shared" si="262"/>
        <v>42746.057106481487</v>
      </c>
      <c r="T3361" s="15">
        <f t="shared" si="263"/>
        <v>42791.057106481487</v>
      </c>
      <c r="U3361">
        <f t="shared" si="264"/>
        <v>2017</v>
      </c>
    </row>
    <row r="3362" spans="1:21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0" t="s">
        <v>8315</v>
      </c>
      <c r="R3362" t="s">
        <v>8316</v>
      </c>
      <c r="S3362" s="15">
        <f t="shared" si="262"/>
        <v>42697.082673611112</v>
      </c>
      <c r="T3362" s="15">
        <f t="shared" si="263"/>
        <v>42718.665972222225</v>
      </c>
      <c r="U3362">
        <f t="shared" si="264"/>
        <v>2016</v>
      </c>
    </row>
    <row r="3363" spans="1:21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0" t="s">
        <v>8315</v>
      </c>
      <c r="R3363" t="s">
        <v>8316</v>
      </c>
      <c r="S3363" s="15">
        <f t="shared" si="262"/>
        <v>41866.025347222225</v>
      </c>
      <c r="T3363" s="15">
        <f t="shared" si="263"/>
        <v>41883.665972222225</v>
      </c>
      <c r="U3363">
        <f t="shared" si="264"/>
        <v>2014</v>
      </c>
    </row>
    <row r="3364" spans="1:21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0" t="s">
        <v>8315</v>
      </c>
      <c r="R3364" t="s">
        <v>8316</v>
      </c>
      <c r="S3364" s="15">
        <f t="shared" si="262"/>
        <v>42056.091631944444</v>
      </c>
      <c r="T3364" s="15">
        <f t="shared" si="263"/>
        <v>42070.204861111109</v>
      </c>
      <c r="U3364">
        <f t="shared" si="264"/>
        <v>2015</v>
      </c>
    </row>
    <row r="3365" spans="1:21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0" t="s">
        <v>8315</v>
      </c>
      <c r="R3365" t="s">
        <v>8316</v>
      </c>
      <c r="S3365" s="15">
        <f t="shared" si="262"/>
        <v>41851.771354166667</v>
      </c>
      <c r="T3365" s="15">
        <f t="shared" si="263"/>
        <v>41870.666666666664</v>
      </c>
      <c r="U3365">
        <f t="shared" si="264"/>
        <v>2014</v>
      </c>
    </row>
    <row r="3366" spans="1:21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0" t="s">
        <v>8315</v>
      </c>
      <c r="R3366" t="s">
        <v>8316</v>
      </c>
      <c r="S3366" s="15">
        <f t="shared" si="262"/>
        <v>42422.977418981478</v>
      </c>
      <c r="T3366" s="15">
        <f t="shared" si="263"/>
        <v>42444.875</v>
      </c>
      <c r="U3366">
        <f t="shared" si="264"/>
        <v>2016</v>
      </c>
    </row>
    <row r="3367" spans="1:21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0" t="s">
        <v>8315</v>
      </c>
      <c r="R3367" t="s">
        <v>8316</v>
      </c>
      <c r="S3367" s="15">
        <f t="shared" si="262"/>
        <v>42321.101759259262</v>
      </c>
      <c r="T3367" s="15">
        <f t="shared" si="263"/>
        <v>42351.101759259262</v>
      </c>
      <c r="U3367">
        <f t="shared" si="264"/>
        <v>2015</v>
      </c>
    </row>
    <row r="3368" spans="1:21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0" t="s">
        <v>8315</v>
      </c>
      <c r="R3368" t="s">
        <v>8316</v>
      </c>
      <c r="S3368" s="15">
        <f t="shared" si="262"/>
        <v>42107.067557870367</v>
      </c>
      <c r="T3368" s="15">
        <f t="shared" si="263"/>
        <v>42137.067557870367</v>
      </c>
      <c r="U3368">
        <f t="shared" si="264"/>
        <v>2015</v>
      </c>
    </row>
    <row r="3369" spans="1:21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0" t="s">
        <v>8315</v>
      </c>
      <c r="R3369" t="s">
        <v>8316</v>
      </c>
      <c r="S3369" s="15">
        <f t="shared" si="262"/>
        <v>42192.933958333335</v>
      </c>
      <c r="T3369" s="15">
        <f t="shared" si="263"/>
        <v>42217.933958333335</v>
      </c>
      <c r="U3369">
        <f t="shared" si="264"/>
        <v>2015</v>
      </c>
    </row>
    <row r="3370" spans="1:21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0" t="s">
        <v>8315</v>
      </c>
      <c r="R3370" t="s">
        <v>8316</v>
      </c>
      <c r="S3370" s="15">
        <f t="shared" si="262"/>
        <v>41969.199756944443</v>
      </c>
      <c r="T3370" s="15">
        <f t="shared" si="263"/>
        <v>42005.208333333328</v>
      </c>
      <c r="U3370">
        <f t="shared" si="264"/>
        <v>2014</v>
      </c>
    </row>
    <row r="3371" spans="1:21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0" t="s">
        <v>8315</v>
      </c>
      <c r="R3371" t="s">
        <v>8316</v>
      </c>
      <c r="S3371" s="15">
        <f t="shared" si="262"/>
        <v>42690.041435185187</v>
      </c>
      <c r="T3371" s="15">
        <f t="shared" si="263"/>
        <v>42750.041435185187</v>
      </c>
      <c r="U3371">
        <f t="shared" si="264"/>
        <v>2016</v>
      </c>
    </row>
    <row r="3372" spans="1:21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0" t="s">
        <v>8315</v>
      </c>
      <c r="R3372" t="s">
        <v>8316</v>
      </c>
      <c r="S3372" s="15">
        <f t="shared" si="262"/>
        <v>42690.334317129629</v>
      </c>
      <c r="T3372" s="15">
        <f t="shared" si="263"/>
        <v>42721.333333333328</v>
      </c>
      <c r="U3372">
        <f t="shared" si="264"/>
        <v>2016</v>
      </c>
    </row>
    <row r="3373" spans="1:21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0" t="s">
        <v>8315</v>
      </c>
      <c r="R3373" t="s">
        <v>8316</v>
      </c>
      <c r="S3373" s="15">
        <f t="shared" si="262"/>
        <v>42312.874594907407</v>
      </c>
      <c r="T3373" s="15">
        <f t="shared" si="263"/>
        <v>42340.874594907407</v>
      </c>
      <c r="U3373">
        <f t="shared" si="264"/>
        <v>2015</v>
      </c>
    </row>
    <row r="3374" spans="1:21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0" t="s">
        <v>8315</v>
      </c>
      <c r="R3374" t="s">
        <v>8316</v>
      </c>
      <c r="S3374" s="15">
        <f t="shared" si="262"/>
        <v>41855.548101851848</v>
      </c>
      <c r="T3374" s="15">
        <f t="shared" si="263"/>
        <v>41876.207638888889</v>
      </c>
      <c r="U3374">
        <f t="shared" si="264"/>
        <v>2014</v>
      </c>
    </row>
    <row r="3375" spans="1:21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0" t="s">
        <v>8315</v>
      </c>
      <c r="R3375" t="s">
        <v>8316</v>
      </c>
      <c r="S3375" s="15">
        <f t="shared" si="262"/>
        <v>42179.854629629626</v>
      </c>
      <c r="T3375" s="15">
        <f t="shared" si="263"/>
        <v>42203.666666666672</v>
      </c>
      <c r="U3375">
        <f t="shared" si="264"/>
        <v>2015</v>
      </c>
    </row>
    <row r="3376" spans="1:21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0" t="s">
        <v>8315</v>
      </c>
      <c r="R3376" t="s">
        <v>8316</v>
      </c>
      <c r="S3376" s="15">
        <f t="shared" si="262"/>
        <v>42275.731666666667</v>
      </c>
      <c r="T3376" s="15">
        <f t="shared" si="263"/>
        <v>42305.731666666667</v>
      </c>
      <c r="U3376">
        <f t="shared" si="264"/>
        <v>2015</v>
      </c>
    </row>
    <row r="3377" spans="1:21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0" t="s">
        <v>8315</v>
      </c>
      <c r="R3377" t="s">
        <v>8316</v>
      </c>
      <c r="S3377" s="15">
        <f t="shared" si="262"/>
        <v>41765.610798611109</v>
      </c>
      <c r="T3377" s="15">
        <f t="shared" si="263"/>
        <v>41777.610798611109</v>
      </c>
      <c r="U3377">
        <f t="shared" si="264"/>
        <v>2014</v>
      </c>
    </row>
    <row r="3378" spans="1:21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0" t="s">
        <v>8315</v>
      </c>
      <c r="R3378" t="s">
        <v>8316</v>
      </c>
      <c r="S3378" s="15">
        <f t="shared" si="262"/>
        <v>42059.701319444444</v>
      </c>
      <c r="T3378" s="15">
        <f t="shared" si="263"/>
        <v>42119.659652777773</v>
      </c>
      <c r="U3378">
        <f t="shared" si="264"/>
        <v>2015</v>
      </c>
    </row>
    <row r="3379" spans="1:21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0" t="s">
        <v>8315</v>
      </c>
      <c r="R3379" t="s">
        <v>8316</v>
      </c>
      <c r="S3379" s="15">
        <f t="shared" si="262"/>
        <v>42053.732627314821</v>
      </c>
      <c r="T3379" s="15">
        <f t="shared" si="263"/>
        <v>42083.705555555556</v>
      </c>
      <c r="U3379">
        <f t="shared" si="264"/>
        <v>2015</v>
      </c>
    </row>
    <row r="3380" spans="1:21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0" t="s">
        <v>8315</v>
      </c>
      <c r="R3380" t="s">
        <v>8316</v>
      </c>
      <c r="S3380" s="15">
        <f t="shared" si="262"/>
        <v>41858.355393518519</v>
      </c>
      <c r="T3380" s="15">
        <f t="shared" si="263"/>
        <v>41882.547222222223</v>
      </c>
      <c r="U3380">
        <f t="shared" si="264"/>
        <v>2014</v>
      </c>
    </row>
    <row r="3381" spans="1:21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0" t="s">
        <v>8315</v>
      </c>
      <c r="R3381" t="s">
        <v>8316</v>
      </c>
      <c r="S3381" s="15">
        <f t="shared" si="262"/>
        <v>42225.513888888891</v>
      </c>
      <c r="T3381" s="15">
        <f t="shared" si="263"/>
        <v>42242.958333333328</v>
      </c>
      <c r="U3381">
        <f t="shared" si="264"/>
        <v>2015</v>
      </c>
    </row>
    <row r="3382" spans="1:21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0" t="s">
        <v>8315</v>
      </c>
      <c r="R3382" t="s">
        <v>8316</v>
      </c>
      <c r="S3382" s="15">
        <f t="shared" si="262"/>
        <v>41937.95344907407</v>
      </c>
      <c r="T3382" s="15">
        <f t="shared" si="263"/>
        <v>41972.995115740734</v>
      </c>
      <c r="U3382">
        <f t="shared" si="264"/>
        <v>2014</v>
      </c>
    </row>
    <row r="3383" spans="1:21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0" t="s">
        <v>8315</v>
      </c>
      <c r="R3383" t="s">
        <v>8316</v>
      </c>
      <c r="S3383" s="15">
        <f t="shared" si="262"/>
        <v>42044.184988425928</v>
      </c>
      <c r="T3383" s="15">
        <f t="shared" si="263"/>
        <v>42074.143321759257</v>
      </c>
      <c r="U3383">
        <f t="shared" si="264"/>
        <v>2015</v>
      </c>
    </row>
    <row r="3384" spans="1:21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0" t="s">
        <v>8315</v>
      </c>
      <c r="R3384" t="s">
        <v>8316</v>
      </c>
      <c r="S3384" s="15">
        <f t="shared" si="262"/>
        <v>42559.431203703702</v>
      </c>
      <c r="T3384" s="15">
        <f t="shared" si="263"/>
        <v>42583.957638888889</v>
      </c>
      <c r="U3384">
        <f t="shared" si="264"/>
        <v>2016</v>
      </c>
    </row>
    <row r="3385" spans="1:21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0" t="s">
        <v>8315</v>
      </c>
      <c r="R3385" t="s">
        <v>8316</v>
      </c>
      <c r="S3385" s="15">
        <f t="shared" si="262"/>
        <v>42524.782638888893</v>
      </c>
      <c r="T3385" s="15">
        <f t="shared" si="263"/>
        <v>42544.782638888893</v>
      </c>
      <c r="U3385">
        <f t="shared" si="264"/>
        <v>2016</v>
      </c>
    </row>
    <row r="3386" spans="1:21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0" t="s">
        <v>8315</v>
      </c>
      <c r="R3386" t="s">
        <v>8316</v>
      </c>
      <c r="S3386" s="15">
        <f t="shared" si="262"/>
        <v>42292.087592592594</v>
      </c>
      <c r="T3386" s="15">
        <f t="shared" si="263"/>
        <v>42329.125</v>
      </c>
      <c r="U3386">
        <f t="shared" si="264"/>
        <v>2015</v>
      </c>
    </row>
    <row r="3387" spans="1:21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0" t="s">
        <v>8315</v>
      </c>
      <c r="R3387" t="s">
        <v>8316</v>
      </c>
      <c r="S3387" s="15">
        <f t="shared" si="262"/>
        <v>41953.8675</v>
      </c>
      <c r="T3387" s="15">
        <f t="shared" si="263"/>
        <v>41983.8675</v>
      </c>
      <c r="U3387">
        <f t="shared" si="264"/>
        <v>2014</v>
      </c>
    </row>
    <row r="3388" spans="1:21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0" t="s">
        <v>8315</v>
      </c>
      <c r="R3388" t="s">
        <v>8316</v>
      </c>
      <c r="S3388" s="15">
        <f t="shared" si="262"/>
        <v>41946.644745370373</v>
      </c>
      <c r="T3388" s="15">
        <f t="shared" si="263"/>
        <v>41976.644745370373</v>
      </c>
      <c r="U3388">
        <f t="shared" si="264"/>
        <v>2014</v>
      </c>
    </row>
    <row r="3389" spans="1:21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0" t="s">
        <v>8315</v>
      </c>
      <c r="R3389" t="s">
        <v>8316</v>
      </c>
      <c r="S3389" s="15">
        <f t="shared" si="262"/>
        <v>41947.762592592589</v>
      </c>
      <c r="T3389" s="15">
        <f t="shared" si="263"/>
        <v>41987.762592592597</v>
      </c>
      <c r="U3389">
        <f t="shared" si="264"/>
        <v>2014</v>
      </c>
    </row>
    <row r="3390" spans="1:21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0" t="s">
        <v>8315</v>
      </c>
      <c r="R3390" t="s">
        <v>8316</v>
      </c>
      <c r="S3390" s="15">
        <f t="shared" si="262"/>
        <v>42143.461122685185</v>
      </c>
      <c r="T3390" s="15">
        <f t="shared" si="263"/>
        <v>42173.461122685185</v>
      </c>
      <c r="U3390">
        <f t="shared" si="264"/>
        <v>2015</v>
      </c>
    </row>
    <row r="3391" spans="1:21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0" t="s">
        <v>8315</v>
      </c>
      <c r="R3391" t="s">
        <v>8316</v>
      </c>
      <c r="S3391" s="15">
        <f t="shared" si="262"/>
        <v>42494.563449074078</v>
      </c>
      <c r="T3391" s="15">
        <f t="shared" si="263"/>
        <v>42524.563449074078</v>
      </c>
      <c r="U3391">
        <f t="shared" si="264"/>
        <v>2016</v>
      </c>
    </row>
    <row r="3392" spans="1:21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0" t="s">
        <v>8315</v>
      </c>
      <c r="R3392" t="s">
        <v>8316</v>
      </c>
      <c r="S3392" s="15">
        <f t="shared" si="262"/>
        <v>41815.774826388886</v>
      </c>
      <c r="T3392" s="15">
        <f t="shared" si="263"/>
        <v>41830.774826388886</v>
      </c>
      <c r="U3392">
        <f t="shared" si="264"/>
        <v>2014</v>
      </c>
    </row>
    <row r="3393" spans="1:21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0" t="s">
        <v>8315</v>
      </c>
      <c r="R3393" t="s">
        <v>8316</v>
      </c>
      <c r="S3393" s="15">
        <f t="shared" si="262"/>
        <v>41830.545694444445</v>
      </c>
      <c r="T3393" s="15">
        <f t="shared" si="263"/>
        <v>41859.936111111114</v>
      </c>
      <c r="U3393">
        <f t="shared" si="264"/>
        <v>2014</v>
      </c>
    </row>
    <row r="3394" spans="1:21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si="261"/>
        <v>41.67</v>
      </c>
      <c r="Q3394" s="10" t="s">
        <v>8315</v>
      </c>
      <c r="R3394" t="s">
        <v>8316</v>
      </c>
      <c r="S3394" s="15">
        <f t="shared" si="262"/>
        <v>42446.845543981486</v>
      </c>
      <c r="T3394" s="15">
        <f t="shared" si="263"/>
        <v>42496.845543981486</v>
      </c>
      <c r="U3394">
        <f t="shared" si="264"/>
        <v>2016</v>
      </c>
    </row>
    <row r="3395" spans="1:21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ref="P3395:P3458" si="266">IFERROR(ROUND(E3395/L3395,2),0)</f>
        <v>36.07</v>
      </c>
      <c r="Q3395" s="10" t="s">
        <v>8315</v>
      </c>
      <c r="R3395" t="s">
        <v>8316</v>
      </c>
      <c r="S3395" s="15">
        <f t="shared" ref="S3395:S3458" si="267">(((J3395/60)/60)/24)+DATE(1970,1,1)</f>
        <v>41923.921643518523</v>
      </c>
      <c r="T3395" s="15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8315</v>
      </c>
      <c r="R3396" t="s">
        <v>8316</v>
      </c>
      <c r="S3396" s="15">
        <f t="shared" si="267"/>
        <v>41817.59542824074</v>
      </c>
      <c r="T3396" s="15">
        <f t="shared" si="268"/>
        <v>41847.59542824074</v>
      </c>
      <c r="U3396">
        <f t="shared" si="269"/>
        <v>2014</v>
      </c>
    </row>
    <row r="3397" spans="1:21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8315</v>
      </c>
      <c r="R3397" t="s">
        <v>8316</v>
      </c>
      <c r="S3397" s="15">
        <f t="shared" si="267"/>
        <v>42140.712314814817</v>
      </c>
      <c r="T3397" s="15">
        <f t="shared" si="268"/>
        <v>42154.756944444445</v>
      </c>
      <c r="U3397">
        <f t="shared" si="269"/>
        <v>2015</v>
      </c>
    </row>
    <row r="3398" spans="1:21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8315</v>
      </c>
      <c r="R3398" t="s">
        <v>8316</v>
      </c>
      <c r="S3398" s="15">
        <f t="shared" si="267"/>
        <v>41764.44663194444</v>
      </c>
      <c r="T3398" s="15">
        <f t="shared" si="268"/>
        <v>41791.165972222225</v>
      </c>
      <c r="U3398">
        <f t="shared" si="269"/>
        <v>2014</v>
      </c>
    </row>
    <row r="3399" spans="1:21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8315</v>
      </c>
      <c r="R3399" t="s">
        <v>8316</v>
      </c>
      <c r="S3399" s="15">
        <f t="shared" si="267"/>
        <v>42378.478344907402</v>
      </c>
      <c r="T3399" s="15">
        <f t="shared" si="268"/>
        <v>42418.916666666672</v>
      </c>
      <c r="U3399">
        <f t="shared" si="269"/>
        <v>2016</v>
      </c>
    </row>
    <row r="3400" spans="1:21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8315</v>
      </c>
      <c r="R3400" t="s">
        <v>8316</v>
      </c>
      <c r="S3400" s="15">
        <f t="shared" si="267"/>
        <v>41941.75203703704</v>
      </c>
      <c r="T3400" s="15">
        <f t="shared" si="268"/>
        <v>41964.708333333328</v>
      </c>
      <c r="U3400">
        <f t="shared" si="269"/>
        <v>2014</v>
      </c>
    </row>
    <row r="3401" spans="1:21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8315</v>
      </c>
      <c r="R3401" t="s">
        <v>8316</v>
      </c>
      <c r="S3401" s="15">
        <f t="shared" si="267"/>
        <v>42026.920428240745</v>
      </c>
      <c r="T3401" s="15">
        <f t="shared" si="268"/>
        <v>42056.920428240745</v>
      </c>
      <c r="U3401">
        <f t="shared" si="269"/>
        <v>2015</v>
      </c>
    </row>
    <row r="3402" spans="1:21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8315</v>
      </c>
      <c r="R3402" t="s">
        <v>8316</v>
      </c>
      <c r="S3402" s="15">
        <f t="shared" si="267"/>
        <v>41834.953865740739</v>
      </c>
      <c r="T3402" s="15">
        <f t="shared" si="268"/>
        <v>41879.953865740739</v>
      </c>
      <c r="U3402">
        <f t="shared" si="269"/>
        <v>2014</v>
      </c>
    </row>
    <row r="3403" spans="1:21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8315</v>
      </c>
      <c r="R3403" t="s">
        <v>8316</v>
      </c>
      <c r="S3403" s="15">
        <f t="shared" si="267"/>
        <v>42193.723912037036</v>
      </c>
      <c r="T3403" s="15">
        <f t="shared" si="268"/>
        <v>42223.723912037036</v>
      </c>
      <c r="U3403">
        <f t="shared" si="269"/>
        <v>2015</v>
      </c>
    </row>
    <row r="3404" spans="1:21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8315</v>
      </c>
      <c r="R3404" t="s">
        <v>8316</v>
      </c>
      <c r="S3404" s="15">
        <f t="shared" si="267"/>
        <v>42290.61855324074</v>
      </c>
      <c r="T3404" s="15">
        <f t="shared" si="268"/>
        <v>42320.104861111111</v>
      </c>
      <c r="U3404">
        <f t="shared" si="269"/>
        <v>2015</v>
      </c>
    </row>
    <row r="3405" spans="1:21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8315</v>
      </c>
      <c r="R3405" t="s">
        <v>8316</v>
      </c>
      <c r="S3405" s="15">
        <f t="shared" si="267"/>
        <v>42150.462083333332</v>
      </c>
      <c r="T3405" s="15">
        <f t="shared" si="268"/>
        <v>42180.462083333332</v>
      </c>
      <c r="U3405">
        <f t="shared" si="269"/>
        <v>2015</v>
      </c>
    </row>
    <row r="3406" spans="1:21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8315</v>
      </c>
      <c r="R3406" t="s">
        <v>8316</v>
      </c>
      <c r="S3406" s="15">
        <f t="shared" si="267"/>
        <v>42152.503495370373</v>
      </c>
      <c r="T3406" s="15">
        <f t="shared" si="268"/>
        <v>42172.503495370373</v>
      </c>
      <c r="U3406">
        <f t="shared" si="269"/>
        <v>2015</v>
      </c>
    </row>
    <row r="3407" spans="1:21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8315</v>
      </c>
      <c r="R3407" t="s">
        <v>8316</v>
      </c>
      <c r="S3407" s="15">
        <f t="shared" si="267"/>
        <v>42410.017199074078</v>
      </c>
      <c r="T3407" s="15">
        <f t="shared" si="268"/>
        <v>42430.999305555553</v>
      </c>
      <c r="U3407">
        <f t="shared" si="269"/>
        <v>2016</v>
      </c>
    </row>
    <row r="3408" spans="1:21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8315</v>
      </c>
      <c r="R3408" t="s">
        <v>8316</v>
      </c>
      <c r="S3408" s="15">
        <f t="shared" si="267"/>
        <v>41791.492777777778</v>
      </c>
      <c r="T3408" s="15">
        <f t="shared" si="268"/>
        <v>41836.492777777778</v>
      </c>
      <c r="U3408">
        <f t="shared" si="269"/>
        <v>2014</v>
      </c>
    </row>
    <row r="3409" spans="1:21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8315</v>
      </c>
      <c r="R3409" t="s">
        <v>8316</v>
      </c>
      <c r="S3409" s="15">
        <f t="shared" si="267"/>
        <v>41796.422326388885</v>
      </c>
      <c r="T3409" s="15">
        <f t="shared" si="268"/>
        <v>41826.422326388885</v>
      </c>
      <c r="U3409">
        <f t="shared" si="269"/>
        <v>2014</v>
      </c>
    </row>
    <row r="3410" spans="1:21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8315</v>
      </c>
      <c r="R3410" t="s">
        <v>8316</v>
      </c>
      <c r="S3410" s="15">
        <f t="shared" si="267"/>
        <v>41808.991944444446</v>
      </c>
      <c r="T3410" s="15">
        <f t="shared" si="268"/>
        <v>41838.991944444446</v>
      </c>
      <c r="U3410">
        <f t="shared" si="269"/>
        <v>2014</v>
      </c>
    </row>
    <row r="3411" spans="1:21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8315</v>
      </c>
      <c r="R3411" t="s">
        <v>8316</v>
      </c>
      <c r="S3411" s="15">
        <f t="shared" si="267"/>
        <v>42544.814328703709</v>
      </c>
      <c r="T3411" s="15">
        <f t="shared" si="268"/>
        <v>42582.873611111107</v>
      </c>
      <c r="U3411">
        <f t="shared" si="269"/>
        <v>2016</v>
      </c>
    </row>
    <row r="3412" spans="1:21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8315</v>
      </c>
      <c r="R3412" t="s">
        <v>8316</v>
      </c>
      <c r="S3412" s="15">
        <f t="shared" si="267"/>
        <v>42500.041550925926</v>
      </c>
      <c r="T3412" s="15">
        <f t="shared" si="268"/>
        <v>42527.291666666672</v>
      </c>
      <c r="U3412">
        <f t="shared" si="269"/>
        <v>2016</v>
      </c>
    </row>
    <row r="3413" spans="1:21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8315</v>
      </c>
      <c r="R3413" t="s">
        <v>8316</v>
      </c>
      <c r="S3413" s="15">
        <f t="shared" si="267"/>
        <v>42265.022824074069</v>
      </c>
      <c r="T3413" s="15">
        <f t="shared" si="268"/>
        <v>42285.022824074069</v>
      </c>
      <c r="U3413">
        <f t="shared" si="269"/>
        <v>2015</v>
      </c>
    </row>
    <row r="3414" spans="1:21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8315</v>
      </c>
      <c r="R3414" t="s">
        <v>8316</v>
      </c>
      <c r="S3414" s="15">
        <f t="shared" si="267"/>
        <v>41879.959050925929</v>
      </c>
      <c r="T3414" s="15">
        <f t="shared" si="268"/>
        <v>41909.959050925929</v>
      </c>
      <c r="U3414">
        <f t="shared" si="269"/>
        <v>2014</v>
      </c>
    </row>
    <row r="3415" spans="1:21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8315</v>
      </c>
      <c r="R3415" t="s">
        <v>8316</v>
      </c>
      <c r="S3415" s="15">
        <f t="shared" si="267"/>
        <v>42053.733078703706</v>
      </c>
      <c r="T3415" s="15">
        <f t="shared" si="268"/>
        <v>42063.207638888889</v>
      </c>
      <c r="U3415">
        <f t="shared" si="269"/>
        <v>2015</v>
      </c>
    </row>
    <row r="3416" spans="1:21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8315</v>
      </c>
      <c r="R3416" t="s">
        <v>8316</v>
      </c>
      <c r="S3416" s="15">
        <f t="shared" si="267"/>
        <v>42675.832465277781</v>
      </c>
      <c r="T3416" s="15">
        <f t="shared" si="268"/>
        <v>42705.332638888889</v>
      </c>
      <c r="U3416">
        <f t="shared" si="269"/>
        <v>2016</v>
      </c>
    </row>
    <row r="3417" spans="1:21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8315</v>
      </c>
      <c r="R3417" t="s">
        <v>8316</v>
      </c>
      <c r="S3417" s="15">
        <f t="shared" si="267"/>
        <v>42467.144166666665</v>
      </c>
      <c r="T3417" s="15">
        <f t="shared" si="268"/>
        <v>42477.979166666672</v>
      </c>
      <c r="U3417">
        <f t="shared" si="269"/>
        <v>2016</v>
      </c>
    </row>
    <row r="3418" spans="1:21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8315</v>
      </c>
      <c r="R3418" t="s">
        <v>8316</v>
      </c>
      <c r="S3418" s="15">
        <f t="shared" si="267"/>
        <v>42089.412557870368</v>
      </c>
      <c r="T3418" s="15">
        <f t="shared" si="268"/>
        <v>42117.770833333328</v>
      </c>
      <c r="U3418">
        <f t="shared" si="269"/>
        <v>2015</v>
      </c>
    </row>
    <row r="3419" spans="1:21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8315</v>
      </c>
      <c r="R3419" t="s">
        <v>8316</v>
      </c>
      <c r="S3419" s="15">
        <f t="shared" si="267"/>
        <v>41894.91375</v>
      </c>
      <c r="T3419" s="15">
        <f t="shared" si="268"/>
        <v>41938.029861111114</v>
      </c>
      <c r="U3419">
        <f t="shared" si="269"/>
        <v>2014</v>
      </c>
    </row>
    <row r="3420" spans="1:21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0" t="s">
        <v>8315</v>
      </c>
      <c r="R3420" t="s">
        <v>8316</v>
      </c>
      <c r="S3420" s="15">
        <f t="shared" si="267"/>
        <v>41752.83457175926</v>
      </c>
      <c r="T3420" s="15">
        <f t="shared" si="268"/>
        <v>41782.83457175926</v>
      </c>
      <c r="U3420">
        <f t="shared" si="269"/>
        <v>2014</v>
      </c>
    </row>
    <row r="3421" spans="1:21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0" t="s">
        <v>8315</v>
      </c>
      <c r="R3421" t="s">
        <v>8316</v>
      </c>
      <c r="S3421" s="15">
        <f t="shared" si="267"/>
        <v>42448.821585648147</v>
      </c>
      <c r="T3421" s="15">
        <f t="shared" si="268"/>
        <v>42466.895833333328</v>
      </c>
      <c r="U3421">
        <f t="shared" si="269"/>
        <v>2016</v>
      </c>
    </row>
    <row r="3422" spans="1:21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0" t="s">
        <v>8315</v>
      </c>
      <c r="R3422" t="s">
        <v>8316</v>
      </c>
      <c r="S3422" s="15">
        <f t="shared" si="267"/>
        <v>42405.090300925927</v>
      </c>
      <c r="T3422" s="15">
        <f t="shared" si="268"/>
        <v>42414</v>
      </c>
      <c r="U3422">
        <f t="shared" si="269"/>
        <v>2016</v>
      </c>
    </row>
    <row r="3423" spans="1:21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0" t="s">
        <v>8315</v>
      </c>
      <c r="R3423" t="s">
        <v>8316</v>
      </c>
      <c r="S3423" s="15">
        <f t="shared" si="267"/>
        <v>42037.791238425925</v>
      </c>
      <c r="T3423" s="15">
        <f t="shared" si="268"/>
        <v>42067.791238425925</v>
      </c>
      <c r="U3423">
        <f t="shared" si="269"/>
        <v>2015</v>
      </c>
    </row>
    <row r="3424" spans="1:21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0" t="s">
        <v>8315</v>
      </c>
      <c r="R3424" t="s">
        <v>8316</v>
      </c>
      <c r="S3424" s="15">
        <f t="shared" si="267"/>
        <v>42323.562222222223</v>
      </c>
      <c r="T3424" s="15">
        <f t="shared" si="268"/>
        <v>42352</v>
      </c>
      <c r="U3424">
        <f t="shared" si="269"/>
        <v>2015</v>
      </c>
    </row>
    <row r="3425" spans="1:21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0" t="s">
        <v>8315</v>
      </c>
      <c r="R3425" t="s">
        <v>8316</v>
      </c>
      <c r="S3425" s="15">
        <f t="shared" si="267"/>
        <v>42088.911354166667</v>
      </c>
      <c r="T3425" s="15">
        <f t="shared" si="268"/>
        <v>42118.911354166667</v>
      </c>
      <c r="U3425">
        <f t="shared" si="269"/>
        <v>2015</v>
      </c>
    </row>
    <row r="3426" spans="1:21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0" t="s">
        <v>8315</v>
      </c>
      <c r="R3426" t="s">
        <v>8316</v>
      </c>
      <c r="S3426" s="15">
        <f t="shared" si="267"/>
        <v>42018.676898148144</v>
      </c>
      <c r="T3426" s="15">
        <f t="shared" si="268"/>
        <v>42040.290972222225</v>
      </c>
      <c r="U3426">
        <f t="shared" si="269"/>
        <v>2015</v>
      </c>
    </row>
    <row r="3427" spans="1:21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0" t="s">
        <v>8315</v>
      </c>
      <c r="R3427" t="s">
        <v>8316</v>
      </c>
      <c r="S3427" s="15">
        <f t="shared" si="267"/>
        <v>41884.617314814815</v>
      </c>
      <c r="T3427" s="15">
        <f t="shared" si="268"/>
        <v>41916.617314814815</v>
      </c>
      <c r="U3427">
        <f t="shared" si="269"/>
        <v>2014</v>
      </c>
    </row>
    <row r="3428" spans="1:21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0" t="s">
        <v>8315</v>
      </c>
      <c r="R3428" t="s">
        <v>8316</v>
      </c>
      <c r="S3428" s="15">
        <f t="shared" si="267"/>
        <v>41884.056747685187</v>
      </c>
      <c r="T3428" s="15">
        <f t="shared" si="268"/>
        <v>41903.083333333336</v>
      </c>
      <c r="U3428">
        <f t="shared" si="269"/>
        <v>2014</v>
      </c>
    </row>
    <row r="3429" spans="1:21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0" t="s">
        <v>8315</v>
      </c>
      <c r="R3429" t="s">
        <v>8316</v>
      </c>
      <c r="S3429" s="15">
        <f t="shared" si="267"/>
        <v>41792.645277777774</v>
      </c>
      <c r="T3429" s="15">
        <f t="shared" si="268"/>
        <v>41822.645277777774</v>
      </c>
      <c r="U3429">
        <f t="shared" si="269"/>
        <v>2014</v>
      </c>
    </row>
    <row r="3430" spans="1:21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0" t="s">
        <v>8315</v>
      </c>
      <c r="R3430" t="s">
        <v>8316</v>
      </c>
      <c r="S3430" s="15">
        <f t="shared" si="267"/>
        <v>42038.720451388886</v>
      </c>
      <c r="T3430" s="15">
        <f t="shared" si="268"/>
        <v>42063.708333333328</v>
      </c>
      <c r="U3430">
        <f t="shared" si="269"/>
        <v>2015</v>
      </c>
    </row>
    <row r="3431" spans="1:21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0" t="s">
        <v>8315</v>
      </c>
      <c r="R3431" t="s">
        <v>8316</v>
      </c>
      <c r="S3431" s="15">
        <f t="shared" si="267"/>
        <v>42662.021539351852</v>
      </c>
      <c r="T3431" s="15">
        <f t="shared" si="268"/>
        <v>42676.021539351852</v>
      </c>
      <c r="U3431">
        <f t="shared" si="269"/>
        <v>2016</v>
      </c>
    </row>
    <row r="3432" spans="1:21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0" t="s">
        <v>8315</v>
      </c>
      <c r="R3432" t="s">
        <v>8316</v>
      </c>
      <c r="S3432" s="15">
        <f t="shared" si="267"/>
        <v>41820.945613425924</v>
      </c>
      <c r="T3432" s="15">
        <f t="shared" si="268"/>
        <v>41850.945613425924</v>
      </c>
      <c r="U3432">
        <f t="shared" si="269"/>
        <v>2014</v>
      </c>
    </row>
    <row r="3433" spans="1:21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0" t="s">
        <v>8315</v>
      </c>
      <c r="R3433" t="s">
        <v>8316</v>
      </c>
      <c r="S3433" s="15">
        <f t="shared" si="267"/>
        <v>41839.730937500004</v>
      </c>
      <c r="T3433" s="15">
        <f t="shared" si="268"/>
        <v>41869.730937500004</v>
      </c>
      <c r="U3433">
        <f t="shared" si="269"/>
        <v>2014</v>
      </c>
    </row>
    <row r="3434" spans="1:21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0" t="s">
        <v>8315</v>
      </c>
      <c r="R3434" t="s">
        <v>8316</v>
      </c>
      <c r="S3434" s="15">
        <f t="shared" si="267"/>
        <v>42380.581180555557</v>
      </c>
      <c r="T3434" s="15">
        <f t="shared" si="268"/>
        <v>42405.916666666672</v>
      </c>
      <c r="U3434">
        <f t="shared" si="269"/>
        <v>2016</v>
      </c>
    </row>
    <row r="3435" spans="1:21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0" t="s">
        <v>8315</v>
      </c>
      <c r="R3435" t="s">
        <v>8316</v>
      </c>
      <c r="S3435" s="15">
        <f t="shared" si="267"/>
        <v>41776.063136574077</v>
      </c>
      <c r="T3435" s="15">
        <f t="shared" si="268"/>
        <v>41807.125</v>
      </c>
      <c r="U3435">
        <f t="shared" si="269"/>
        <v>2014</v>
      </c>
    </row>
    <row r="3436" spans="1:21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0" t="s">
        <v>8315</v>
      </c>
      <c r="R3436" t="s">
        <v>8316</v>
      </c>
      <c r="S3436" s="15">
        <f t="shared" si="267"/>
        <v>41800.380428240744</v>
      </c>
      <c r="T3436" s="15">
        <f t="shared" si="268"/>
        <v>41830.380428240744</v>
      </c>
      <c r="U3436">
        <f t="shared" si="269"/>
        <v>2014</v>
      </c>
    </row>
    <row r="3437" spans="1:21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0" t="s">
        <v>8315</v>
      </c>
      <c r="R3437" t="s">
        <v>8316</v>
      </c>
      <c r="S3437" s="15">
        <f t="shared" si="267"/>
        <v>42572.61681712963</v>
      </c>
      <c r="T3437" s="15">
        <f t="shared" si="268"/>
        <v>42589.125</v>
      </c>
      <c r="U3437">
        <f t="shared" si="269"/>
        <v>2016</v>
      </c>
    </row>
    <row r="3438" spans="1:21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0" t="s">
        <v>8315</v>
      </c>
      <c r="R3438" t="s">
        <v>8316</v>
      </c>
      <c r="S3438" s="15">
        <f t="shared" si="267"/>
        <v>41851.541585648149</v>
      </c>
      <c r="T3438" s="15">
        <f t="shared" si="268"/>
        <v>41872.686111111114</v>
      </c>
      <c r="U3438">
        <f t="shared" si="269"/>
        <v>2014</v>
      </c>
    </row>
    <row r="3439" spans="1:21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0" t="s">
        <v>8315</v>
      </c>
      <c r="R3439" t="s">
        <v>8316</v>
      </c>
      <c r="S3439" s="15">
        <f t="shared" si="267"/>
        <v>42205.710879629631</v>
      </c>
      <c r="T3439" s="15">
        <f t="shared" si="268"/>
        <v>42235.710879629631</v>
      </c>
      <c r="U3439">
        <f t="shared" si="269"/>
        <v>2015</v>
      </c>
    </row>
    <row r="3440" spans="1:21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0" t="s">
        <v>8315</v>
      </c>
      <c r="R3440" t="s">
        <v>8316</v>
      </c>
      <c r="S3440" s="15">
        <f t="shared" si="267"/>
        <v>42100.927858796291</v>
      </c>
      <c r="T3440" s="15">
        <f t="shared" si="268"/>
        <v>42126.875</v>
      </c>
      <c r="U3440">
        <f t="shared" si="269"/>
        <v>2015</v>
      </c>
    </row>
    <row r="3441" spans="1:21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0" t="s">
        <v>8315</v>
      </c>
      <c r="R3441" t="s">
        <v>8316</v>
      </c>
      <c r="S3441" s="15">
        <f t="shared" si="267"/>
        <v>42374.911226851851</v>
      </c>
      <c r="T3441" s="15">
        <f t="shared" si="268"/>
        <v>42388.207638888889</v>
      </c>
      <c r="U3441">
        <f t="shared" si="269"/>
        <v>2016</v>
      </c>
    </row>
    <row r="3442" spans="1:21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0" t="s">
        <v>8315</v>
      </c>
      <c r="R3442" t="s">
        <v>8316</v>
      </c>
      <c r="S3442" s="15">
        <f t="shared" si="267"/>
        <v>41809.12300925926</v>
      </c>
      <c r="T3442" s="15">
        <f t="shared" si="268"/>
        <v>41831.677083333336</v>
      </c>
      <c r="U3442">
        <f t="shared" si="269"/>
        <v>2014</v>
      </c>
    </row>
    <row r="3443" spans="1:21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0" t="s">
        <v>8315</v>
      </c>
      <c r="R3443" t="s">
        <v>8316</v>
      </c>
      <c r="S3443" s="15">
        <f t="shared" si="267"/>
        <v>42294.429641203707</v>
      </c>
      <c r="T3443" s="15">
        <f t="shared" si="268"/>
        <v>42321.845138888893</v>
      </c>
      <c r="U3443">
        <f t="shared" si="269"/>
        <v>2015</v>
      </c>
    </row>
    <row r="3444" spans="1:21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0" t="s">
        <v>8315</v>
      </c>
      <c r="R3444" t="s">
        <v>8316</v>
      </c>
      <c r="S3444" s="15">
        <f t="shared" si="267"/>
        <v>42124.841111111105</v>
      </c>
      <c r="T3444" s="15">
        <f t="shared" si="268"/>
        <v>42154.841111111105</v>
      </c>
      <c r="U3444">
        <f t="shared" si="269"/>
        <v>2015</v>
      </c>
    </row>
    <row r="3445" spans="1:21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0" t="s">
        <v>8315</v>
      </c>
      <c r="R3445" t="s">
        <v>8316</v>
      </c>
      <c r="S3445" s="15">
        <f t="shared" si="267"/>
        <v>41861.524837962963</v>
      </c>
      <c r="T3445" s="15">
        <f t="shared" si="268"/>
        <v>41891.524837962963</v>
      </c>
      <c r="U3445">
        <f t="shared" si="269"/>
        <v>2014</v>
      </c>
    </row>
    <row r="3446" spans="1:21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0" t="s">
        <v>8315</v>
      </c>
      <c r="R3446" t="s">
        <v>8316</v>
      </c>
      <c r="S3446" s="15">
        <f t="shared" si="267"/>
        <v>42521.291504629626</v>
      </c>
      <c r="T3446" s="15">
        <f t="shared" si="268"/>
        <v>42529.582638888889</v>
      </c>
      <c r="U3446">
        <f t="shared" si="269"/>
        <v>2016</v>
      </c>
    </row>
    <row r="3447" spans="1:21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0" t="s">
        <v>8315</v>
      </c>
      <c r="R3447" t="s">
        <v>8316</v>
      </c>
      <c r="S3447" s="15">
        <f t="shared" si="267"/>
        <v>42272.530509259261</v>
      </c>
      <c r="T3447" s="15">
        <f t="shared" si="268"/>
        <v>42300.530509259261</v>
      </c>
      <c r="U3447">
        <f t="shared" si="269"/>
        <v>2015</v>
      </c>
    </row>
    <row r="3448" spans="1:21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0" t="s">
        <v>8315</v>
      </c>
      <c r="R3448" t="s">
        <v>8316</v>
      </c>
      <c r="S3448" s="15">
        <f t="shared" si="267"/>
        <v>42016.832465277781</v>
      </c>
      <c r="T3448" s="15">
        <f t="shared" si="268"/>
        <v>42040.513888888891</v>
      </c>
      <c r="U3448">
        <f t="shared" si="269"/>
        <v>2015</v>
      </c>
    </row>
    <row r="3449" spans="1:21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0" t="s">
        <v>8315</v>
      </c>
      <c r="R3449" t="s">
        <v>8316</v>
      </c>
      <c r="S3449" s="15">
        <f t="shared" si="267"/>
        <v>42402.889027777783</v>
      </c>
      <c r="T3449" s="15">
        <f t="shared" si="268"/>
        <v>42447.847361111111</v>
      </c>
      <c r="U3449">
        <f t="shared" si="269"/>
        <v>2016</v>
      </c>
    </row>
    <row r="3450" spans="1:21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0" t="s">
        <v>8315</v>
      </c>
      <c r="R3450" t="s">
        <v>8316</v>
      </c>
      <c r="S3450" s="15">
        <f t="shared" si="267"/>
        <v>41960.119085648148</v>
      </c>
      <c r="T3450" s="15">
        <f t="shared" si="268"/>
        <v>41990.119085648148</v>
      </c>
      <c r="U3450">
        <f t="shared" si="269"/>
        <v>2014</v>
      </c>
    </row>
    <row r="3451" spans="1:21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0" t="s">
        <v>8315</v>
      </c>
      <c r="R3451" t="s">
        <v>8316</v>
      </c>
      <c r="S3451" s="15">
        <f t="shared" si="267"/>
        <v>42532.052523148144</v>
      </c>
      <c r="T3451" s="15">
        <f t="shared" si="268"/>
        <v>42560.166666666672</v>
      </c>
      <c r="U3451">
        <f t="shared" si="269"/>
        <v>2016</v>
      </c>
    </row>
    <row r="3452" spans="1:21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0" t="s">
        <v>8315</v>
      </c>
      <c r="R3452" t="s">
        <v>8316</v>
      </c>
      <c r="S3452" s="15">
        <f t="shared" si="267"/>
        <v>42036.704525462963</v>
      </c>
      <c r="T3452" s="15">
        <f t="shared" si="268"/>
        <v>42096.662858796291</v>
      </c>
      <c r="U3452">
        <f t="shared" si="269"/>
        <v>2015</v>
      </c>
    </row>
    <row r="3453" spans="1:21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0" t="s">
        <v>8315</v>
      </c>
      <c r="R3453" t="s">
        <v>8316</v>
      </c>
      <c r="S3453" s="15">
        <f t="shared" si="267"/>
        <v>42088.723692129628</v>
      </c>
      <c r="T3453" s="15">
        <f t="shared" si="268"/>
        <v>42115.723692129628</v>
      </c>
      <c r="U3453">
        <f t="shared" si="269"/>
        <v>2015</v>
      </c>
    </row>
    <row r="3454" spans="1:21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0" t="s">
        <v>8315</v>
      </c>
      <c r="R3454" t="s">
        <v>8316</v>
      </c>
      <c r="S3454" s="15">
        <f t="shared" si="267"/>
        <v>41820.639189814814</v>
      </c>
      <c r="T3454" s="15">
        <f t="shared" si="268"/>
        <v>41843.165972222225</v>
      </c>
      <c r="U3454">
        <f t="shared" si="269"/>
        <v>2014</v>
      </c>
    </row>
    <row r="3455" spans="1:21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0" t="s">
        <v>8315</v>
      </c>
      <c r="R3455" t="s">
        <v>8316</v>
      </c>
      <c r="S3455" s="15">
        <f t="shared" si="267"/>
        <v>42535.97865740741</v>
      </c>
      <c r="T3455" s="15">
        <f t="shared" si="268"/>
        <v>42595.97865740741</v>
      </c>
      <c r="U3455">
        <f t="shared" si="269"/>
        <v>2016</v>
      </c>
    </row>
    <row r="3456" spans="1:21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0" t="s">
        <v>8315</v>
      </c>
      <c r="R3456" t="s">
        <v>8316</v>
      </c>
      <c r="S3456" s="15">
        <f t="shared" si="267"/>
        <v>41821.698599537034</v>
      </c>
      <c r="T3456" s="15">
        <f t="shared" si="268"/>
        <v>41851.698599537034</v>
      </c>
      <c r="U3456">
        <f t="shared" si="269"/>
        <v>2014</v>
      </c>
    </row>
    <row r="3457" spans="1:21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0" t="s">
        <v>8315</v>
      </c>
      <c r="R3457" t="s">
        <v>8316</v>
      </c>
      <c r="S3457" s="15">
        <f t="shared" si="267"/>
        <v>42626.7503125</v>
      </c>
      <c r="T3457" s="15">
        <f t="shared" si="268"/>
        <v>42656.7503125</v>
      </c>
      <c r="U3457">
        <f t="shared" si="269"/>
        <v>2016</v>
      </c>
    </row>
    <row r="3458" spans="1:21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si="266"/>
        <v>358.69</v>
      </c>
      <c r="Q3458" s="10" t="s">
        <v>8315</v>
      </c>
      <c r="R3458" t="s">
        <v>8316</v>
      </c>
      <c r="S3458" s="15">
        <f t="shared" si="267"/>
        <v>41821.205636574072</v>
      </c>
      <c r="T3458" s="15">
        <f t="shared" si="268"/>
        <v>41852.290972222225</v>
      </c>
      <c r="U3458">
        <f t="shared" si="269"/>
        <v>2014</v>
      </c>
    </row>
    <row r="3459" spans="1:21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ref="P3459:P3522" si="271">IFERROR(ROUND(E3459/L3459,2),0)</f>
        <v>50.98</v>
      </c>
      <c r="Q3459" s="10" t="s">
        <v>8315</v>
      </c>
      <c r="R3459" t="s">
        <v>8316</v>
      </c>
      <c r="S3459" s="15">
        <f t="shared" ref="S3459:S3522" si="272">(((J3459/60)/60)/24)+DATE(1970,1,1)</f>
        <v>42016.706678240742</v>
      </c>
      <c r="T3459" s="15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8315</v>
      </c>
      <c r="R3460" t="s">
        <v>8316</v>
      </c>
      <c r="S3460" s="15">
        <f t="shared" si="272"/>
        <v>42011.202581018515</v>
      </c>
      <c r="T3460" s="15">
        <f t="shared" si="273"/>
        <v>42038.185416666667</v>
      </c>
      <c r="U3460">
        <f t="shared" si="274"/>
        <v>2015</v>
      </c>
    </row>
    <row r="3461" spans="1:21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8315</v>
      </c>
      <c r="R3461" t="s">
        <v>8316</v>
      </c>
      <c r="S3461" s="15">
        <f t="shared" si="272"/>
        <v>42480.479861111111</v>
      </c>
      <c r="T3461" s="15">
        <f t="shared" si="273"/>
        <v>42510.479861111111</v>
      </c>
      <c r="U3461">
        <f t="shared" si="274"/>
        <v>2016</v>
      </c>
    </row>
    <row r="3462" spans="1:21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8315</v>
      </c>
      <c r="R3462" t="s">
        <v>8316</v>
      </c>
      <c r="S3462" s="15">
        <f t="shared" si="272"/>
        <v>41852.527222222219</v>
      </c>
      <c r="T3462" s="15">
        <f t="shared" si="273"/>
        <v>41866.527222222219</v>
      </c>
      <c r="U3462">
        <f t="shared" si="274"/>
        <v>2014</v>
      </c>
    </row>
    <row r="3463" spans="1:21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8315</v>
      </c>
      <c r="R3463" t="s">
        <v>8316</v>
      </c>
      <c r="S3463" s="15">
        <f t="shared" si="272"/>
        <v>42643.632858796293</v>
      </c>
      <c r="T3463" s="15">
        <f t="shared" si="273"/>
        <v>42672.125</v>
      </c>
      <c r="U3463">
        <f t="shared" si="274"/>
        <v>2016</v>
      </c>
    </row>
    <row r="3464" spans="1:21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8315</v>
      </c>
      <c r="R3464" t="s">
        <v>8316</v>
      </c>
      <c r="S3464" s="15">
        <f t="shared" si="272"/>
        <v>42179.898472222223</v>
      </c>
      <c r="T3464" s="15">
        <f t="shared" si="273"/>
        <v>42195.75</v>
      </c>
      <c r="U3464">
        <f t="shared" si="274"/>
        <v>2015</v>
      </c>
    </row>
    <row r="3465" spans="1:21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8315</v>
      </c>
      <c r="R3465" t="s">
        <v>8316</v>
      </c>
      <c r="S3465" s="15">
        <f t="shared" si="272"/>
        <v>42612.918807870374</v>
      </c>
      <c r="T3465" s="15">
        <f t="shared" si="273"/>
        <v>42654.165972222225</v>
      </c>
      <c r="U3465">
        <f t="shared" si="274"/>
        <v>2016</v>
      </c>
    </row>
    <row r="3466" spans="1:21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0" t="s">
        <v>8315</v>
      </c>
      <c r="R3466" t="s">
        <v>8316</v>
      </c>
      <c r="S3466" s="15">
        <f t="shared" si="272"/>
        <v>42575.130057870367</v>
      </c>
      <c r="T3466" s="15">
        <f t="shared" si="273"/>
        <v>42605.130057870367</v>
      </c>
      <c r="U3466">
        <f t="shared" si="274"/>
        <v>2016</v>
      </c>
    </row>
    <row r="3467" spans="1:21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0" t="s">
        <v>8315</v>
      </c>
      <c r="R3467" t="s">
        <v>8316</v>
      </c>
      <c r="S3467" s="15">
        <f t="shared" si="272"/>
        <v>42200.625833333332</v>
      </c>
      <c r="T3467" s="15">
        <f t="shared" si="273"/>
        <v>42225.666666666672</v>
      </c>
      <c r="U3467">
        <f t="shared" si="274"/>
        <v>2015</v>
      </c>
    </row>
    <row r="3468" spans="1:21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0" t="s">
        <v>8315</v>
      </c>
      <c r="R3468" t="s">
        <v>8316</v>
      </c>
      <c r="S3468" s="15">
        <f t="shared" si="272"/>
        <v>42420.019097222219</v>
      </c>
      <c r="T3468" s="15">
        <f t="shared" si="273"/>
        <v>42479.977430555555</v>
      </c>
      <c r="U3468">
        <f t="shared" si="274"/>
        <v>2016</v>
      </c>
    </row>
    <row r="3469" spans="1:2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0" t="s">
        <v>8315</v>
      </c>
      <c r="R3469" t="s">
        <v>8316</v>
      </c>
      <c r="S3469" s="15">
        <f t="shared" si="272"/>
        <v>42053.671666666662</v>
      </c>
      <c r="T3469" s="15">
        <f t="shared" si="273"/>
        <v>42083.630000000005</v>
      </c>
      <c r="U3469">
        <f t="shared" si="274"/>
        <v>2015</v>
      </c>
    </row>
    <row r="3470" spans="1:21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0" t="s">
        <v>8315</v>
      </c>
      <c r="R3470" t="s">
        <v>8316</v>
      </c>
      <c r="S3470" s="15">
        <f t="shared" si="272"/>
        <v>42605.765381944439</v>
      </c>
      <c r="T3470" s="15">
        <f t="shared" si="273"/>
        <v>42634.125</v>
      </c>
      <c r="U3470">
        <f t="shared" si="274"/>
        <v>2016</v>
      </c>
    </row>
    <row r="3471" spans="1:21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0" t="s">
        <v>8315</v>
      </c>
      <c r="R3471" t="s">
        <v>8316</v>
      </c>
      <c r="S3471" s="15">
        <f t="shared" si="272"/>
        <v>42458.641724537039</v>
      </c>
      <c r="T3471" s="15">
        <f t="shared" si="273"/>
        <v>42488.641724537039</v>
      </c>
      <c r="U3471">
        <f t="shared" si="274"/>
        <v>2016</v>
      </c>
    </row>
    <row r="3472" spans="1:21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0" t="s">
        <v>8315</v>
      </c>
      <c r="R3472" t="s">
        <v>8316</v>
      </c>
      <c r="S3472" s="15">
        <f t="shared" si="272"/>
        <v>42529.022013888884</v>
      </c>
      <c r="T3472" s="15">
        <f t="shared" si="273"/>
        <v>42566.901388888888</v>
      </c>
      <c r="U3472">
        <f t="shared" si="274"/>
        <v>2016</v>
      </c>
    </row>
    <row r="3473" spans="1:21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0" t="s">
        <v>8315</v>
      </c>
      <c r="R3473" t="s">
        <v>8316</v>
      </c>
      <c r="S3473" s="15">
        <f t="shared" si="272"/>
        <v>41841.820486111108</v>
      </c>
      <c r="T3473" s="15">
        <f t="shared" si="273"/>
        <v>41882.833333333336</v>
      </c>
      <c r="U3473">
        <f t="shared" si="274"/>
        <v>2014</v>
      </c>
    </row>
    <row r="3474" spans="1:21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0" t="s">
        <v>8315</v>
      </c>
      <c r="R3474" t="s">
        <v>8316</v>
      </c>
      <c r="S3474" s="15">
        <f t="shared" si="272"/>
        <v>41928.170497685183</v>
      </c>
      <c r="T3474" s="15">
        <f t="shared" si="273"/>
        <v>41949.249305555553</v>
      </c>
      <c r="U3474">
        <f t="shared" si="274"/>
        <v>2014</v>
      </c>
    </row>
    <row r="3475" spans="1:21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8315</v>
      </c>
      <c r="R3475" t="s">
        <v>8316</v>
      </c>
      <c r="S3475" s="15">
        <f t="shared" si="272"/>
        <v>42062.834444444445</v>
      </c>
      <c r="T3475" s="15">
        <f t="shared" si="273"/>
        <v>42083.852083333331</v>
      </c>
      <c r="U3475">
        <f t="shared" si="274"/>
        <v>2015</v>
      </c>
    </row>
    <row r="3476" spans="1:21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0" t="s">
        <v>8315</v>
      </c>
      <c r="R3476" t="s">
        <v>8316</v>
      </c>
      <c r="S3476" s="15">
        <f t="shared" si="272"/>
        <v>42541.501516203702</v>
      </c>
      <c r="T3476" s="15">
        <f t="shared" si="273"/>
        <v>42571.501516203702</v>
      </c>
      <c r="U3476">
        <f t="shared" si="274"/>
        <v>2016</v>
      </c>
    </row>
    <row r="3477" spans="1:21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8315</v>
      </c>
      <c r="R3477" t="s">
        <v>8316</v>
      </c>
      <c r="S3477" s="15">
        <f t="shared" si="272"/>
        <v>41918.880833333329</v>
      </c>
      <c r="T3477" s="15">
        <f t="shared" si="273"/>
        <v>41946</v>
      </c>
      <c r="U3477">
        <f t="shared" si="274"/>
        <v>2014</v>
      </c>
    </row>
    <row r="3478" spans="1:21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8315</v>
      </c>
      <c r="R3478" t="s">
        <v>8316</v>
      </c>
      <c r="S3478" s="15">
        <f t="shared" si="272"/>
        <v>41921.279976851853</v>
      </c>
      <c r="T3478" s="15">
        <f t="shared" si="273"/>
        <v>41939.125</v>
      </c>
      <c r="U3478">
        <f t="shared" si="274"/>
        <v>2014</v>
      </c>
    </row>
    <row r="3479" spans="1:21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0" t="s">
        <v>8315</v>
      </c>
      <c r="R3479" t="s">
        <v>8316</v>
      </c>
      <c r="S3479" s="15">
        <f t="shared" si="272"/>
        <v>42128.736608796295</v>
      </c>
      <c r="T3479" s="15">
        <f t="shared" si="273"/>
        <v>42141.125</v>
      </c>
      <c r="U3479">
        <f t="shared" si="274"/>
        <v>2015</v>
      </c>
    </row>
    <row r="3480" spans="1:21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0" t="s">
        <v>8315</v>
      </c>
      <c r="R3480" t="s">
        <v>8316</v>
      </c>
      <c r="S3480" s="15">
        <f t="shared" si="272"/>
        <v>42053.916921296302</v>
      </c>
      <c r="T3480" s="15">
        <f t="shared" si="273"/>
        <v>42079.875</v>
      </c>
      <c r="U3480">
        <f t="shared" si="274"/>
        <v>2015</v>
      </c>
    </row>
    <row r="3481" spans="1:21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8315</v>
      </c>
      <c r="R3481" t="s">
        <v>8316</v>
      </c>
      <c r="S3481" s="15">
        <f t="shared" si="272"/>
        <v>41781.855092592588</v>
      </c>
      <c r="T3481" s="15">
        <f t="shared" si="273"/>
        <v>41811.855092592588</v>
      </c>
      <c r="U3481">
        <f t="shared" si="274"/>
        <v>2014</v>
      </c>
    </row>
    <row r="3482" spans="1:21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0" t="s">
        <v>8315</v>
      </c>
      <c r="R3482" t="s">
        <v>8316</v>
      </c>
      <c r="S3482" s="15">
        <f t="shared" si="272"/>
        <v>42171.317442129628</v>
      </c>
      <c r="T3482" s="15">
        <f t="shared" si="273"/>
        <v>42195.875</v>
      </c>
      <c r="U3482">
        <f t="shared" si="274"/>
        <v>2015</v>
      </c>
    </row>
    <row r="3483" spans="1:21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0" t="s">
        <v>8315</v>
      </c>
      <c r="R3483" t="s">
        <v>8316</v>
      </c>
      <c r="S3483" s="15">
        <f t="shared" si="272"/>
        <v>41989.24754629629</v>
      </c>
      <c r="T3483" s="15">
        <f t="shared" si="273"/>
        <v>42006.24754629629</v>
      </c>
      <c r="U3483">
        <f t="shared" si="274"/>
        <v>2014</v>
      </c>
    </row>
    <row r="3484" spans="1:21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0" t="s">
        <v>8315</v>
      </c>
      <c r="R3484" t="s">
        <v>8316</v>
      </c>
      <c r="S3484" s="15">
        <f t="shared" si="272"/>
        <v>41796.771597222221</v>
      </c>
      <c r="T3484" s="15">
        <f t="shared" si="273"/>
        <v>41826.771597222221</v>
      </c>
      <c r="U3484">
        <f t="shared" si="274"/>
        <v>2014</v>
      </c>
    </row>
    <row r="3485" spans="1:21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0" t="s">
        <v>8315</v>
      </c>
      <c r="R3485" t="s">
        <v>8316</v>
      </c>
      <c r="S3485" s="15">
        <f t="shared" si="272"/>
        <v>41793.668761574074</v>
      </c>
      <c r="T3485" s="15">
        <f t="shared" si="273"/>
        <v>41823.668761574074</v>
      </c>
      <c r="U3485">
        <f t="shared" si="274"/>
        <v>2014</v>
      </c>
    </row>
    <row r="3486" spans="1:21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0" t="s">
        <v>8315</v>
      </c>
      <c r="R3486" t="s">
        <v>8316</v>
      </c>
      <c r="S3486" s="15">
        <f t="shared" si="272"/>
        <v>42506.760405092587</v>
      </c>
      <c r="T3486" s="15">
        <f t="shared" si="273"/>
        <v>42536.760405092587</v>
      </c>
      <c r="U3486">
        <f t="shared" si="274"/>
        <v>2016</v>
      </c>
    </row>
    <row r="3487" spans="1:21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0" t="s">
        <v>8315</v>
      </c>
      <c r="R3487" t="s">
        <v>8316</v>
      </c>
      <c r="S3487" s="15">
        <f t="shared" si="272"/>
        <v>42372.693055555559</v>
      </c>
      <c r="T3487" s="15">
        <f t="shared" si="273"/>
        <v>42402.693055555559</v>
      </c>
      <c r="U3487">
        <f t="shared" si="274"/>
        <v>2016</v>
      </c>
    </row>
    <row r="3488" spans="1:21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0" t="s">
        <v>8315</v>
      </c>
      <c r="R3488" t="s">
        <v>8316</v>
      </c>
      <c r="S3488" s="15">
        <f t="shared" si="272"/>
        <v>42126.87501157407</v>
      </c>
      <c r="T3488" s="15">
        <f t="shared" si="273"/>
        <v>42158.290972222225</v>
      </c>
      <c r="U3488">
        <f t="shared" si="274"/>
        <v>2015</v>
      </c>
    </row>
    <row r="3489" spans="1:21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0" t="s">
        <v>8315</v>
      </c>
      <c r="R3489" t="s">
        <v>8316</v>
      </c>
      <c r="S3489" s="15">
        <f t="shared" si="272"/>
        <v>42149.940416666665</v>
      </c>
      <c r="T3489" s="15">
        <f t="shared" si="273"/>
        <v>42179.940416666665</v>
      </c>
      <c r="U3489">
        <f t="shared" si="274"/>
        <v>2015</v>
      </c>
    </row>
    <row r="3490" spans="1:21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0" t="s">
        <v>8315</v>
      </c>
      <c r="R3490" t="s">
        <v>8316</v>
      </c>
      <c r="S3490" s="15">
        <f t="shared" si="272"/>
        <v>42087.768055555556</v>
      </c>
      <c r="T3490" s="15">
        <f t="shared" si="273"/>
        <v>42111.666666666672</v>
      </c>
      <c r="U3490">
        <f t="shared" si="274"/>
        <v>2015</v>
      </c>
    </row>
    <row r="3491" spans="1:21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0" t="s">
        <v>8315</v>
      </c>
      <c r="R3491" t="s">
        <v>8316</v>
      </c>
      <c r="S3491" s="15">
        <f t="shared" si="272"/>
        <v>41753.635775462964</v>
      </c>
      <c r="T3491" s="15">
        <f t="shared" si="273"/>
        <v>41783.875</v>
      </c>
      <c r="U3491">
        <f t="shared" si="274"/>
        <v>2014</v>
      </c>
    </row>
    <row r="3492" spans="1:21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0" t="s">
        <v>8315</v>
      </c>
      <c r="R3492" t="s">
        <v>8316</v>
      </c>
      <c r="S3492" s="15">
        <f t="shared" si="272"/>
        <v>42443.802361111113</v>
      </c>
      <c r="T3492" s="15">
        <f t="shared" si="273"/>
        <v>42473.802361111113</v>
      </c>
      <c r="U3492">
        <f t="shared" si="274"/>
        <v>2016</v>
      </c>
    </row>
    <row r="3493" spans="1:21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0" t="s">
        <v>8315</v>
      </c>
      <c r="R3493" t="s">
        <v>8316</v>
      </c>
      <c r="S3493" s="15">
        <f t="shared" si="272"/>
        <v>42121.249814814815</v>
      </c>
      <c r="T3493" s="15">
        <f t="shared" si="273"/>
        <v>42142.249814814815</v>
      </c>
      <c r="U3493">
        <f t="shared" si="274"/>
        <v>2015</v>
      </c>
    </row>
    <row r="3494" spans="1:21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0" t="s">
        <v>8315</v>
      </c>
      <c r="R3494" t="s">
        <v>8316</v>
      </c>
      <c r="S3494" s="15">
        <f t="shared" si="272"/>
        <v>42268.009224537032</v>
      </c>
      <c r="T3494" s="15">
        <f t="shared" si="273"/>
        <v>42303.009224537032</v>
      </c>
      <c r="U3494">
        <f t="shared" si="274"/>
        <v>2015</v>
      </c>
    </row>
    <row r="3495" spans="1:21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0" t="s">
        <v>8315</v>
      </c>
      <c r="R3495" t="s">
        <v>8316</v>
      </c>
      <c r="S3495" s="15">
        <f t="shared" si="272"/>
        <v>41848.866157407407</v>
      </c>
      <c r="T3495" s="15">
        <f t="shared" si="273"/>
        <v>41868.21597222222</v>
      </c>
      <c r="U3495">
        <f t="shared" si="274"/>
        <v>2014</v>
      </c>
    </row>
    <row r="3496" spans="1:21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0" t="s">
        <v>8315</v>
      </c>
      <c r="R3496" t="s">
        <v>8316</v>
      </c>
      <c r="S3496" s="15">
        <f t="shared" si="272"/>
        <v>42689.214988425927</v>
      </c>
      <c r="T3496" s="15">
        <f t="shared" si="273"/>
        <v>42700.25</v>
      </c>
      <c r="U3496">
        <f t="shared" si="274"/>
        <v>2016</v>
      </c>
    </row>
    <row r="3497" spans="1:21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0" t="s">
        <v>8315</v>
      </c>
      <c r="R3497" t="s">
        <v>8316</v>
      </c>
      <c r="S3497" s="15">
        <f t="shared" si="272"/>
        <v>41915.762835648151</v>
      </c>
      <c r="T3497" s="15">
        <f t="shared" si="273"/>
        <v>41944.720833333333</v>
      </c>
      <c r="U3497">
        <f t="shared" si="274"/>
        <v>2014</v>
      </c>
    </row>
    <row r="3498" spans="1:21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0" t="s">
        <v>8315</v>
      </c>
      <c r="R3498" t="s">
        <v>8316</v>
      </c>
      <c r="S3498" s="15">
        <f t="shared" si="272"/>
        <v>42584.846828703703</v>
      </c>
      <c r="T3498" s="15">
        <f t="shared" si="273"/>
        <v>42624.846828703703</v>
      </c>
      <c r="U3498">
        <f t="shared" si="274"/>
        <v>2016</v>
      </c>
    </row>
    <row r="3499" spans="1:21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0" t="s">
        <v>8315</v>
      </c>
      <c r="R3499" t="s">
        <v>8316</v>
      </c>
      <c r="S3499" s="15">
        <f t="shared" si="272"/>
        <v>42511.741944444439</v>
      </c>
      <c r="T3499" s="15">
        <f t="shared" si="273"/>
        <v>42523.916666666672</v>
      </c>
      <c r="U3499">
        <f t="shared" si="274"/>
        <v>2016</v>
      </c>
    </row>
    <row r="3500" spans="1:21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0" t="s">
        <v>8315</v>
      </c>
      <c r="R3500" t="s">
        <v>8316</v>
      </c>
      <c r="S3500" s="15">
        <f t="shared" si="272"/>
        <v>42459.15861111111</v>
      </c>
      <c r="T3500" s="15">
        <f t="shared" si="273"/>
        <v>42518.905555555553</v>
      </c>
      <c r="U3500">
        <f t="shared" si="274"/>
        <v>2016</v>
      </c>
    </row>
    <row r="3501" spans="1:21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0" t="s">
        <v>8315</v>
      </c>
      <c r="R3501" t="s">
        <v>8316</v>
      </c>
      <c r="S3501" s="15">
        <f t="shared" si="272"/>
        <v>42132.036168981482</v>
      </c>
      <c r="T3501" s="15">
        <f t="shared" si="273"/>
        <v>42186.290972222225</v>
      </c>
      <c r="U3501">
        <f t="shared" si="274"/>
        <v>2015</v>
      </c>
    </row>
    <row r="3502" spans="1:21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0" t="s">
        <v>8315</v>
      </c>
      <c r="R3502" t="s">
        <v>8316</v>
      </c>
      <c r="S3502" s="15">
        <f t="shared" si="272"/>
        <v>42419.91942129629</v>
      </c>
      <c r="T3502" s="15">
        <f t="shared" si="273"/>
        <v>42436.207638888889</v>
      </c>
      <c r="U3502">
        <f t="shared" si="274"/>
        <v>2016</v>
      </c>
    </row>
    <row r="3503" spans="1:21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0" t="s">
        <v>8315</v>
      </c>
      <c r="R3503" t="s">
        <v>8316</v>
      </c>
      <c r="S3503" s="15">
        <f t="shared" si="272"/>
        <v>42233.763831018514</v>
      </c>
      <c r="T3503" s="15">
        <f t="shared" si="273"/>
        <v>42258.763831018514</v>
      </c>
      <c r="U3503">
        <f t="shared" si="274"/>
        <v>2015</v>
      </c>
    </row>
    <row r="3504" spans="1:21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0" t="s">
        <v>8315</v>
      </c>
      <c r="R3504" t="s">
        <v>8316</v>
      </c>
      <c r="S3504" s="15">
        <f t="shared" si="272"/>
        <v>42430.839398148149</v>
      </c>
      <c r="T3504" s="15">
        <f t="shared" si="273"/>
        <v>42445.165972222225</v>
      </c>
      <c r="U3504">
        <f t="shared" si="274"/>
        <v>2016</v>
      </c>
    </row>
    <row r="3505" spans="1:21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0" t="s">
        <v>8315</v>
      </c>
      <c r="R3505" t="s">
        <v>8316</v>
      </c>
      <c r="S3505" s="15">
        <f t="shared" si="272"/>
        <v>42545.478333333333</v>
      </c>
      <c r="T3505" s="15">
        <f t="shared" si="273"/>
        <v>42575.478333333333</v>
      </c>
      <c r="U3505">
        <f t="shared" si="274"/>
        <v>2016</v>
      </c>
    </row>
    <row r="3506" spans="1:21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0" t="s">
        <v>8315</v>
      </c>
      <c r="R3506" t="s">
        <v>8316</v>
      </c>
      <c r="S3506" s="15">
        <f t="shared" si="272"/>
        <v>42297.748738425929</v>
      </c>
      <c r="T3506" s="15">
        <f t="shared" si="273"/>
        <v>42327.790405092594</v>
      </c>
      <c r="U3506">
        <f t="shared" si="274"/>
        <v>2015</v>
      </c>
    </row>
    <row r="3507" spans="1:21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0" t="s">
        <v>8315</v>
      </c>
      <c r="R3507" t="s">
        <v>8316</v>
      </c>
      <c r="S3507" s="15">
        <f t="shared" si="272"/>
        <v>41760.935706018521</v>
      </c>
      <c r="T3507" s="15">
        <f t="shared" si="273"/>
        <v>41772.166666666664</v>
      </c>
      <c r="U3507">
        <f t="shared" si="274"/>
        <v>2014</v>
      </c>
    </row>
    <row r="3508" spans="1:21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0" t="s">
        <v>8315</v>
      </c>
      <c r="R3508" t="s">
        <v>8316</v>
      </c>
      <c r="S3508" s="15">
        <f t="shared" si="272"/>
        <v>41829.734259259261</v>
      </c>
      <c r="T3508" s="15">
        <f t="shared" si="273"/>
        <v>41874.734259259261</v>
      </c>
      <c r="U3508">
        <f t="shared" si="274"/>
        <v>2014</v>
      </c>
    </row>
    <row r="3509" spans="1:21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0" t="s">
        <v>8315</v>
      </c>
      <c r="R3509" t="s">
        <v>8316</v>
      </c>
      <c r="S3509" s="15">
        <f t="shared" si="272"/>
        <v>42491.92288194444</v>
      </c>
      <c r="T3509" s="15">
        <f t="shared" si="273"/>
        <v>42521.92288194444</v>
      </c>
      <c r="U3509">
        <f t="shared" si="274"/>
        <v>2016</v>
      </c>
    </row>
    <row r="3510" spans="1:21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0" t="s">
        <v>8315</v>
      </c>
      <c r="R3510" t="s">
        <v>8316</v>
      </c>
      <c r="S3510" s="15">
        <f t="shared" si="272"/>
        <v>42477.729780092588</v>
      </c>
      <c r="T3510" s="15">
        <f t="shared" si="273"/>
        <v>42500.875</v>
      </c>
      <c r="U3510">
        <f t="shared" si="274"/>
        <v>2016</v>
      </c>
    </row>
    <row r="3511" spans="1:21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0" t="s">
        <v>8315</v>
      </c>
      <c r="R3511" t="s">
        <v>8316</v>
      </c>
      <c r="S3511" s="15">
        <f t="shared" si="272"/>
        <v>41950.859560185185</v>
      </c>
      <c r="T3511" s="15">
        <f t="shared" si="273"/>
        <v>41964.204861111109</v>
      </c>
      <c r="U3511">
        <f t="shared" si="274"/>
        <v>2014</v>
      </c>
    </row>
    <row r="3512" spans="1:21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0" t="s">
        <v>8315</v>
      </c>
      <c r="R3512" t="s">
        <v>8316</v>
      </c>
      <c r="S3512" s="15">
        <f t="shared" si="272"/>
        <v>41802.62090277778</v>
      </c>
      <c r="T3512" s="15">
        <f t="shared" si="273"/>
        <v>41822.62090277778</v>
      </c>
      <c r="U3512">
        <f t="shared" si="274"/>
        <v>2014</v>
      </c>
    </row>
    <row r="3513" spans="1:21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0" t="s">
        <v>8315</v>
      </c>
      <c r="R3513" t="s">
        <v>8316</v>
      </c>
      <c r="S3513" s="15">
        <f t="shared" si="272"/>
        <v>41927.873784722222</v>
      </c>
      <c r="T3513" s="15">
        <f t="shared" si="273"/>
        <v>41950.770833333336</v>
      </c>
      <c r="U3513">
        <f t="shared" si="274"/>
        <v>2014</v>
      </c>
    </row>
    <row r="3514" spans="1:21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0" t="s">
        <v>8315</v>
      </c>
      <c r="R3514" t="s">
        <v>8316</v>
      </c>
      <c r="S3514" s="15">
        <f t="shared" si="272"/>
        <v>42057.536944444444</v>
      </c>
      <c r="T3514" s="15">
        <f t="shared" si="273"/>
        <v>42117.49527777778</v>
      </c>
      <c r="U3514">
        <f t="shared" si="274"/>
        <v>2015</v>
      </c>
    </row>
    <row r="3515" spans="1:21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0" t="s">
        <v>8315</v>
      </c>
      <c r="R3515" t="s">
        <v>8316</v>
      </c>
      <c r="S3515" s="15">
        <f t="shared" si="272"/>
        <v>41781.096203703702</v>
      </c>
      <c r="T3515" s="15">
        <f t="shared" si="273"/>
        <v>41794.207638888889</v>
      </c>
      <c r="U3515">
        <f t="shared" si="274"/>
        <v>2014</v>
      </c>
    </row>
    <row r="3516" spans="1:21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0" t="s">
        <v>8315</v>
      </c>
      <c r="R3516" t="s">
        <v>8316</v>
      </c>
      <c r="S3516" s="15">
        <f t="shared" si="272"/>
        <v>42020.846666666665</v>
      </c>
      <c r="T3516" s="15">
        <f t="shared" si="273"/>
        <v>42037.207638888889</v>
      </c>
      <c r="U3516">
        <f t="shared" si="274"/>
        <v>2015</v>
      </c>
    </row>
    <row r="3517" spans="1:21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0" t="s">
        <v>8315</v>
      </c>
      <c r="R3517" t="s">
        <v>8316</v>
      </c>
      <c r="S3517" s="15">
        <f t="shared" si="272"/>
        <v>42125.772812499999</v>
      </c>
      <c r="T3517" s="15">
        <f t="shared" si="273"/>
        <v>42155.772812499999</v>
      </c>
      <c r="U3517">
        <f t="shared" si="274"/>
        <v>2015</v>
      </c>
    </row>
    <row r="3518" spans="1:21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0" t="s">
        <v>8315</v>
      </c>
      <c r="R3518" t="s">
        <v>8316</v>
      </c>
      <c r="S3518" s="15">
        <f t="shared" si="272"/>
        <v>41856.010069444441</v>
      </c>
      <c r="T3518" s="15">
        <f t="shared" si="273"/>
        <v>41890.125</v>
      </c>
      <c r="U3518">
        <f t="shared" si="274"/>
        <v>2014</v>
      </c>
    </row>
    <row r="3519" spans="1:21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0" t="s">
        <v>8315</v>
      </c>
      <c r="R3519" t="s">
        <v>8316</v>
      </c>
      <c r="S3519" s="15">
        <f t="shared" si="272"/>
        <v>41794.817523148151</v>
      </c>
      <c r="T3519" s="15">
        <f t="shared" si="273"/>
        <v>41824.458333333336</v>
      </c>
      <c r="U3519">
        <f t="shared" si="274"/>
        <v>2014</v>
      </c>
    </row>
    <row r="3520" spans="1:21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0" t="s">
        <v>8315</v>
      </c>
      <c r="R3520" t="s">
        <v>8316</v>
      </c>
      <c r="S3520" s="15">
        <f t="shared" si="272"/>
        <v>41893.783553240741</v>
      </c>
      <c r="T3520" s="15">
        <f t="shared" si="273"/>
        <v>41914.597916666666</v>
      </c>
      <c r="U3520">
        <f t="shared" si="274"/>
        <v>2014</v>
      </c>
    </row>
    <row r="3521" spans="1:21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0" t="s">
        <v>8315</v>
      </c>
      <c r="R3521" t="s">
        <v>8316</v>
      </c>
      <c r="S3521" s="15">
        <f t="shared" si="272"/>
        <v>42037.598958333328</v>
      </c>
      <c r="T3521" s="15">
        <f t="shared" si="273"/>
        <v>42067.598958333328</v>
      </c>
      <c r="U3521">
        <f t="shared" si="274"/>
        <v>2015</v>
      </c>
    </row>
    <row r="3522" spans="1:21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si="271"/>
        <v>95.95</v>
      </c>
      <c r="Q3522" s="10" t="s">
        <v>8315</v>
      </c>
      <c r="R3522" t="s">
        <v>8316</v>
      </c>
      <c r="S3522" s="15">
        <f t="shared" si="272"/>
        <v>42227.824212962965</v>
      </c>
      <c r="T3522" s="15">
        <f t="shared" si="273"/>
        <v>42253.57430555555</v>
      </c>
      <c r="U3522">
        <f t="shared" si="274"/>
        <v>2015</v>
      </c>
    </row>
    <row r="3523" spans="1:21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ref="P3523:P3586" si="276">IFERROR(ROUND(E3523/L3523,2),0)</f>
        <v>45.62</v>
      </c>
      <c r="Q3523" s="10" t="s">
        <v>8315</v>
      </c>
      <c r="R3523" t="s">
        <v>8316</v>
      </c>
      <c r="S3523" s="15">
        <f t="shared" ref="S3523:S3586" si="277">(((J3523/60)/60)/24)+DATE(1970,1,1)</f>
        <v>41881.361342592594</v>
      </c>
      <c r="T3523" s="15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8315</v>
      </c>
      <c r="R3524" t="s">
        <v>8316</v>
      </c>
      <c r="S3524" s="15">
        <f t="shared" si="277"/>
        <v>42234.789884259255</v>
      </c>
      <c r="T3524" s="15">
        <f t="shared" si="278"/>
        <v>42262.420833333337</v>
      </c>
      <c r="U3524">
        <f t="shared" si="279"/>
        <v>2015</v>
      </c>
    </row>
    <row r="3525" spans="1:21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8315</v>
      </c>
      <c r="R3525" t="s">
        <v>8316</v>
      </c>
      <c r="S3525" s="15">
        <f t="shared" si="277"/>
        <v>42581.397546296299</v>
      </c>
      <c r="T3525" s="15">
        <f t="shared" si="278"/>
        <v>42638.958333333328</v>
      </c>
      <c r="U3525">
        <f t="shared" si="279"/>
        <v>2016</v>
      </c>
    </row>
    <row r="3526" spans="1:21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8315</v>
      </c>
      <c r="R3526" t="s">
        <v>8316</v>
      </c>
      <c r="S3526" s="15">
        <f t="shared" si="277"/>
        <v>41880.76357638889</v>
      </c>
      <c r="T3526" s="15">
        <f t="shared" si="278"/>
        <v>41895.166666666664</v>
      </c>
      <c r="U3526">
        <f t="shared" si="279"/>
        <v>2014</v>
      </c>
    </row>
    <row r="3527" spans="1:21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8315</v>
      </c>
      <c r="R3527" t="s">
        <v>8316</v>
      </c>
      <c r="S3527" s="15">
        <f t="shared" si="277"/>
        <v>42214.6956712963</v>
      </c>
      <c r="T3527" s="15">
        <f t="shared" si="278"/>
        <v>42225.666666666672</v>
      </c>
      <c r="U3527">
        <f t="shared" si="279"/>
        <v>2015</v>
      </c>
    </row>
    <row r="3528" spans="1:21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8315</v>
      </c>
      <c r="R3528" t="s">
        <v>8316</v>
      </c>
      <c r="S3528" s="15">
        <f t="shared" si="277"/>
        <v>42460.335312499999</v>
      </c>
      <c r="T3528" s="15">
        <f t="shared" si="278"/>
        <v>42488.249305555553</v>
      </c>
      <c r="U3528">
        <f t="shared" si="279"/>
        <v>2016</v>
      </c>
    </row>
    <row r="3529" spans="1:21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8315</v>
      </c>
      <c r="R3529" t="s">
        <v>8316</v>
      </c>
      <c r="S3529" s="15">
        <f t="shared" si="277"/>
        <v>42167.023206018523</v>
      </c>
      <c r="T3529" s="15">
        <f t="shared" si="278"/>
        <v>42196.165972222225</v>
      </c>
      <c r="U3529">
        <f t="shared" si="279"/>
        <v>2015</v>
      </c>
    </row>
    <row r="3530" spans="1:21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0" t="s">
        <v>8315</v>
      </c>
      <c r="R3530" t="s">
        <v>8316</v>
      </c>
      <c r="S3530" s="15">
        <f t="shared" si="277"/>
        <v>42733.50136574074</v>
      </c>
      <c r="T3530" s="15">
        <f t="shared" si="278"/>
        <v>42753.50136574074</v>
      </c>
      <c r="U3530">
        <f t="shared" si="279"/>
        <v>2016</v>
      </c>
    </row>
    <row r="3531" spans="1:21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0" t="s">
        <v>8315</v>
      </c>
      <c r="R3531" t="s">
        <v>8316</v>
      </c>
      <c r="S3531" s="15">
        <f t="shared" si="277"/>
        <v>42177.761782407411</v>
      </c>
      <c r="T3531" s="15">
        <f t="shared" si="278"/>
        <v>42198.041666666672</v>
      </c>
      <c r="U3531">
        <f t="shared" si="279"/>
        <v>2015</v>
      </c>
    </row>
    <row r="3532" spans="1:21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8315</v>
      </c>
      <c r="R3532" t="s">
        <v>8316</v>
      </c>
      <c r="S3532" s="15">
        <f t="shared" si="277"/>
        <v>42442.623344907406</v>
      </c>
      <c r="T3532" s="15">
        <f t="shared" si="278"/>
        <v>42470.833333333328</v>
      </c>
      <c r="U3532">
        <f t="shared" si="279"/>
        <v>2016</v>
      </c>
    </row>
    <row r="3533" spans="1:2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0" t="s">
        <v>8315</v>
      </c>
      <c r="R3533" t="s">
        <v>8316</v>
      </c>
      <c r="S3533" s="15">
        <f t="shared" si="277"/>
        <v>42521.654328703706</v>
      </c>
      <c r="T3533" s="15">
        <f t="shared" si="278"/>
        <v>42551.654328703706</v>
      </c>
      <c r="U3533">
        <f t="shared" si="279"/>
        <v>2016</v>
      </c>
    </row>
    <row r="3534" spans="1:21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0" t="s">
        <v>8315</v>
      </c>
      <c r="R3534" t="s">
        <v>8316</v>
      </c>
      <c r="S3534" s="15">
        <f t="shared" si="277"/>
        <v>41884.599849537037</v>
      </c>
      <c r="T3534" s="15">
        <f t="shared" si="278"/>
        <v>41900.165972222225</v>
      </c>
      <c r="U3534">
        <f t="shared" si="279"/>
        <v>2014</v>
      </c>
    </row>
    <row r="3535" spans="1:21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0" t="s">
        <v>8315</v>
      </c>
      <c r="R3535" t="s">
        <v>8316</v>
      </c>
      <c r="S3535" s="15">
        <f t="shared" si="277"/>
        <v>42289.761192129634</v>
      </c>
      <c r="T3535" s="15">
        <f t="shared" si="278"/>
        <v>42319.802858796291</v>
      </c>
      <c r="U3535">
        <f t="shared" si="279"/>
        <v>2015</v>
      </c>
    </row>
    <row r="3536" spans="1:21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0" t="s">
        <v>8315</v>
      </c>
      <c r="R3536" t="s">
        <v>8316</v>
      </c>
      <c r="S3536" s="15">
        <f t="shared" si="277"/>
        <v>42243.6252662037</v>
      </c>
      <c r="T3536" s="15">
        <f t="shared" si="278"/>
        <v>42278.6252662037</v>
      </c>
      <c r="U3536">
        <f t="shared" si="279"/>
        <v>2015</v>
      </c>
    </row>
    <row r="3537" spans="1:21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0" t="s">
        <v>8315</v>
      </c>
      <c r="R3537" t="s">
        <v>8316</v>
      </c>
      <c r="S3537" s="15">
        <f t="shared" si="277"/>
        <v>42248.640162037031</v>
      </c>
      <c r="T3537" s="15">
        <f t="shared" si="278"/>
        <v>42279.75</v>
      </c>
      <c r="U3537">
        <f t="shared" si="279"/>
        <v>2015</v>
      </c>
    </row>
    <row r="3538" spans="1:21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0" t="s">
        <v>8315</v>
      </c>
      <c r="R3538" t="s">
        <v>8316</v>
      </c>
      <c r="S3538" s="15">
        <f t="shared" si="277"/>
        <v>42328.727141203708</v>
      </c>
      <c r="T3538" s="15">
        <f t="shared" si="278"/>
        <v>42358.499305555553</v>
      </c>
      <c r="U3538">
        <f t="shared" si="279"/>
        <v>2015</v>
      </c>
    </row>
    <row r="3539" spans="1:21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8315</v>
      </c>
      <c r="R3539" t="s">
        <v>8316</v>
      </c>
      <c r="S3539" s="15">
        <f t="shared" si="277"/>
        <v>41923.354351851849</v>
      </c>
      <c r="T3539" s="15">
        <f t="shared" si="278"/>
        <v>41960.332638888889</v>
      </c>
      <c r="U3539">
        <f t="shared" si="279"/>
        <v>2014</v>
      </c>
    </row>
    <row r="3540" spans="1:21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0" t="s">
        <v>8315</v>
      </c>
      <c r="R3540" t="s">
        <v>8316</v>
      </c>
      <c r="S3540" s="15">
        <f t="shared" si="277"/>
        <v>42571.420601851853</v>
      </c>
      <c r="T3540" s="15">
        <f t="shared" si="278"/>
        <v>42599.420601851853</v>
      </c>
      <c r="U3540">
        <f t="shared" si="279"/>
        <v>2016</v>
      </c>
    </row>
    <row r="3541" spans="1:21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0" t="s">
        <v>8315</v>
      </c>
      <c r="R3541" t="s">
        <v>8316</v>
      </c>
      <c r="S3541" s="15">
        <f t="shared" si="277"/>
        <v>42600.756041666667</v>
      </c>
      <c r="T3541" s="15">
        <f t="shared" si="278"/>
        <v>42621.756041666667</v>
      </c>
      <c r="U3541">
        <f t="shared" si="279"/>
        <v>2016</v>
      </c>
    </row>
    <row r="3542" spans="1:21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0" t="s">
        <v>8315</v>
      </c>
      <c r="R3542" t="s">
        <v>8316</v>
      </c>
      <c r="S3542" s="15">
        <f t="shared" si="277"/>
        <v>42517.003368055557</v>
      </c>
      <c r="T3542" s="15">
        <f t="shared" si="278"/>
        <v>42547.003368055557</v>
      </c>
      <c r="U3542">
        <f t="shared" si="279"/>
        <v>2016</v>
      </c>
    </row>
    <row r="3543" spans="1:21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0" t="s">
        <v>8315</v>
      </c>
      <c r="R3543" t="s">
        <v>8316</v>
      </c>
      <c r="S3543" s="15">
        <f t="shared" si="277"/>
        <v>42222.730034722219</v>
      </c>
      <c r="T3543" s="15">
        <f t="shared" si="278"/>
        <v>42247.730034722219</v>
      </c>
      <c r="U3543">
        <f t="shared" si="279"/>
        <v>2015</v>
      </c>
    </row>
    <row r="3544" spans="1:21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0" t="s">
        <v>8315</v>
      </c>
      <c r="R3544" t="s">
        <v>8316</v>
      </c>
      <c r="S3544" s="15">
        <f t="shared" si="277"/>
        <v>41829.599791666667</v>
      </c>
      <c r="T3544" s="15">
        <f t="shared" si="278"/>
        <v>41889.599791666667</v>
      </c>
      <c r="U3544">
        <f t="shared" si="279"/>
        <v>2014</v>
      </c>
    </row>
    <row r="3545" spans="1:21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0" t="s">
        <v>8315</v>
      </c>
      <c r="R3545" t="s">
        <v>8316</v>
      </c>
      <c r="S3545" s="15">
        <f t="shared" si="277"/>
        <v>42150.755312499998</v>
      </c>
      <c r="T3545" s="15">
        <f t="shared" si="278"/>
        <v>42180.755312499998</v>
      </c>
      <c r="U3545">
        <f t="shared" si="279"/>
        <v>2015</v>
      </c>
    </row>
    <row r="3546" spans="1:21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8315</v>
      </c>
      <c r="R3546" t="s">
        <v>8316</v>
      </c>
      <c r="S3546" s="15">
        <f t="shared" si="277"/>
        <v>42040.831678240742</v>
      </c>
      <c r="T3546" s="15">
        <f t="shared" si="278"/>
        <v>42070.831678240742</v>
      </c>
      <c r="U3546">
        <f t="shared" si="279"/>
        <v>2015</v>
      </c>
    </row>
    <row r="3547" spans="1:21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0" t="s">
        <v>8315</v>
      </c>
      <c r="R3547" t="s">
        <v>8316</v>
      </c>
      <c r="S3547" s="15">
        <f t="shared" si="277"/>
        <v>42075.807395833333</v>
      </c>
      <c r="T3547" s="15">
        <f t="shared" si="278"/>
        <v>42105.807395833333</v>
      </c>
      <c r="U3547">
        <f t="shared" si="279"/>
        <v>2015</v>
      </c>
    </row>
    <row r="3548" spans="1:21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0" t="s">
        <v>8315</v>
      </c>
      <c r="R3548" t="s">
        <v>8316</v>
      </c>
      <c r="S3548" s="15">
        <f t="shared" si="277"/>
        <v>42073.660694444443</v>
      </c>
      <c r="T3548" s="15">
        <f t="shared" si="278"/>
        <v>42095.165972222225</v>
      </c>
      <c r="U3548">
        <f t="shared" si="279"/>
        <v>2015</v>
      </c>
    </row>
    <row r="3549" spans="1:21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0" t="s">
        <v>8315</v>
      </c>
      <c r="R3549" t="s">
        <v>8316</v>
      </c>
      <c r="S3549" s="15">
        <f t="shared" si="277"/>
        <v>42480.078715277778</v>
      </c>
      <c r="T3549" s="15">
        <f t="shared" si="278"/>
        <v>42504.165972222225</v>
      </c>
      <c r="U3549">
        <f t="shared" si="279"/>
        <v>2016</v>
      </c>
    </row>
    <row r="3550" spans="1:21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0" t="s">
        <v>8315</v>
      </c>
      <c r="R3550" t="s">
        <v>8316</v>
      </c>
      <c r="S3550" s="15">
        <f t="shared" si="277"/>
        <v>42411.942291666666</v>
      </c>
      <c r="T3550" s="15">
        <f t="shared" si="278"/>
        <v>42434.041666666672</v>
      </c>
      <c r="U3550">
        <f t="shared" si="279"/>
        <v>2016</v>
      </c>
    </row>
    <row r="3551" spans="1:21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0" t="s">
        <v>8315</v>
      </c>
      <c r="R3551" t="s">
        <v>8316</v>
      </c>
      <c r="S3551" s="15">
        <f t="shared" si="277"/>
        <v>42223.394363425927</v>
      </c>
      <c r="T3551" s="15">
        <f t="shared" si="278"/>
        <v>42251.394363425927</v>
      </c>
      <c r="U3551">
        <f t="shared" si="279"/>
        <v>2015</v>
      </c>
    </row>
    <row r="3552" spans="1:21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0" t="s">
        <v>8315</v>
      </c>
      <c r="R3552" t="s">
        <v>8316</v>
      </c>
      <c r="S3552" s="15">
        <f t="shared" si="277"/>
        <v>42462.893495370372</v>
      </c>
      <c r="T3552" s="15">
        <f t="shared" si="278"/>
        <v>42492.893495370372</v>
      </c>
      <c r="U3552">
        <f t="shared" si="279"/>
        <v>2016</v>
      </c>
    </row>
    <row r="3553" spans="1:21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0" t="s">
        <v>8315</v>
      </c>
      <c r="R3553" t="s">
        <v>8316</v>
      </c>
      <c r="S3553" s="15">
        <f t="shared" si="277"/>
        <v>41753.515856481477</v>
      </c>
      <c r="T3553" s="15">
        <f t="shared" si="278"/>
        <v>41781.921527777777</v>
      </c>
      <c r="U3553">
        <f t="shared" si="279"/>
        <v>2014</v>
      </c>
    </row>
    <row r="3554" spans="1:21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0" t="s">
        <v>8315</v>
      </c>
      <c r="R3554" t="s">
        <v>8316</v>
      </c>
      <c r="S3554" s="15">
        <f t="shared" si="277"/>
        <v>41788.587083333332</v>
      </c>
      <c r="T3554" s="15">
        <f t="shared" si="278"/>
        <v>41818.587083333332</v>
      </c>
      <c r="U3554">
        <f t="shared" si="279"/>
        <v>2014</v>
      </c>
    </row>
    <row r="3555" spans="1:21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0" t="s">
        <v>8315</v>
      </c>
      <c r="R3555" t="s">
        <v>8316</v>
      </c>
      <c r="S3555" s="15">
        <f t="shared" si="277"/>
        <v>42196.028703703705</v>
      </c>
      <c r="T3555" s="15">
        <f t="shared" si="278"/>
        <v>42228</v>
      </c>
      <c r="U3555">
        <f t="shared" si="279"/>
        <v>2015</v>
      </c>
    </row>
    <row r="3556" spans="1:21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0" t="s">
        <v>8315</v>
      </c>
      <c r="R3556" t="s">
        <v>8316</v>
      </c>
      <c r="S3556" s="15">
        <f t="shared" si="277"/>
        <v>42016.050451388888</v>
      </c>
      <c r="T3556" s="15">
        <f t="shared" si="278"/>
        <v>42046.708333333328</v>
      </c>
      <c r="U3556">
        <f t="shared" si="279"/>
        <v>2015</v>
      </c>
    </row>
    <row r="3557" spans="1:21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0" t="s">
        <v>8315</v>
      </c>
      <c r="R3557" t="s">
        <v>8316</v>
      </c>
      <c r="S3557" s="15">
        <f t="shared" si="277"/>
        <v>42661.442060185189</v>
      </c>
      <c r="T3557" s="15">
        <f t="shared" si="278"/>
        <v>42691.483726851846</v>
      </c>
      <c r="U3557">
        <f t="shared" si="279"/>
        <v>2016</v>
      </c>
    </row>
    <row r="3558" spans="1:21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0" t="s">
        <v>8315</v>
      </c>
      <c r="R3558" t="s">
        <v>8316</v>
      </c>
      <c r="S3558" s="15">
        <f t="shared" si="277"/>
        <v>41808.649583333332</v>
      </c>
      <c r="T3558" s="15">
        <f t="shared" si="278"/>
        <v>41868.649583333332</v>
      </c>
      <c r="U3558">
        <f t="shared" si="279"/>
        <v>2014</v>
      </c>
    </row>
    <row r="3559" spans="1:21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0" t="s">
        <v>8315</v>
      </c>
      <c r="R3559" t="s">
        <v>8316</v>
      </c>
      <c r="S3559" s="15">
        <f t="shared" si="277"/>
        <v>41730.276747685188</v>
      </c>
      <c r="T3559" s="15">
        <f t="shared" si="278"/>
        <v>41764.276747685188</v>
      </c>
      <c r="U3559">
        <f t="shared" si="279"/>
        <v>2014</v>
      </c>
    </row>
    <row r="3560" spans="1:21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0" t="s">
        <v>8315</v>
      </c>
      <c r="R3560" t="s">
        <v>8316</v>
      </c>
      <c r="S3560" s="15">
        <f t="shared" si="277"/>
        <v>42139.816840277781</v>
      </c>
      <c r="T3560" s="15">
        <f t="shared" si="278"/>
        <v>42181.875</v>
      </c>
      <c r="U3560">
        <f t="shared" si="279"/>
        <v>2015</v>
      </c>
    </row>
    <row r="3561" spans="1:21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0" t="s">
        <v>8315</v>
      </c>
      <c r="R3561" t="s">
        <v>8316</v>
      </c>
      <c r="S3561" s="15">
        <f t="shared" si="277"/>
        <v>42194.096157407403</v>
      </c>
      <c r="T3561" s="15">
        <f t="shared" si="278"/>
        <v>42216.373611111107</v>
      </c>
      <c r="U3561">
        <f t="shared" si="279"/>
        <v>2015</v>
      </c>
    </row>
    <row r="3562" spans="1:21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0" t="s">
        <v>8315</v>
      </c>
      <c r="R3562" t="s">
        <v>8316</v>
      </c>
      <c r="S3562" s="15">
        <f t="shared" si="277"/>
        <v>42115.889652777783</v>
      </c>
      <c r="T3562" s="15">
        <f t="shared" si="278"/>
        <v>42151.114583333328</v>
      </c>
      <c r="U3562">
        <f t="shared" si="279"/>
        <v>2015</v>
      </c>
    </row>
    <row r="3563" spans="1:21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0" t="s">
        <v>8315</v>
      </c>
      <c r="R3563" t="s">
        <v>8316</v>
      </c>
      <c r="S3563" s="15">
        <f t="shared" si="277"/>
        <v>42203.680300925931</v>
      </c>
      <c r="T3563" s="15">
        <f t="shared" si="278"/>
        <v>42221.774999999994</v>
      </c>
      <c r="U3563">
        <f t="shared" si="279"/>
        <v>2015</v>
      </c>
    </row>
    <row r="3564" spans="1:21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0" t="s">
        <v>8315</v>
      </c>
      <c r="R3564" t="s">
        <v>8316</v>
      </c>
      <c r="S3564" s="15">
        <f t="shared" si="277"/>
        <v>42433.761886574073</v>
      </c>
      <c r="T3564" s="15">
        <f t="shared" si="278"/>
        <v>42442.916666666672</v>
      </c>
      <c r="U3564">
        <f t="shared" si="279"/>
        <v>2016</v>
      </c>
    </row>
    <row r="3565" spans="1:21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0" t="s">
        <v>8315</v>
      </c>
      <c r="R3565" t="s">
        <v>8316</v>
      </c>
      <c r="S3565" s="15">
        <f t="shared" si="277"/>
        <v>42555.671944444446</v>
      </c>
      <c r="T3565" s="15">
        <f t="shared" si="278"/>
        <v>42583.791666666672</v>
      </c>
      <c r="U3565">
        <f t="shared" si="279"/>
        <v>2016</v>
      </c>
    </row>
    <row r="3566" spans="1:21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0" t="s">
        <v>8315</v>
      </c>
      <c r="R3566" t="s">
        <v>8316</v>
      </c>
      <c r="S3566" s="15">
        <f t="shared" si="277"/>
        <v>42236.623252314821</v>
      </c>
      <c r="T3566" s="15">
        <f t="shared" si="278"/>
        <v>42282.666666666672</v>
      </c>
      <c r="U3566">
        <f t="shared" si="279"/>
        <v>2015</v>
      </c>
    </row>
    <row r="3567" spans="1:21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0" t="s">
        <v>8315</v>
      </c>
      <c r="R3567" t="s">
        <v>8316</v>
      </c>
      <c r="S3567" s="15">
        <f t="shared" si="277"/>
        <v>41974.743148148147</v>
      </c>
      <c r="T3567" s="15">
        <f t="shared" si="278"/>
        <v>42004.743148148147</v>
      </c>
      <c r="U3567">
        <f t="shared" si="279"/>
        <v>2014</v>
      </c>
    </row>
    <row r="3568" spans="1:21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0" t="s">
        <v>8315</v>
      </c>
      <c r="R3568" t="s">
        <v>8316</v>
      </c>
      <c r="S3568" s="15">
        <f t="shared" si="277"/>
        <v>41997.507905092592</v>
      </c>
      <c r="T3568" s="15">
        <f t="shared" si="278"/>
        <v>42027.507905092592</v>
      </c>
      <c r="U3568">
        <f t="shared" si="279"/>
        <v>2014</v>
      </c>
    </row>
    <row r="3569" spans="1:21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0" t="s">
        <v>8315</v>
      </c>
      <c r="R3569" t="s">
        <v>8316</v>
      </c>
      <c r="S3569" s="15">
        <f t="shared" si="277"/>
        <v>42135.810694444444</v>
      </c>
      <c r="T3569" s="15">
        <f t="shared" si="278"/>
        <v>42165.810694444444</v>
      </c>
      <c r="U3569">
        <f t="shared" si="279"/>
        <v>2015</v>
      </c>
    </row>
    <row r="3570" spans="1:21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0" t="s">
        <v>8315</v>
      </c>
      <c r="R3570" t="s">
        <v>8316</v>
      </c>
      <c r="S3570" s="15">
        <f t="shared" si="277"/>
        <v>41869.740671296298</v>
      </c>
      <c r="T3570" s="15">
        <f t="shared" si="278"/>
        <v>41899.740671296298</v>
      </c>
      <c r="U3570">
        <f t="shared" si="279"/>
        <v>2014</v>
      </c>
    </row>
    <row r="3571" spans="1:21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0" t="s">
        <v>8315</v>
      </c>
      <c r="R3571" t="s">
        <v>8316</v>
      </c>
      <c r="S3571" s="15">
        <f t="shared" si="277"/>
        <v>41982.688611111109</v>
      </c>
      <c r="T3571" s="15">
        <f t="shared" si="278"/>
        <v>42012.688611111109</v>
      </c>
      <c r="U3571">
        <f t="shared" si="279"/>
        <v>2014</v>
      </c>
    </row>
    <row r="3572" spans="1:21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0" t="s">
        <v>8315</v>
      </c>
      <c r="R3572" t="s">
        <v>8316</v>
      </c>
      <c r="S3572" s="15">
        <f t="shared" si="277"/>
        <v>41976.331979166673</v>
      </c>
      <c r="T3572" s="15">
        <f t="shared" si="278"/>
        <v>42004.291666666672</v>
      </c>
      <c r="U3572">
        <f t="shared" si="279"/>
        <v>2014</v>
      </c>
    </row>
    <row r="3573" spans="1:21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0" t="s">
        <v>8315</v>
      </c>
      <c r="R3573" t="s">
        <v>8316</v>
      </c>
      <c r="S3573" s="15">
        <f t="shared" si="277"/>
        <v>41912.858946759261</v>
      </c>
      <c r="T3573" s="15">
        <f t="shared" si="278"/>
        <v>41942.858946759261</v>
      </c>
      <c r="U3573">
        <f t="shared" si="279"/>
        <v>2014</v>
      </c>
    </row>
    <row r="3574" spans="1:21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0" t="s">
        <v>8315</v>
      </c>
      <c r="R3574" t="s">
        <v>8316</v>
      </c>
      <c r="S3574" s="15">
        <f t="shared" si="277"/>
        <v>42146.570393518516</v>
      </c>
      <c r="T3574" s="15">
        <f t="shared" si="278"/>
        <v>42176.570393518516</v>
      </c>
      <c r="U3574">
        <f t="shared" si="279"/>
        <v>2015</v>
      </c>
    </row>
    <row r="3575" spans="1:21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0" t="s">
        <v>8315</v>
      </c>
      <c r="R3575" t="s">
        <v>8316</v>
      </c>
      <c r="S3575" s="15">
        <f t="shared" si="277"/>
        <v>41921.375532407408</v>
      </c>
      <c r="T3575" s="15">
        <f t="shared" si="278"/>
        <v>41951.417199074072</v>
      </c>
      <c r="U3575">
        <f t="shared" si="279"/>
        <v>2014</v>
      </c>
    </row>
    <row r="3576" spans="1:21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0" t="s">
        <v>8315</v>
      </c>
      <c r="R3576" t="s">
        <v>8316</v>
      </c>
      <c r="S3576" s="15">
        <f t="shared" si="277"/>
        <v>41926.942685185182</v>
      </c>
      <c r="T3576" s="15">
        <f t="shared" si="278"/>
        <v>41956.984351851846</v>
      </c>
      <c r="U3576">
        <f t="shared" si="279"/>
        <v>2014</v>
      </c>
    </row>
    <row r="3577" spans="1:21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0" t="s">
        <v>8315</v>
      </c>
      <c r="R3577" t="s">
        <v>8316</v>
      </c>
      <c r="S3577" s="15">
        <f t="shared" si="277"/>
        <v>42561.783877314811</v>
      </c>
      <c r="T3577" s="15">
        <f t="shared" si="278"/>
        <v>42593.165972222225</v>
      </c>
      <c r="U3577">
        <f t="shared" si="279"/>
        <v>2016</v>
      </c>
    </row>
    <row r="3578" spans="1:21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0" t="s">
        <v>8315</v>
      </c>
      <c r="R3578" t="s">
        <v>8316</v>
      </c>
      <c r="S3578" s="15">
        <f t="shared" si="277"/>
        <v>42649.54923611111</v>
      </c>
      <c r="T3578" s="15">
        <f t="shared" si="278"/>
        <v>42709.590902777782</v>
      </c>
      <c r="U3578">
        <f t="shared" si="279"/>
        <v>2016</v>
      </c>
    </row>
    <row r="3579" spans="1:21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0" t="s">
        <v>8315</v>
      </c>
      <c r="R3579" t="s">
        <v>8316</v>
      </c>
      <c r="S3579" s="15">
        <f t="shared" si="277"/>
        <v>42093.786840277782</v>
      </c>
      <c r="T3579" s="15">
        <f t="shared" si="278"/>
        <v>42120.26944444445</v>
      </c>
      <c r="U3579">
        <f t="shared" si="279"/>
        <v>2015</v>
      </c>
    </row>
    <row r="3580" spans="1:21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0" t="s">
        <v>8315</v>
      </c>
      <c r="R3580" t="s">
        <v>8316</v>
      </c>
      <c r="S3580" s="15">
        <f t="shared" si="277"/>
        <v>42460.733530092592</v>
      </c>
      <c r="T3580" s="15">
        <f t="shared" si="278"/>
        <v>42490.733530092592</v>
      </c>
      <c r="U3580">
        <f t="shared" si="279"/>
        <v>2016</v>
      </c>
    </row>
    <row r="3581" spans="1:21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0" t="s">
        <v>8315</v>
      </c>
      <c r="R3581" t="s">
        <v>8316</v>
      </c>
      <c r="S3581" s="15">
        <f t="shared" si="277"/>
        <v>42430.762222222227</v>
      </c>
      <c r="T3581" s="15">
        <f t="shared" si="278"/>
        <v>42460.720555555556</v>
      </c>
      <c r="U3581">
        <f t="shared" si="279"/>
        <v>2016</v>
      </c>
    </row>
    <row r="3582" spans="1:21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0" t="s">
        <v>8315</v>
      </c>
      <c r="R3582" t="s">
        <v>8316</v>
      </c>
      <c r="S3582" s="15">
        <f t="shared" si="277"/>
        <v>42026.176180555558</v>
      </c>
      <c r="T3582" s="15">
        <f t="shared" si="278"/>
        <v>42064.207638888889</v>
      </c>
      <c r="U3582">
        <f t="shared" si="279"/>
        <v>2015</v>
      </c>
    </row>
    <row r="3583" spans="1:21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0" t="s">
        <v>8315</v>
      </c>
      <c r="R3583" t="s">
        <v>8316</v>
      </c>
      <c r="S3583" s="15">
        <f t="shared" si="277"/>
        <v>41836.471180555556</v>
      </c>
      <c r="T3583" s="15">
        <f t="shared" si="278"/>
        <v>41850.471180555556</v>
      </c>
      <c r="U3583">
        <f t="shared" si="279"/>
        <v>2014</v>
      </c>
    </row>
    <row r="3584" spans="1:21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0" t="s">
        <v>8315</v>
      </c>
      <c r="R3584" t="s">
        <v>8316</v>
      </c>
      <c r="S3584" s="15">
        <f t="shared" si="277"/>
        <v>42451.095856481479</v>
      </c>
      <c r="T3584" s="15">
        <f t="shared" si="278"/>
        <v>42465.095856481479</v>
      </c>
      <c r="U3584">
        <f t="shared" si="279"/>
        <v>2016</v>
      </c>
    </row>
    <row r="3585" spans="1:21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0" t="s">
        <v>8315</v>
      </c>
      <c r="R3585" t="s">
        <v>8316</v>
      </c>
      <c r="S3585" s="15">
        <f t="shared" si="277"/>
        <v>42418.425983796296</v>
      </c>
      <c r="T3585" s="15">
        <f t="shared" si="278"/>
        <v>42478.384317129632</v>
      </c>
      <c r="U3585">
        <f t="shared" si="279"/>
        <v>2016</v>
      </c>
    </row>
    <row r="3586" spans="1:21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si="276"/>
        <v>30.94</v>
      </c>
      <c r="Q3586" s="10" t="s">
        <v>8315</v>
      </c>
      <c r="R3586" t="s">
        <v>8316</v>
      </c>
      <c r="S3586" s="15">
        <f t="shared" si="277"/>
        <v>42168.316481481481</v>
      </c>
      <c r="T3586" s="15">
        <f t="shared" si="278"/>
        <v>42198.316481481481</v>
      </c>
      <c r="U3586">
        <f t="shared" si="279"/>
        <v>2015</v>
      </c>
    </row>
    <row r="3587" spans="1:21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ref="P3587:P3650" si="281">IFERROR(ROUND(E3587/L3587,2),0)</f>
        <v>176.09</v>
      </c>
      <c r="Q3587" s="10" t="s">
        <v>8315</v>
      </c>
      <c r="R3587" t="s">
        <v>8316</v>
      </c>
      <c r="S3587" s="15">
        <f t="shared" ref="S3587:S3650" si="282">(((J3587/60)/60)/24)+DATE(1970,1,1)</f>
        <v>41964.716319444444</v>
      </c>
      <c r="T3587" s="15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8315</v>
      </c>
      <c r="R3588" t="s">
        <v>8316</v>
      </c>
      <c r="S3588" s="15">
        <f t="shared" si="282"/>
        <v>42576.697569444441</v>
      </c>
      <c r="T3588" s="15">
        <f t="shared" si="283"/>
        <v>42636.697569444441</v>
      </c>
      <c r="U3588">
        <f t="shared" si="284"/>
        <v>2016</v>
      </c>
    </row>
    <row r="3589" spans="1:21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8315</v>
      </c>
      <c r="R3589" t="s">
        <v>8316</v>
      </c>
      <c r="S3589" s="15">
        <f t="shared" si="282"/>
        <v>42503.539976851855</v>
      </c>
      <c r="T3589" s="15">
        <f t="shared" si="283"/>
        <v>42548.791666666672</v>
      </c>
      <c r="U3589">
        <f t="shared" si="284"/>
        <v>2016</v>
      </c>
    </row>
    <row r="3590" spans="1:21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8315</v>
      </c>
      <c r="R3590" t="s">
        <v>8316</v>
      </c>
      <c r="S3590" s="15">
        <f t="shared" si="282"/>
        <v>42101.828819444447</v>
      </c>
      <c r="T3590" s="15">
        <f t="shared" si="283"/>
        <v>42123.958333333328</v>
      </c>
      <c r="U3590">
        <f t="shared" si="284"/>
        <v>2015</v>
      </c>
    </row>
    <row r="3591" spans="1:21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8315</v>
      </c>
      <c r="R3591" t="s">
        <v>8316</v>
      </c>
      <c r="S3591" s="15">
        <f t="shared" si="282"/>
        <v>42125.647534722222</v>
      </c>
      <c r="T3591" s="15">
        <f t="shared" si="283"/>
        <v>42150.647534722222</v>
      </c>
      <c r="U3591">
        <f t="shared" si="284"/>
        <v>2015</v>
      </c>
    </row>
    <row r="3592" spans="1:21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8315</v>
      </c>
      <c r="R3592" t="s">
        <v>8316</v>
      </c>
      <c r="S3592" s="15">
        <f t="shared" si="282"/>
        <v>41902.333726851852</v>
      </c>
      <c r="T3592" s="15">
        <f t="shared" si="283"/>
        <v>41932.333726851852</v>
      </c>
      <c r="U3592">
        <f t="shared" si="284"/>
        <v>2014</v>
      </c>
    </row>
    <row r="3593" spans="1:21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8315</v>
      </c>
      <c r="R3593" t="s">
        <v>8316</v>
      </c>
      <c r="S3593" s="15">
        <f t="shared" si="282"/>
        <v>42003.948425925926</v>
      </c>
      <c r="T3593" s="15">
        <f t="shared" si="283"/>
        <v>42028.207638888889</v>
      </c>
      <c r="U3593">
        <f t="shared" si="284"/>
        <v>2014</v>
      </c>
    </row>
    <row r="3594" spans="1:21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0" t="s">
        <v>8315</v>
      </c>
      <c r="R3594" t="s">
        <v>8316</v>
      </c>
      <c r="S3594" s="15">
        <f t="shared" si="282"/>
        <v>41988.829942129625</v>
      </c>
      <c r="T3594" s="15">
        <f t="shared" si="283"/>
        <v>42046.207638888889</v>
      </c>
      <c r="U3594">
        <f t="shared" si="284"/>
        <v>2014</v>
      </c>
    </row>
    <row r="3595" spans="1:21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0" t="s">
        <v>8315</v>
      </c>
      <c r="R3595" t="s">
        <v>8316</v>
      </c>
      <c r="S3595" s="15">
        <f t="shared" si="282"/>
        <v>41974.898599537039</v>
      </c>
      <c r="T3595" s="15">
        <f t="shared" si="283"/>
        <v>42009.851388888885</v>
      </c>
      <c r="U3595">
        <f t="shared" si="284"/>
        <v>2014</v>
      </c>
    </row>
    <row r="3596" spans="1:21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0" t="s">
        <v>8315</v>
      </c>
      <c r="R3596" t="s">
        <v>8316</v>
      </c>
      <c r="S3596" s="15">
        <f t="shared" si="282"/>
        <v>42592.066921296297</v>
      </c>
      <c r="T3596" s="15">
        <f t="shared" si="283"/>
        <v>42617.066921296297</v>
      </c>
      <c r="U3596">
        <f t="shared" si="284"/>
        <v>2016</v>
      </c>
    </row>
    <row r="3597" spans="1:21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0" t="s">
        <v>8315</v>
      </c>
      <c r="R3597" t="s">
        <v>8316</v>
      </c>
      <c r="S3597" s="15">
        <f t="shared" si="282"/>
        <v>42050.008368055554</v>
      </c>
      <c r="T3597" s="15">
        <f t="shared" si="283"/>
        <v>42076.290972222225</v>
      </c>
      <c r="U3597">
        <f t="shared" si="284"/>
        <v>2015</v>
      </c>
    </row>
    <row r="3598" spans="1:21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8315</v>
      </c>
      <c r="R3598" t="s">
        <v>8316</v>
      </c>
      <c r="S3598" s="15">
        <f t="shared" si="282"/>
        <v>41856.715069444443</v>
      </c>
      <c r="T3598" s="15">
        <f t="shared" si="283"/>
        <v>41877.715069444443</v>
      </c>
      <c r="U3598">
        <f t="shared" si="284"/>
        <v>2014</v>
      </c>
    </row>
    <row r="3599" spans="1:21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0" t="s">
        <v>8315</v>
      </c>
      <c r="R3599" t="s">
        <v>8316</v>
      </c>
      <c r="S3599" s="15">
        <f t="shared" si="282"/>
        <v>42417.585532407407</v>
      </c>
      <c r="T3599" s="15">
        <f t="shared" si="283"/>
        <v>42432.249305555553</v>
      </c>
      <c r="U3599">
        <f t="shared" si="284"/>
        <v>2016</v>
      </c>
    </row>
    <row r="3600" spans="1:21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0" t="s">
        <v>8315</v>
      </c>
      <c r="R3600" t="s">
        <v>8316</v>
      </c>
      <c r="S3600" s="15">
        <f t="shared" si="282"/>
        <v>41866.79886574074</v>
      </c>
      <c r="T3600" s="15">
        <f t="shared" si="283"/>
        <v>41885.207638888889</v>
      </c>
      <c r="U3600">
        <f t="shared" si="284"/>
        <v>2014</v>
      </c>
    </row>
    <row r="3601" spans="1:21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0" t="s">
        <v>8315</v>
      </c>
      <c r="R3601" t="s">
        <v>8316</v>
      </c>
      <c r="S3601" s="15">
        <f t="shared" si="282"/>
        <v>42220.79487268519</v>
      </c>
      <c r="T3601" s="15">
        <f t="shared" si="283"/>
        <v>42246</v>
      </c>
      <c r="U3601">
        <f t="shared" si="284"/>
        <v>2015</v>
      </c>
    </row>
    <row r="3602" spans="1:21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8315</v>
      </c>
      <c r="R3602" t="s">
        <v>8316</v>
      </c>
      <c r="S3602" s="15">
        <f t="shared" si="282"/>
        <v>42628.849120370374</v>
      </c>
      <c r="T3602" s="15">
        <f t="shared" si="283"/>
        <v>42656.849120370374</v>
      </c>
      <c r="U3602">
        <f t="shared" si="284"/>
        <v>2016</v>
      </c>
    </row>
    <row r="3603" spans="1:21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0" t="s">
        <v>8315</v>
      </c>
      <c r="R3603" t="s">
        <v>8316</v>
      </c>
      <c r="S3603" s="15">
        <f t="shared" si="282"/>
        <v>41990.99863425926</v>
      </c>
      <c r="T3603" s="15">
        <f t="shared" si="283"/>
        <v>42020.99863425926</v>
      </c>
      <c r="U3603">
        <f t="shared" si="284"/>
        <v>2014</v>
      </c>
    </row>
    <row r="3604" spans="1:21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8315</v>
      </c>
      <c r="R3604" t="s">
        <v>8316</v>
      </c>
      <c r="S3604" s="15">
        <f t="shared" si="282"/>
        <v>42447.894432870366</v>
      </c>
      <c r="T3604" s="15">
        <f t="shared" si="283"/>
        <v>42507.894432870366</v>
      </c>
      <c r="U3604">
        <f t="shared" si="284"/>
        <v>2016</v>
      </c>
    </row>
    <row r="3605" spans="1:21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0" t="s">
        <v>8315</v>
      </c>
      <c r="R3605" t="s">
        <v>8316</v>
      </c>
      <c r="S3605" s="15">
        <f t="shared" si="282"/>
        <v>42283.864351851851</v>
      </c>
      <c r="T3605" s="15">
        <f t="shared" si="283"/>
        <v>42313.906018518523</v>
      </c>
      <c r="U3605">
        <f t="shared" si="284"/>
        <v>2015</v>
      </c>
    </row>
    <row r="3606" spans="1:21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0" t="s">
        <v>8315</v>
      </c>
      <c r="R3606" t="s">
        <v>8316</v>
      </c>
      <c r="S3606" s="15">
        <f t="shared" si="282"/>
        <v>42483.015694444446</v>
      </c>
      <c r="T3606" s="15">
        <f t="shared" si="283"/>
        <v>42489.290972222225</v>
      </c>
      <c r="U3606">
        <f t="shared" si="284"/>
        <v>2016</v>
      </c>
    </row>
    <row r="3607" spans="1:21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0" t="s">
        <v>8315</v>
      </c>
      <c r="R3607" t="s">
        <v>8316</v>
      </c>
      <c r="S3607" s="15">
        <f t="shared" si="282"/>
        <v>42383.793124999997</v>
      </c>
      <c r="T3607" s="15">
        <f t="shared" si="283"/>
        <v>42413.793124999997</v>
      </c>
      <c r="U3607">
        <f t="shared" si="284"/>
        <v>2016</v>
      </c>
    </row>
    <row r="3608" spans="1:21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0" t="s">
        <v>8315</v>
      </c>
      <c r="R3608" t="s">
        <v>8316</v>
      </c>
      <c r="S3608" s="15">
        <f t="shared" si="282"/>
        <v>42566.604826388888</v>
      </c>
      <c r="T3608" s="15">
        <f t="shared" si="283"/>
        <v>42596.604826388888</v>
      </c>
      <c r="U3608">
        <f t="shared" si="284"/>
        <v>2016</v>
      </c>
    </row>
    <row r="3609" spans="1:21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8315</v>
      </c>
      <c r="R3609" t="s">
        <v>8316</v>
      </c>
      <c r="S3609" s="15">
        <f t="shared" si="282"/>
        <v>42338.963912037041</v>
      </c>
      <c r="T3609" s="15">
        <f t="shared" si="283"/>
        <v>42353</v>
      </c>
      <c r="U3609">
        <f t="shared" si="284"/>
        <v>2015</v>
      </c>
    </row>
    <row r="3610" spans="1:21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8315</v>
      </c>
      <c r="R3610" t="s">
        <v>8316</v>
      </c>
      <c r="S3610" s="15">
        <f t="shared" si="282"/>
        <v>42506.709375000006</v>
      </c>
      <c r="T3610" s="15">
        <f t="shared" si="283"/>
        <v>42538.583333333328</v>
      </c>
      <c r="U3610">
        <f t="shared" si="284"/>
        <v>2016</v>
      </c>
    </row>
    <row r="3611" spans="1:21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0" t="s">
        <v>8315</v>
      </c>
      <c r="R3611" t="s">
        <v>8316</v>
      </c>
      <c r="S3611" s="15">
        <f t="shared" si="282"/>
        <v>42429.991724537031</v>
      </c>
      <c r="T3611" s="15">
        <f t="shared" si="283"/>
        <v>42459.950057870374</v>
      </c>
      <c r="U3611">
        <f t="shared" si="284"/>
        <v>2016</v>
      </c>
    </row>
    <row r="3612" spans="1:21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0" t="s">
        <v>8315</v>
      </c>
      <c r="R3612" t="s">
        <v>8316</v>
      </c>
      <c r="S3612" s="15">
        <f t="shared" si="282"/>
        <v>42203.432129629626</v>
      </c>
      <c r="T3612" s="15">
        <f t="shared" si="283"/>
        <v>42233.432129629626</v>
      </c>
      <c r="U3612">
        <f t="shared" si="284"/>
        <v>2015</v>
      </c>
    </row>
    <row r="3613" spans="1:21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0" t="s">
        <v>8315</v>
      </c>
      <c r="R3613" t="s">
        <v>8316</v>
      </c>
      <c r="S3613" s="15">
        <f t="shared" si="282"/>
        <v>42072.370381944449</v>
      </c>
      <c r="T3613" s="15">
        <f t="shared" si="283"/>
        <v>42102.370381944449</v>
      </c>
      <c r="U3613">
        <f t="shared" si="284"/>
        <v>2015</v>
      </c>
    </row>
    <row r="3614" spans="1:21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0" t="s">
        <v>8315</v>
      </c>
      <c r="R3614" t="s">
        <v>8316</v>
      </c>
      <c r="S3614" s="15">
        <f t="shared" si="282"/>
        <v>41789.726979166669</v>
      </c>
      <c r="T3614" s="15">
        <f t="shared" si="283"/>
        <v>41799.726979166669</v>
      </c>
      <c r="U3614">
        <f t="shared" si="284"/>
        <v>2014</v>
      </c>
    </row>
    <row r="3615" spans="1:21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0" t="s">
        <v>8315</v>
      </c>
      <c r="R3615" t="s">
        <v>8316</v>
      </c>
      <c r="S3615" s="15">
        <f t="shared" si="282"/>
        <v>41788.58997685185</v>
      </c>
      <c r="T3615" s="15">
        <f t="shared" si="283"/>
        <v>41818.58997685185</v>
      </c>
      <c r="U3615">
        <f t="shared" si="284"/>
        <v>2014</v>
      </c>
    </row>
    <row r="3616" spans="1:21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0" t="s">
        <v>8315</v>
      </c>
      <c r="R3616" t="s">
        <v>8316</v>
      </c>
      <c r="S3616" s="15">
        <f t="shared" si="282"/>
        <v>42144.041851851856</v>
      </c>
      <c r="T3616" s="15">
        <f t="shared" si="283"/>
        <v>42174.041851851856</v>
      </c>
      <c r="U3616">
        <f t="shared" si="284"/>
        <v>2015</v>
      </c>
    </row>
    <row r="3617" spans="1:21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0" t="s">
        <v>8315</v>
      </c>
      <c r="R3617" t="s">
        <v>8316</v>
      </c>
      <c r="S3617" s="15">
        <f t="shared" si="282"/>
        <v>42318.593703703707</v>
      </c>
      <c r="T3617" s="15">
        <f t="shared" si="283"/>
        <v>42348.593703703707</v>
      </c>
      <c r="U3617">
        <f t="shared" si="284"/>
        <v>2015</v>
      </c>
    </row>
    <row r="3618" spans="1:21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0" t="s">
        <v>8315</v>
      </c>
      <c r="R3618" t="s">
        <v>8316</v>
      </c>
      <c r="S3618" s="15">
        <f t="shared" si="282"/>
        <v>42052.949814814812</v>
      </c>
      <c r="T3618" s="15">
        <f t="shared" si="283"/>
        <v>42082.908148148148</v>
      </c>
      <c r="U3618">
        <f t="shared" si="284"/>
        <v>2015</v>
      </c>
    </row>
    <row r="3619" spans="1:21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0" t="s">
        <v>8315</v>
      </c>
      <c r="R3619" t="s">
        <v>8316</v>
      </c>
      <c r="S3619" s="15">
        <f t="shared" si="282"/>
        <v>42779.610289351855</v>
      </c>
      <c r="T3619" s="15">
        <f t="shared" si="283"/>
        <v>42794</v>
      </c>
      <c r="U3619">
        <f t="shared" si="284"/>
        <v>2017</v>
      </c>
    </row>
    <row r="3620" spans="1:21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0" t="s">
        <v>8315</v>
      </c>
      <c r="R3620" t="s">
        <v>8316</v>
      </c>
      <c r="S3620" s="15">
        <f t="shared" si="282"/>
        <v>42128.627893518518</v>
      </c>
      <c r="T3620" s="15">
        <f t="shared" si="283"/>
        <v>42158.627893518518</v>
      </c>
      <c r="U3620">
        <f t="shared" si="284"/>
        <v>2015</v>
      </c>
    </row>
    <row r="3621" spans="1:21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0" t="s">
        <v>8315</v>
      </c>
      <c r="R3621" t="s">
        <v>8316</v>
      </c>
      <c r="S3621" s="15">
        <f t="shared" si="282"/>
        <v>42661.132245370376</v>
      </c>
      <c r="T3621" s="15">
        <f t="shared" si="283"/>
        <v>42693.916666666672</v>
      </c>
      <c r="U3621">
        <f t="shared" si="284"/>
        <v>2016</v>
      </c>
    </row>
    <row r="3622" spans="1:21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0" t="s">
        <v>8315</v>
      </c>
      <c r="R3622" t="s">
        <v>8316</v>
      </c>
      <c r="S3622" s="15">
        <f t="shared" si="282"/>
        <v>42037.938206018516</v>
      </c>
      <c r="T3622" s="15">
        <f t="shared" si="283"/>
        <v>42068.166666666672</v>
      </c>
      <c r="U3622">
        <f t="shared" si="284"/>
        <v>2015</v>
      </c>
    </row>
    <row r="3623" spans="1:21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0" t="s">
        <v>8315</v>
      </c>
      <c r="R3623" t="s">
        <v>8316</v>
      </c>
      <c r="S3623" s="15">
        <f t="shared" si="282"/>
        <v>42619.935694444444</v>
      </c>
      <c r="T3623" s="15">
        <f t="shared" si="283"/>
        <v>42643.875</v>
      </c>
      <c r="U3623">
        <f t="shared" si="284"/>
        <v>2016</v>
      </c>
    </row>
    <row r="3624" spans="1:21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0" t="s">
        <v>8315</v>
      </c>
      <c r="R3624" t="s">
        <v>8316</v>
      </c>
      <c r="S3624" s="15">
        <f t="shared" si="282"/>
        <v>41877.221886574072</v>
      </c>
      <c r="T3624" s="15">
        <f t="shared" si="283"/>
        <v>41910.140972222223</v>
      </c>
      <c r="U3624">
        <f t="shared" si="284"/>
        <v>2014</v>
      </c>
    </row>
    <row r="3625" spans="1:21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0" t="s">
        <v>8315</v>
      </c>
      <c r="R3625" t="s">
        <v>8316</v>
      </c>
      <c r="S3625" s="15">
        <f t="shared" si="282"/>
        <v>41828.736921296295</v>
      </c>
      <c r="T3625" s="15">
        <f t="shared" si="283"/>
        <v>41846.291666666664</v>
      </c>
      <c r="U3625">
        <f t="shared" si="284"/>
        <v>2014</v>
      </c>
    </row>
    <row r="3626" spans="1:21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0" t="s">
        <v>8315</v>
      </c>
      <c r="R3626" t="s">
        <v>8316</v>
      </c>
      <c r="S3626" s="15">
        <f t="shared" si="282"/>
        <v>42545.774189814809</v>
      </c>
      <c r="T3626" s="15">
        <f t="shared" si="283"/>
        <v>42605.774189814809</v>
      </c>
      <c r="U3626">
        <f t="shared" si="284"/>
        <v>2016</v>
      </c>
    </row>
    <row r="3627" spans="1:21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0" t="s">
        <v>8315</v>
      </c>
      <c r="R3627" t="s">
        <v>8316</v>
      </c>
      <c r="S3627" s="15">
        <f t="shared" si="282"/>
        <v>42157.652511574073</v>
      </c>
      <c r="T3627" s="15">
        <f t="shared" si="283"/>
        <v>42187.652511574073</v>
      </c>
      <c r="U3627">
        <f t="shared" si="284"/>
        <v>2015</v>
      </c>
    </row>
    <row r="3628" spans="1:21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0" t="s">
        <v>8315</v>
      </c>
      <c r="R3628" t="s">
        <v>8316</v>
      </c>
      <c r="S3628" s="15">
        <f t="shared" si="282"/>
        <v>41846.667326388888</v>
      </c>
      <c r="T3628" s="15">
        <f t="shared" si="283"/>
        <v>41867.667326388888</v>
      </c>
      <c r="U3628">
        <f t="shared" si="284"/>
        <v>2014</v>
      </c>
    </row>
    <row r="3629" spans="1:21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0" t="s">
        <v>8315</v>
      </c>
      <c r="R3629" t="s">
        <v>8316</v>
      </c>
      <c r="S3629" s="15">
        <f t="shared" si="282"/>
        <v>42460.741747685184</v>
      </c>
      <c r="T3629" s="15">
        <f t="shared" si="283"/>
        <v>42511.165972222225</v>
      </c>
      <c r="U3629">
        <f t="shared" si="284"/>
        <v>2016</v>
      </c>
    </row>
    <row r="3630" spans="1:21" ht="43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0" t="s">
        <v>8315</v>
      </c>
      <c r="R3630" t="s">
        <v>8357</v>
      </c>
      <c r="S3630" s="15">
        <f t="shared" si="282"/>
        <v>42291.833287037036</v>
      </c>
      <c r="T3630" s="15">
        <f t="shared" si="283"/>
        <v>42351.874953703707</v>
      </c>
      <c r="U3630">
        <f t="shared" si="284"/>
        <v>2015</v>
      </c>
    </row>
    <row r="3631" spans="1:21" ht="57.6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8315</v>
      </c>
      <c r="R3631" t="s">
        <v>8357</v>
      </c>
      <c r="S3631" s="15">
        <f t="shared" si="282"/>
        <v>42437.094490740739</v>
      </c>
      <c r="T3631" s="15">
        <f t="shared" si="283"/>
        <v>42495.708333333328</v>
      </c>
      <c r="U3631">
        <f t="shared" si="284"/>
        <v>2016</v>
      </c>
    </row>
    <row r="3632" spans="1:21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8315</v>
      </c>
      <c r="R3632" t="s">
        <v>8357</v>
      </c>
      <c r="S3632" s="15">
        <f t="shared" si="282"/>
        <v>41942.84710648148</v>
      </c>
      <c r="T3632" s="15">
        <f t="shared" si="283"/>
        <v>41972.888773148152</v>
      </c>
      <c r="U3632">
        <f t="shared" si="284"/>
        <v>2014</v>
      </c>
    </row>
    <row r="3633" spans="1:21" ht="57.6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0" t="s">
        <v>8315</v>
      </c>
      <c r="R3633" t="s">
        <v>8357</v>
      </c>
      <c r="S3633" s="15">
        <f t="shared" si="282"/>
        <v>41880.753437499996</v>
      </c>
      <c r="T3633" s="15">
        <f t="shared" si="283"/>
        <v>41905.165972222225</v>
      </c>
      <c r="U3633">
        <f t="shared" si="284"/>
        <v>2014</v>
      </c>
    </row>
    <row r="3634" spans="1:21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8315</v>
      </c>
      <c r="R3634" t="s">
        <v>8357</v>
      </c>
      <c r="S3634" s="15">
        <f t="shared" si="282"/>
        <v>41946.936909722222</v>
      </c>
      <c r="T3634" s="15">
        <f t="shared" si="283"/>
        <v>41966.936909722222</v>
      </c>
      <c r="U3634">
        <f t="shared" si="284"/>
        <v>2014</v>
      </c>
    </row>
    <row r="3635" spans="1:21" ht="43.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0" t="s">
        <v>8315</v>
      </c>
      <c r="R3635" t="s">
        <v>8357</v>
      </c>
      <c r="S3635" s="15">
        <f t="shared" si="282"/>
        <v>42649.623460648145</v>
      </c>
      <c r="T3635" s="15">
        <f t="shared" si="283"/>
        <v>42693.041666666672</v>
      </c>
      <c r="U3635">
        <f t="shared" si="284"/>
        <v>2016</v>
      </c>
    </row>
    <row r="3636" spans="1:21" ht="43.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0" t="s">
        <v>8315</v>
      </c>
      <c r="R3636" t="s">
        <v>8357</v>
      </c>
      <c r="S3636" s="15">
        <f t="shared" si="282"/>
        <v>42701.166365740741</v>
      </c>
      <c r="T3636" s="15">
        <f t="shared" si="283"/>
        <v>42749.165972222225</v>
      </c>
      <c r="U3636">
        <f t="shared" si="284"/>
        <v>2016</v>
      </c>
    </row>
    <row r="3637" spans="1:21" ht="28.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8315</v>
      </c>
      <c r="R3637" t="s">
        <v>8357</v>
      </c>
      <c r="S3637" s="15">
        <f t="shared" si="282"/>
        <v>42450.88282407407</v>
      </c>
      <c r="T3637" s="15">
        <f t="shared" si="283"/>
        <v>42480.88282407407</v>
      </c>
      <c r="U3637">
        <f t="shared" si="284"/>
        <v>2016</v>
      </c>
    </row>
    <row r="3638" spans="1:21" ht="43.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0" t="s">
        <v>8315</v>
      </c>
      <c r="R3638" t="s">
        <v>8357</v>
      </c>
      <c r="S3638" s="15">
        <f t="shared" si="282"/>
        <v>42226.694780092599</v>
      </c>
      <c r="T3638" s="15">
        <f t="shared" si="283"/>
        <v>42261.694780092599</v>
      </c>
      <c r="U3638">
        <f t="shared" si="284"/>
        <v>2015</v>
      </c>
    </row>
    <row r="3639" spans="1:21" ht="57.6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0" t="s">
        <v>8315</v>
      </c>
      <c r="R3639" t="s">
        <v>8357</v>
      </c>
      <c r="S3639" s="15">
        <f t="shared" si="282"/>
        <v>41975.700636574074</v>
      </c>
      <c r="T3639" s="15">
        <f t="shared" si="283"/>
        <v>42005.700636574074</v>
      </c>
      <c r="U3639">
        <f t="shared" si="284"/>
        <v>2014</v>
      </c>
    </row>
    <row r="3640" spans="1:21" ht="28.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8315</v>
      </c>
      <c r="R3640" t="s">
        <v>8357</v>
      </c>
      <c r="S3640" s="15">
        <f t="shared" si="282"/>
        <v>42053.672824074078</v>
      </c>
      <c r="T3640" s="15">
        <f t="shared" si="283"/>
        <v>42113.631157407406</v>
      </c>
      <c r="U3640">
        <f t="shared" si="284"/>
        <v>2015</v>
      </c>
    </row>
    <row r="3641" spans="1:21" ht="43.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8315</v>
      </c>
      <c r="R3641" t="s">
        <v>8357</v>
      </c>
      <c r="S3641" s="15">
        <f t="shared" si="282"/>
        <v>42590.677152777775</v>
      </c>
      <c r="T3641" s="15">
        <f t="shared" si="283"/>
        <v>42650.632638888885</v>
      </c>
      <c r="U3641">
        <f t="shared" si="284"/>
        <v>2016</v>
      </c>
    </row>
    <row r="3642" spans="1:21" ht="7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0" t="s">
        <v>8315</v>
      </c>
      <c r="R3642" t="s">
        <v>8357</v>
      </c>
      <c r="S3642" s="15">
        <f t="shared" si="282"/>
        <v>42104.781597222223</v>
      </c>
      <c r="T3642" s="15">
        <f t="shared" si="283"/>
        <v>42134.781597222223</v>
      </c>
      <c r="U3642">
        <f t="shared" si="284"/>
        <v>2015</v>
      </c>
    </row>
    <row r="3643" spans="1:21" ht="43.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0" t="s">
        <v>8315</v>
      </c>
      <c r="R3643" t="s">
        <v>8357</v>
      </c>
      <c r="S3643" s="15">
        <f t="shared" si="282"/>
        <v>41899.627071759263</v>
      </c>
      <c r="T3643" s="15">
        <f t="shared" si="283"/>
        <v>41917.208333333336</v>
      </c>
      <c r="U3643">
        <f t="shared" si="284"/>
        <v>2014</v>
      </c>
    </row>
    <row r="3644" spans="1:21" ht="57.6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8315</v>
      </c>
      <c r="R3644" t="s">
        <v>8357</v>
      </c>
      <c r="S3644" s="15">
        <f t="shared" si="282"/>
        <v>42297.816284722227</v>
      </c>
      <c r="T3644" s="15">
        <f t="shared" si="283"/>
        <v>42338.708333333328</v>
      </c>
      <c r="U3644">
        <f t="shared" si="284"/>
        <v>2015</v>
      </c>
    </row>
    <row r="3645" spans="1:21" ht="43.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0" t="s">
        <v>8315</v>
      </c>
      <c r="R3645" t="s">
        <v>8357</v>
      </c>
      <c r="S3645" s="15">
        <f t="shared" si="282"/>
        <v>42285.143969907411</v>
      </c>
      <c r="T3645" s="15">
        <f t="shared" si="283"/>
        <v>42325.185636574075</v>
      </c>
      <c r="U3645">
        <f t="shared" si="284"/>
        <v>2015</v>
      </c>
    </row>
    <row r="3646" spans="1:21" ht="43.2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0" t="s">
        <v>8315</v>
      </c>
      <c r="R3646" t="s">
        <v>8357</v>
      </c>
      <c r="S3646" s="15">
        <f t="shared" si="282"/>
        <v>42409.241747685184</v>
      </c>
      <c r="T3646" s="15">
        <f t="shared" si="283"/>
        <v>42437.207638888889</v>
      </c>
      <c r="U3646">
        <f t="shared" si="284"/>
        <v>2016</v>
      </c>
    </row>
    <row r="3647" spans="1:21" ht="43.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8315</v>
      </c>
      <c r="R3647" t="s">
        <v>8357</v>
      </c>
      <c r="S3647" s="15">
        <f t="shared" si="282"/>
        <v>42665.970347222217</v>
      </c>
      <c r="T3647" s="15">
        <f t="shared" si="283"/>
        <v>42696.012013888889</v>
      </c>
      <c r="U3647">
        <f t="shared" si="284"/>
        <v>2016</v>
      </c>
    </row>
    <row r="3648" spans="1:21" ht="43.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0" t="s">
        <v>8315</v>
      </c>
      <c r="R3648" t="s">
        <v>8357</v>
      </c>
      <c r="S3648" s="15">
        <f t="shared" si="282"/>
        <v>42140.421319444446</v>
      </c>
      <c r="T3648" s="15">
        <f t="shared" si="283"/>
        <v>42171.979166666672</v>
      </c>
      <c r="U3648">
        <f t="shared" si="284"/>
        <v>2015</v>
      </c>
    </row>
    <row r="3649" spans="1:21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8315</v>
      </c>
      <c r="R3649" t="s">
        <v>8357</v>
      </c>
      <c r="S3649" s="15">
        <f t="shared" si="282"/>
        <v>42598.749155092592</v>
      </c>
      <c r="T3649" s="15">
        <f t="shared" si="283"/>
        <v>42643.749155092592</v>
      </c>
      <c r="U3649">
        <f t="shared" si="284"/>
        <v>2016</v>
      </c>
    </row>
    <row r="3650" spans="1:21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si="281"/>
        <v>550.04</v>
      </c>
      <c r="Q3650" s="10" t="s">
        <v>8315</v>
      </c>
      <c r="R3650" t="s">
        <v>8316</v>
      </c>
      <c r="S3650" s="15">
        <f t="shared" si="282"/>
        <v>41887.292187500003</v>
      </c>
      <c r="T3650" s="15">
        <f t="shared" si="283"/>
        <v>41917.292187500003</v>
      </c>
      <c r="U3650">
        <f t="shared" si="284"/>
        <v>2014</v>
      </c>
    </row>
    <row r="3651" spans="1:21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ref="P3651:P3714" si="286">IFERROR(ROUND(E3651/L3651,2),0)</f>
        <v>97.5</v>
      </c>
      <c r="Q3651" s="10" t="s">
        <v>8315</v>
      </c>
      <c r="R3651" t="s">
        <v>8316</v>
      </c>
      <c r="S3651" s="15">
        <f t="shared" ref="S3651:S3714" si="287">(((J3651/60)/60)/24)+DATE(1970,1,1)</f>
        <v>41780.712893518517</v>
      </c>
      <c r="T3651" s="15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8315</v>
      </c>
      <c r="R3652" t="s">
        <v>8316</v>
      </c>
      <c r="S3652" s="15">
        <f t="shared" si="287"/>
        <v>42381.478981481487</v>
      </c>
      <c r="T3652" s="15">
        <f t="shared" si="288"/>
        <v>42402.478981481487</v>
      </c>
      <c r="U3652">
        <f t="shared" si="289"/>
        <v>2016</v>
      </c>
    </row>
    <row r="3653" spans="1:21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8315</v>
      </c>
      <c r="R3653" t="s">
        <v>8316</v>
      </c>
      <c r="S3653" s="15">
        <f t="shared" si="287"/>
        <v>41828.646319444444</v>
      </c>
      <c r="T3653" s="15">
        <f t="shared" si="288"/>
        <v>41861.665972222225</v>
      </c>
      <c r="U3653">
        <f t="shared" si="289"/>
        <v>2014</v>
      </c>
    </row>
    <row r="3654" spans="1:21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8315</v>
      </c>
      <c r="R3654" t="s">
        <v>8316</v>
      </c>
      <c r="S3654" s="15">
        <f t="shared" si="287"/>
        <v>42596.644699074073</v>
      </c>
      <c r="T3654" s="15">
        <f t="shared" si="288"/>
        <v>42607.165972222225</v>
      </c>
      <c r="U3654">
        <f t="shared" si="289"/>
        <v>2016</v>
      </c>
    </row>
    <row r="3655" spans="1:21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8315</v>
      </c>
      <c r="R3655" t="s">
        <v>8316</v>
      </c>
      <c r="S3655" s="15">
        <f t="shared" si="287"/>
        <v>42191.363506944443</v>
      </c>
      <c r="T3655" s="15">
        <f t="shared" si="288"/>
        <v>42221.363506944443</v>
      </c>
      <c r="U3655">
        <f t="shared" si="289"/>
        <v>2015</v>
      </c>
    </row>
    <row r="3656" spans="1:21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8315</v>
      </c>
      <c r="R3656" t="s">
        <v>8316</v>
      </c>
      <c r="S3656" s="15">
        <f t="shared" si="287"/>
        <v>42440.416504629626</v>
      </c>
      <c r="T3656" s="15">
        <f t="shared" si="288"/>
        <v>42463.708333333328</v>
      </c>
      <c r="U3656">
        <f t="shared" si="289"/>
        <v>2016</v>
      </c>
    </row>
    <row r="3657" spans="1:21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8315</v>
      </c>
      <c r="R3657" t="s">
        <v>8316</v>
      </c>
      <c r="S3657" s="15">
        <f t="shared" si="287"/>
        <v>42173.803217592591</v>
      </c>
      <c r="T3657" s="15">
        <f t="shared" si="288"/>
        <v>42203.290972222225</v>
      </c>
      <c r="U3657">
        <f t="shared" si="289"/>
        <v>2015</v>
      </c>
    </row>
    <row r="3658" spans="1:21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0" t="s">
        <v>8315</v>
      </c>
      <c r="R3658" t="s">
        <v>8316</v>
      </c>
      <c r="S3658" s="15">
        <f t="shared" si="287"/>
        <v>42737.910138888896</v>
      </c>
      <c r="T3658" s="15">
        <f t="shared" si="288"/>
        <v>42767.957638888889</v>
      </c>
      <c r="U3658">
        <f t="shared" si="289"/>
        <v>2017</v>
      </c>
    </row>
    <row r="3659" spans="1:21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8315</v>
      </c>
      <c r="R3659" t="s">
        <v>8316</v>
      </c>
      <c r="S3659" s="15">
        <f t="shared" si="287"/>
        <v>42499.629849537043</v>
      </c>
      <c r="T3659" s="15">
        <f t="shared" si="288"/>
        <v>42522.904166666667</v>
      </c>
      <c r="U3659">
        <f t="shared" si="289"/>
        <v>2016</v>
      </c>
    </row>
    <row r="3660" spans="1:21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8315</v>
      </c>
      <c r="R3660" t="s">
        <v>8316</v>
      </c>
      <c r="S3660" s="15">
        <f t="shared" si="287"/>
        <v>41775.858564814815</v>
      </c>
      <c r="T3660" s="15">
        <f t="shared" si="288"/>
        <v>41822.165972222225</v>
      </c>
      <c r="U3660">
        <f t="shared" si="289"/>
        <v>2014</v>
      </c>
    </row>
    <row r="3661" spans="1:21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0" t="s">
        <v>8315</v>
      </c>
      <c r="R3661" t="s">
        <v>8316</v>
      </c>
      <c r="S3661" s="15">
        <f t="shared" si="287"/>
        <v>42055.277199074073</v>
      </c>
      <c r="T3661" s="15">
        <f t="shared" si="288"/>
        <v>42082.610416666663</v>
      </c>
      <c r="U3661">
        <f t="shared" si="289"/>
        <v>2015</v>
      </c>
    </row>
    <row r="3662" spans="1:21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8315</v>
      </c>
      <c r="R3662" t="s">
        <v>8316</v>
      </c>
      <c r="S3662" s="15">
        <f t="shared" si="287"/>
        <v>41971.881076388891</v>
      </c>
      <c r="T3662" s="15">
        <f t="shared" si="288"/>
        <v>41996.881076388891</v>
      </c>
      <c r="U3662">
        <f t="shared" si="289"/>
        <v>2014</v>
      </c>
    </row>
    <row r="3663" spans="1:21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8315</v>
      </c>
      <c r="R3663" t="s">
        <v>8316</v>
      </c>
      <c r="S3663" s="15">
        <f t="shared" si="287"/>
        <v>42447.896666666667</v>
      </c>
      <c r="T3663" s="15">
        <f t="shared" si="288"/>
        <v>42470.166666666672</v>
      </c>
      <c r="U3663">
        <f t="shared" si="289"/>
        <v>2016</v>
      </c>
    </row>
    <row r="3664" spans="1:21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8315</v>
      </c>
      <c r="R3664" t="s">
        <v>8316</v>
      </c>
      <c r="S3664" s="15">
        <f t="shared" si="287"/>
        <v>42064.220069444447</v>
      </c>
      <c r="T3664" s="15">
        <f t="shared" si="288"/>
        <v>42094.178402777776</v>
      </c>
      <c r="U3664">
        <f t="shared" si="289"/>
        <v>2015</v>
      </c>
    </row>
    <row r="3665" spans="1:21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8315</v>
      </c>
      <c r="R3665" t="s">
        <v>8316</v>
      </c>
      <c r="S3665" s="15">
        <f t="shared" si="287"/>
        <v>42665.451736111107</v>
      </c>
      <c r="T3665" s="15">
        <f t="shared" si="288"/>
        <v>42725.493402777778</v>
      </c>
      <c r="U3665">
        <f t="shared" si="289"/>
        <v>2016</v>
      </c>
    </row>
    <row r="3666" spans="1:21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0" t="s">
        <v>8315</v>
      </c>
      <c r="R3666" t="s">
        <v>8316</v>
      </c>
      <c r="S3666" s="15">
        <f t="shared" si="287"/>
        <v>42523.248715277776</v>
      </c>
      <c r="T3666" s="15">
        <f t="shared" si="288"/>
        <v>42537.248715277776</v>
      </c>
      <c r="U3666">
        <f t="shared" si="289"/>
        <v>2016</v>
      </c>
    </row>
    <row r="3667" spans="1:21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8315</v>
      </c>
      <c r="R3667" t="s">
        <v>8316</v>
      </c>
      <c r="S3667" s="15">
        <f t="shared" si="287"/>
        <v>42294.808124999996</v>
      </c>
      <c r="T3667" s="15">
        <f t="shared" si="288"/>
        <v>42305.829166666663</v>
      </c>
      <c r="U3667">
        <f t="shared" si="289"/>
        <v>2015</v>
      </c>
    </row>
    <row r="3668" spans="1:21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8315</v>
      </c>
      <c r="R3668" t="s">
        <v>8316</v>
      </c>
      <c r="S3668" s="15">
        <f t="shared" si="287"/>
        <v>41822.90488425926</v>
      </c>
      <c r="T3668" s="15">
        <f t="shared" si="288"/>
        <v>41844.291666666664</v>
      </c>
      <c r="U3668">
        <f t="shared" si="289"/>
        <v>2014</v>
      </c>
    </row>
    <row r="3669" spans="1:21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0" t="s">
        <v>8315</v>
      </c>
      <c r="R3669" t="s">
        <v>8316</v>
      </c>
      <c r="S3669" s="15">
        <f t="shared" si="287"/>
        <v>42173.970127314817</v>
      </c>
      <c r="T3669" s="15">
        <f t="shared" si="288"/>
        <v>42203.970127314817</v>
      </c>
      <c r="U3669">
        <f t="shared" si="289"/>
        <v>2015</v>
      </c>
    </row>
    <row r="3670" spans="1:21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0" t="s">
        <v>8315</v>
      </c>
      <c r="R3670" t="s">
        <v>8316</v>
      </c>
      <c r="S3670" s="15">
        <f t="shared" si="287"/>
        <v>42185.556157407409</v>
      </c>
      <c r="T3670" s="15">
        <f t="shared" si="288"/>
        <v>42208.772916666669</v>
      </c>
      <c r="U3670">
        <f t="shared" si="289"/>
        <v>2015</v>
      </c>
    </row>
    <row r="3671" spans="1:21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0" t="s">
        <v>8315</v>
      </c>
      <c r="R3671" t="s">
        <v>8316</v>
      </c>
      <c r="S3671" s="15">
        <f t="shared" si="287"/>
        <v>42136.675196759257</v>
      </c>
      <c r="T3671" s="15">
        <f t="shared" si="288"/>
        <v>42166.675196759257</v>
      </c>
      <c r="U3671">
        <f t="shared" si="289"/>
        <v>2015</v>
      </c>
    </row>
    <row r="3672" spans="1:21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0" t="s">
        <v>8315</v>
      </c>
      <c r="R3672" t="s">
        <v>8316</v>
      </c>
      <c r="S3672" s="15">
        <f t="shared" si="287"/>
        <v>42142.514016203699</v>
      </c>
      <c r="T3672" s="15">
        <f t="shared" si="288"/>
        <v>42155.958333333328</v>
      </c>
      <c r="U3672">
        <f t="shared" si="289"/>
        <v>2015</v>
      </c>
    </row>
    <row r="3673" spans="1:21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8315</v>
      </c>
      <c r="R3673" t="s">
        <v>8316</v>
      </c>
      <c r="S3673" s="15">
        <f t="shared" si="287"/>
        <v>41820.62809027778</v>
      </c>
      <c r="T3673" s="15">
        <f t="shared" si="288"/>
        <v>41841.165972222225</v>
      </c>
      <c r="U3673">
        <f t="shared" si="289"/>
        <v>2014</v>
      </c>
    </row>
    <row r="3674" spans="1:21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0" t="s">
        <v>8315</v>
      </c>
      <c r="R3674" t="s">
        <v>8316</v>
      </c>
      <c r="S3674" s="15">
        <f t="shared" si="287"/>
        <v>41878.946574074071</v>
      </c>
      <c r="T3674" s="15">
        <f t="shared" si="288"/>
        <v>41908.946574074071</v>
      </c>
      <c r="U3674">
        <f t="shared" si="289"/>
        <v>2014</v>
      </c>
    </row>
    <row r="3675" spans="1:21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0" t="s">
        <v>8315</v>
      </c>
      <c r="R3675" t="s">
        <v>8316</v>
      </c>
      <c r="S3675" s="15">
        <f t="shared" si="287"/>
        <v>41914.295104166667</v>
      </c>
      <c r="T3675" s="15">
        <f t="shared" si="288"/>
        <v>41948.536111111112</v>
      </c>
      <c r="U3675">
        <f t="shared" si="289"/>
        <v>2014</v>
      </c>
    </row>
    <row r="3676" spans="1:21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0" t="s">
        <v>8315</v>
      </c>
      <c r="R3676" t="s">
        <v>8316</v>
      </c>
      <c r="S3676" s="15">
        <f t="shared" si="287"/>
        <v>42556.873020833329</v>
      </c>
      <c r="T3676" s="15">
        <f t="shared" si="288"/>
        <v>42616.873020833329</v>
      </c>
      <c r="U3676">
        <f t="shared" si="289"/>
        <v>2016</v>
      </c>
    </row>
    <row r="3677" spans="1:21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0" t="s">
        <v>8315</v>
      </c>
      <c r="R3677" t="s">
        <v>8316</v>
      </c>
      <c r="S3677" s="15">
        <f t="shared" si="287"/>
        <v>42493.597013888888</v>
      </c>
      <c r="T3677" s="15">
        <f t="shared" si="288"/>
        <v>42505.958333333328</v>
      </c>
      <c r="U3677">
        <f t="shared" si="289"/>
        <v>2016</v>
      </c>
    </row>
    <row r="3678" spans="1:21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0" t="s">
        <v>8315</v>
      </c>
      <c r="R3678" t="s">
        <v>8316</v>
      </c>
      <c r="S3678" s="15">
        <f t="shared" si="287"/>
        <v>41876.815787037034</v>
      </c>
      <c r="T3678" s="15">
        <f t="shared" si="288"/>
        <v>41894.815787037034</v>
      </c>
      <c r="U3678">
        <f t="shared" si="289"/>
        <v>2014</v>
      </c>
    </row>
    <row r="3679" spans="1:21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0" t="s">
        <v>8315</v>
      </c>
      <c r="R3679" t="s">
        <v>8316</v>
      </c>
      <c r="S3679" s="15">
        <f t="shared" si="287"/>
        <v>41802.574282407404</v>
      </c>
      <c r="T3679" s="15">
        <f t="shared" si="288"/>
        <v>41823.165972222225</v>
      </c>
      <c r="U3679">
        <f t="shared" si="289"/>
        <v>2014</v>
      </c>
    </row>
    <row r="3680" spans="1:21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0" t="s">
        <v>8315</v>
      </c>
      <c r="R3680" t="s">
        <v>8316</v>
      </c>
      <c r="S3680" s="15">
        <f t="shared" si="287"/>
        <v>42120.531226851846</v>
      </c>
      <c r="T3680" s="15">
        <f t="shared" si="288"/>
        <v>42155.531226851846</v>
      </c>
      <c r="U3680">
        <f t="shared" si="289"/>
        <v>2015</v>
      </c>
    </row>
    <row r="3681" spans="1:21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0" t="s">
        <v>8315</v>
      </c>
      <c r="R3681" t="s">
        <v>8316</v>
      </c>
      <c r="S3681" s="15">
        <f t="shared" si="287"/>
        <v>41786.761354166665</v>
      </c>
      <c r="T3681" s="15">
        <f t="shared" si="288"/>
        <v>41821.207638888889</v>
      </c>
      <c r="U3681">
        <f t="shared" si="289"/>
        <v>2014</v>
      </c>
    </row>
    <row r="3682" spans="1:21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0" t="s">
        <v>8315</v>
      </c>
      <c r="R3682" t="s">
        <v>8316</v>
      </c>
      <c r="S3682" s="15">
        <f t="shared" si="287"/>
        <v>42627.454097222217</v>
      </c>
      <c r="T3682" s="15">
        <f t="shared" si="288"/>
        <v>42648.454097222217</v>
      </c>
      <c r="U3682">
        <f t="shared" si="289"/>
        <v>2016</v>
      </c>
    </row>
    <row r="3683" spans="1:21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0" t="s">
        <v>8315</v>
      </c>
      <c r="R3683" t="s">
        <v>8316</v>
      </c>
      <c r="S3683" s="15">
        <f t="shared" si="287"/>
        <v>42374.651504629626</v>
      </c>
      <c r="T3683" s="15">
        <f t="shared" si="288"/>
        <v>42384.651504629626</v>
      </c>
      <c r="U3683">
        <f t="shared" si="289"/>
        <v>2016</v>
      </c>
    </row>
    <row r="3684" spans="1:21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0" t="s">
        <v>8315</v>
      </c>
      <c r="R3684" t="s">
        <v>8316</v>
      </c>
      <c r="S3684" s="15">
        <f t="shared" si="287"/>
        <v>41772.685393518521</v>
      </c>
      <c r="T3684" s="15">
        <f t="shared" si="288"/>
        <v>41806.290972222225</v>
      </c>
      <c r="U3684">
        <f t="shared" si="289"/>
        <v>2014</v>
      </c>
    </row>
    <row r="3685" spans="1:21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0" t="s">
        <v>8315</v>
      </c>
      <c r="R3685" t="s">
        <v>8316</v>
      </c>
      <c r="S3685" s="15">
        <f t="shared" si="287"/>
        <v>42633.116851851853</v>
      </c>
      <c r="T3685" s="15">
        <f t="shared" si="288"/>
        <v>42663.116851851853</v>
      </c>
      <c r="U3685">
        <f t="shared" si="289"/>
        <v>2016</v>
      </c>
    </row>
    <row r="3686" spans="1:21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0" t="s">
        <v>8315</v>
      </c>
      <c r="R3686" t="s">
        <v>8316</v>
      </c>
      <c r="S3686" s="15">
        <f t="shared" si="287"/>
        <v>42219.180393518516</v>
      </c>
      <c r="T3686" s="15">
        <f t="shared" si="288"/>
        <v>42249.180393518516</v>
      </c>
      <c r="U3686">
        <f t="shared" si="289"/>
        <v>2015</v>
      </c>
    </row>
    <row r="3687" spans="1:21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0" t="s">
        <v>8315</v>
      </c>
      <c r="R3687" t="s">
        <v>8316</v>
      </c>
      <c r="S3687" s="15">
        <f t="shared" si="287"/>
        <v>41753.593275462961</v>
      </c>
      <c r="T3687" s="15">
        <f t="shared" si="288"/>
        <v>41778.875</v>
      </c>
      <c r="U3687">
        <f t="shared" si="289"/>
        <v>2014</v>
      </c>
    </row>
    <row r="3688" spans="1:21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0" t="s">
        <v>8315</v>
      </c>
      <c r="R3688" t="s">
        <v>8316</v>
      </c>
      <c r="S3688" s="15">
        <f t="shared" si="287"/>
        <v>42230.662731481483</v>
      </c>
      <c r="T3688" s="15">
        <f t="shared" si="288"/>
        <v>42245.165972222225</v>
      </c>
      <c r="U3688">
        <f t="shared" si="289"/>
        <v>2015</v>
      </c>
    </row>
    <row r="3689" spans="1:21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0" t="s">
        <v>8315</v>
      </c>
      <c r="R3689" t="s">
        <v>8316</v>
      </c>
      <c r="S3689" s="15">
        <f t="shared" si="287"/>
        <v>41787.218229166669</v>
      </c>
      <c r="T3689" s="15">
        <f t="shared" si="288"/>
        <v>41817.218229166669</v>
      </c>
      <c r="U3689">
        <f t="shared" si="289"/>
        <v>2014</v>
      </c>
    </row>
    <row r="3690" spans="1:21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0" t="s">
        <v>8315</v>
      </c>
      <c r="R3690" t="s">
        <v>8316</v>
      </c>
      <c r="S3690" s="15">
        <f t="shared" si="287"/>
        <v>41829.787083333329</v>
      </c>
      <c r="T3690" s="15">
        <f t="shared" si="288"/>
        <v>41859.787083333329</v>
      </c>
      <c r="U3690">
        <f t="shared" si="289"/>
        <v>2014</v>
      </c>
    </row>
    <row r="3691" spans="1:21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0" t="s">
        <v>8315</v>
      </c>
      <c r="R3691" t="s">
        <v>8316</v>
      </c>
      <c r="S3691" s="15">
        <f t="shared" si="287"/>
        <v>42147.826840277776</v>
      </c>
      <c r="T3691" s="15">
        <f t="shared" si="288"/>
        <v>42176.934027777781</v>
      </c>
      <c r="U3691">
        <f t="shared" si="289"/>
        <v>2015</v>
      </c>
    </row>
    <row r="3692" spans="1:21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0" t="s">
        <v>8315</v>
      </c>
      <c r="R3692" t="s">
        <v>8316</v>
      </c>
      <c r="S3692" s="15">
        <f t="shared" si="287"/>
        <v>41940.598182870373</v>
      </c>
      <c r="T3692" s="15">
        <f t="shared" si="288"/>
        <v>41970.639849537038</v>
      </c>
      <c r="U3692">
        <f t="shared" si="289"/>
        <v>2014</v>
      </c>
    </row>
    <row r="3693" spans="1:21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0" t="s">
        <v>8315</v>
      </c>
      <c r="R3693" t="s">
        <v>8316</v>
      </c>
      <c r="S3693" s="15">
        <f t="shared" si="287"/>
        <v>42020.700567129628</v>
      </c>
      <c r="T3693" s="15">
        <f t="shared" si="288"/>
        <v>42065.207638888889</v>
      </c>
      <c r="U3693">
        <f t="shared" si="289"/>
        <v>2015</v>
      </c>
    </row>
    <row r="3694" spans="1:21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0" t="s">
        <v>8315</v>
      </c>
      <c r="R3694" t="s">
        <v>8316</v>
      </c>
      <c r="S3694" s="15">
        <f t="shared" si="287"/>
        <v>41891.96503472222</v>
      </c>
      <c r="T3694" s="15">
        <f t="shared" si="288"/>
        <v>41901</v>
      </c>
      <c r="U3694">
        <f t="shared" si="289"/>
        <v>2014</v>
      </c>
    </row>
    <row r="3695" spans="1:21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0" t="s">
        <v>8315</v>
      </c>
      <c r="R3695" t="s">
        <v>8316</v>
      </c>
      <c r="S3695" s="15">
        <f t="shared" si="287"/>
        <v>42309.191307870366</v>
      </c>
      <c r="T3695" s="15">
        <f t="shared" si="288"/>
        <v>42338.9375</v>
      </c>
      <c r="U3695">
        <f t="shared" si="289"/>
        <v>2015</v>
      </c>
    </row>
    <row r="3696" spans="1:21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0" t="s">
        <v>8315</v>
      </c>
      <c r="R3696" t="s">
        <v>8316</v>
      </c>
      <c r="S3696" s="15">
        <f t="shared" si="287"/>
        <v>42490.133877314816</v>
      </c>
      <c r="T3696" s="15">
        <f t="shared" si="288"/>
        <v>42527.083333333328</v>
      </c>
      <c r="U3696">
        <f t="shared" si="289"/>
        <v>2016</v>
      </c>
    </row>
    <row r="3697" spans="1:21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0" t="s">
        <v>8315</v>
      </c>
      <c r="R3697" t="s">
        <v>8316</v>
      </c>
      <c r="S3697" s="15">
        <f t="shared" si="287"/>
        <v>41995.870486111111</v>
      </c>
      <c r="T3697" s="15">
        <f t="shared" si="288"/>
        <v>42015.870486111111</v>
      </c>
      <c r="U3697">
        <f t="shared" si="289"/>
        <v>2014</v>
      </c>
    </row>
    <row r="3698" spans="1:21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0" t="s">
        <v>8315</v>
      </c>
      <c r="R3698" t="s">
        <v>8316</v>
      </c>
      <c r="S3698" s="15">
        <f t="shared" si="287"/>
        <v>41988.617083333331</v>
      </c>
      <c r="T3698" s="15">
        <f t="shared" si="288"/>
        <v>42048.617083333331</v>
      </c>
      <c r="U3698">
        <f t="shared" si="289"/>
        <v>2014</v>
      </c>
    </row>
    <row r="3699" spans="1:21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0" t="s">
        <v>8315</v>
      </c>
      <c r="R3699" t="s">
        <v>8316</v>
      </c>
      <c r="S3699" s="15">
        <f t="shared" si="287"/>
        <v>42479.465833333335</v>
      </c>
      <c r="T3699" s="15">
        <f t="shared" si="288"/>
        <v>42500.465833333335</v>
      </c>
      <c r="U3699">
        <f t="shared" si="289"/>
        <v>2016</v>
      </c>
    </row>
    <row r="3700" spans="1:21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0" t="s">
        <v>8315</v>
      </c>
      <c r="R3700" t="s">
        <v>8316</v>
      </c>
      <c r="S3700" s="15">
        <f t="shared" si="287"/>
        <v>42401.806562500002</v>
      </c>
      <c r="T3700" s="15">
        <f t="shared" si="288"/>
        <v>42431.806562500002</v>
      </c>
      <c r="U3700">
        <f t="shared" si="289"/>
        <v>2016</v>
      </c>
    </row>
    <row r="3701" spans="1:21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0" t="s">
        <v>8315</v>
      </c>
      <c r="R3701" t="s">
        <v>8316</v>
      </c>
      <c r="S3701" s="15">
        <f t="shared" si="287"/>
        <v>41897.602037037039</v>
      </c>
      <c r="T3701" s="15">
        <f t="shared" si="288"/>
        <v>41927.602037037039</v>
      </c>
      <c r="U3701">
        <f t="shared" si="289"/>
        <v>2014</v>
      </c>
    </row>
    <row r="3702" spans="1:21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0" t="s">
        <v>8315</v>
      </c>
      <c r="R3702" t="s">
        <v>8316</v>
      </c>
      <c r="S3702" s="15">
        <f t="shared" si="287"/>
        <v>41882.585648148146</v>
      </c>
      <c r="T3702" s="15">
        <f t="shared" si="288"/>
        <v>41912.666666666664</v>
      </c>
      <c r="U3702">
        <f t="shared" si="289"/>
        <v>2014</v>
      </c>
    </row>
    <row r="3703" spans="1:21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0" t="s">
        <v>8315</v>
      </c>
      <c r="R3703" t="s">
        <v>8316</v>
      </c>
      <c r="S3703" s="15">
        <f t="shared" si="287"/>
        <v>42129.541585648149</v>
      </c>
      <c r="T3703" s="15">
        <f t="shared" si="288"/>
        <v>42159.541585648149</v>
      </c>
      <c r="U3703">
        <f t="shared" si="289"/>
        <v>2015</v>
      </c>
    </row>
    <row r="3704" spans="1:21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0" t="s">
        <v>8315</v>
      </c>
      <c r="R3704" t="s">
        <v>8316</v>
      </c>
      <c r="S3704" s="15">
        <f t="shared" si="287"/>
        <v>42524.53800925926</v>
      </c>
      <c r="T3704" s="15">
        <f t="shared" si="288"/>
        <v>42561.957638888889</v>
      </c>
      <c r="U3704">
        <f t="shared" si="289"/>
        <v>2016</v>
      </c>
    </row>
    <row r="3705" spans="1:21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0" t="s">
        <v>8315</v>
      </c>
      <c r="R3705" t="s">
        <v>8316</v>
      </c>
      <c r="S3705" s="15">
        <f t="shared" si="287"/>
        <v>42556.504490740743</v>
      </c>
      <c r="T3705" s="15">
        <f t="shared" si="288"/>
        <v>42595.290972222225</v>
      </c>
      <c r="U3705">
        <f t="shared" si="289"/>
        <v>2016</v>
      </c>
    </row>
    <row r="3706" spans="1:21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0" t="s">
        <v>8315</v>
      </c>
      <c r="R3706" t="s">
        <v>8316</v>
      </c>
      <c r="S3706" s="15">
        <f t="shared" si="287"/>
        <v>42461.689745370371</v>
      </c>
      <c r="T3706" s="15">
        <f t="shared" si="288"/>
        <v>42521.689745370371</v>
      </c>
      <c r="U3706">
        <f t="shared" si="289"/>
        <v>2016</v>
      </c>
    </row>
    <row r="3707" spans="1:21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0" t="s">
        <v>8315</v>
      </c>
      <c r="R3707" t="s">
        <v>8316</v>
      </c>
      <c r="S3707" s="15">
        <f t="shared" si="287"/>
        <v>41792.542986111112</v>
      </c>
      <c r="T3707" s="15">
        <f t="shared" si="288"/>
        <v>41813.75</v>
      </c>
      <c r="U3707">
        <f t="shared" si="289"/>
        <v>2014</v>
      </c>
    </row>
    <row r="3708" spans="1:21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0" t="s">
        <v>8315</v>
      </c>
      <c r="R3708" t="s">
        <v>8316</v>
      </c>
      <c r="S3708" s="15">
        <f t="shared" si="287"/>
        <v>41879.913761574076</v>
      </c>
      <c r="T3708" s="15">
        <f t="shared" si="288"/>
        <v>41894.913761574076</v>
      </c>
      <c r="U3708">
        <f t="shared" si="289"/>
        <v>2014</v>
      </c>
    </row>
    <row r="3709" spans="1:21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0" t="s">
        <v>8315</v>
      </c>
      <c r="R3709" t="s">
        <v>8316</v>
      </c>
      <c r="S3709" s="15">
        <f t="shared" si="287"/>
        <v>42552.048356481479</v>
      </c>
      <c r="T3709" s="15">
        <f t="shared" si="288"/>
        <v>42573.226388888885</v>
      </c>
      <c r="U3709">
        <f t="shared" si="289"/>
        <v>2016</v>
      </c>
    </row>
    <row r="3710" spans="1:21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0" t="s">
        <v>8315</v>
      </c>
      <c r="R3710" t="s">
        <v>8316</v>
      </c>
      <c r="S3710" s="15">
        <f t="shared" si="287"/>
        <v>41810.142199074071</v>
      </c>
      <c r="T3710" s="15">
        <f t="shared" si="288"/>
        <v>41824.142199074071</v>
      </c>
      <c r="U3710">
        <f t="shared" si="289"/>
        <v>2014</v>
      </c>
    </row>
    <row r="3711" spans="1:21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0" t="s">
        <v>8315</v>
      </c>
      <c r="R3711" t="s">
        <v>8316</v>
      </c>
      <c r="S3711" s="15">
        <f t="shared" si="287"/>
        <v>41785.707708333335</v>
      </c>
      <c r="T3711" s="15">
        <f t="shared" si="288"/>
        <v>41815.707708333335</v>
      </c>
      <c r="U3711">
        <f t="shared" si="289"/>
        <v>2014</v>
      </c>
    </row>
    <row r="3712" spans="1:21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0" t="s">
        <v>8315</v>
      </c>
      <c r="R3712" t="s">
        <v>8316</v>
      </c>
      <c r="S3712" s="15">
        <f t="shared" si="287"/>
        <v>42072.576249999998</v>
      </c>
      <c r="T3712" s="15">
        <f t="shared" si="288"/>
        <v>42097.576249999998</v>
      </c>
      <c r="U3712">
        <f t="shared" si="289"/>
        <v>2015</v>
      </c>
    </row>
    <row r="3713" spans="1:21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0" t="s">
        <v>8315</v>
      </c>
      <c r="R3713" t="s">
        <v>8316</v>
      </c>
      <c r="S3713" s="15">
        <f t="shared" si="287"/>
        <v>41779.724224537036</v>
      </c>
      <c r="T3713" s="15">
        <f t="shared" si="288"/>
        <v>41805.666666666664</v>
      </c>
      <c r="U3713">
        <f t="shared" si="289"/>
        <v>2014</v>
      </c>
    </row>
    <row r="3714" spans="1:21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si="286"/>
        <v>110.87</v>
      </c>
      <c r="Q3714" s="10" t="s">
        <v>8315</v>
      </c>
      <c r="R3714" t="s">
        <v>8316</v>
      </c>
      <c r="S3714" s="15">
        <f t="shared" si="287"/>
        <v>42134.172071759262</v>
      </c>
      <c r="T3714" s="15">
        <f t="shared" si="288"/>
        <v>42155.290972222225</v>
      </c>
      <c r="U3714">
        <f t="shared" si="289"/>
        <v>2015</v>
      </c>
    </row>
    <row r="3715" spans="1:21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ref="P3715:P3778" si="291">IFERROR(ROUND(E3715/L3715,2),0)</f>
        <v>106.84</v>
      </c>
      <c r="Q3715" s="10" t="s">
        <v>8315</v>
      </c>
      <c r="R3715" t="s">
        <v>8316</v>
      </c>
      <c r="S3715" s="15">
        <f t="shared" ref="S3715:S3778" si="292">(((J3715/60)/60)/24)+DATE(1970,1,1)</f>
        <v>42505.738032407404</v>
      </c>
      <c r="T3715" s="15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8315</v>
      </c>
      <c r="R3716" t="s">
        <v>8316</v>
      </c>
      <c r="S3716" s="15">
        <f t="shared" si="292"/>
        <v>42118.556331018524</v>
      </c>
      <c r="T3716" s="15">
        <f t="shared" si="293"/>
        <v>42150.165972222225</v>
      </c>
      <c r="U3716">
        <f t="shared" si="294"/>
        <v>2015</v>
      </c>
    </row>
    <row r="3717" spans="1:21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8315</v>
      </c>
      <c r="R3717" t="s">
        <v>8316</v>
      </c>
      <c r="S3717" s="15">
        <f t="shared" si="292"/>
        <v>42036.995590277773</v>
      </c>
      <c r="T3717" s="15">
        <f t="shared" si="293"/>
        <v>42094.536111111112</v>
      </c>
      <c r="U3717">
        <f t="shared" si="294"/>
        <v>2015</v>
      </c>
    </row>
    <row r="3718" spans="1:21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8315</v>
      </c>
      <c r="R3718" t="s">
        <v>8316</v>
      </c>
      <c r="S3718" s="15">
        <f t="shared" si="292"/>
        <v>42360.887835648144</v>
      </c>
      <c r="T3718" s="15">
        <f t="shared" si="293"/>
        <v>42390.887835648144</v>
      </c>
      <c r="U3718">
        <f t="shared" si="294"/>
        <v>2015</v>
      </c>
    </row>
    <row r="3719" spans="1:21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8315</v>
      </c>
      <c r="R3719" t="s">
        <v>8316</v>
      </c>
      <c r="S3719" s="15">
        <f t="shared" si="292"/>
        <v>42102.866307870368</v>
      </c>
      <c r="T3719" s="15">
        <f t="shared" si="293"/>
        <v>42133.866307870368</v>
      </c>
      <c r="U3719">
        <f t="shared" si="294"/>
        <v>2015</v>
      </c>
    </row>
    <row r="3720" spans="1:21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8315</v>
      </c>
      <c r="R3720" t="s">
        <v>8316</v>
      </c>
      <c r="S3720" s="15">
        <f t="shared" si="292"/>
        <v>42032.716145833328</v>
      </c>
      <c r="T3720" s="15">
        <f t="shared" si="293"/>
        <v>42062.716145833328</v>
      </c>
      <c r="U3720">
        <f t="shared" si="294"/>
        <v>2015</v>
      </c>
    </row>
    <row r="3721" spans="1:21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8315</v>
      </c>
      <c r="R3721" t="s">
        <v>8316</v>
      </c>
      <c r="S3721" s="15">
        <f t="shared" si="292"/>
        <v>42147.729930555557</v>
      </c>
      <c r="T3721" s="15">
        <f t="shared" si="293"/>
        <v>42177.729930555557</v>
      </c>
      <c r="U3721">
        <f t="shared" si="294"/>
        <v>2015</v>
      </c>
    </row>
    <row r="3722" spans="1:21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0" t="s">
        <v>8315</v>
      </c>
      <c r="R3722" t="s">
        <v>8316</v>
      </c>
      <c r="S3722" s="15">
        <f t="shared" si="292"/>
        <v>42165.993125000001</v>
      </c>
      <c r="T3722" s="15">
        <f t="shared" si="293"/>
        <v>42187.993125000001</v>
      </c>
      <c r="U3722">
        <f t="shared" si="294"/>
        <v>2015</v>
      </c>
    </row>
    <row r="3723" spans="1:21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0" t="s">
        <v>8315</v>
      </c>
      <c r="R3723" t="s">
        <v>8316</v>
      </c>
      <c r="S3723" s="15">
        <f t="shared" si="292"/>
        <v>41927.936157407406</v>
      </c>
      <c r="T3723" s="15">
        <f t="shared" si="293"/>
        <v>41948.977824074071</v>
      </c>
      <c r="U3723">
        <f t="shared" si="294"/>
        <v>2014</v>
      </c>
    </row>
    <row r="3724" spans="1:21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0" t="s">
        <v>8315</v>
      </c>
      <c r="R3724" t="s">
        <v>8316</v>
      </c>
      <c r="S3724" s="15">
        <f t="shared" si="292"/>
        <v>42381.671840277777</v>
      </c>
      <c r="T3724" s="15">
        <f t="shared" si="293"/>
        <v>42411.957638888889</v>
      </c>
      <c r="U3724">
        <f t="shared" si="294"/>
        <v>2016</v>
      </c>
    </row>
    <row r="3725" spans="1:21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0" t="s">
        <v>8315</v>
      </c>
      <c r="R3725" t="s">
        <v>8316</v>
      </c>
      <c r="S3725" s="15">
        <f t="shared" si="292"/>
        <v>41943.753032407411</v>
      </c>
      <c r="T3725" s="15">
        <f t="shared" si="293"/>
        <v>41973.794699074075</v>
      </c>
      <c r="U3725">
        <f t="shared" si="294"/>
        <v>2014</v>
      </c>
    </row>
    <row r="3726" spans="1:21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0" t="s">
        <v>8315</v>
      </c>
      <c r="R3726" t="s">
        <v>8316</v>
      </c>
      <c r="S3726" s="15">
        <f t="shared" si="292"/>
        <v>42465.491435185191</v>
      </c>
      <c r="T3726" s="15">
        <f t="shared" si="293"/>
        <v>42494.958333333328</v>
      </c>
      <c r="U3726">
        <f t="shared" si="294"/>
        <v>2016</v>
      </c>
    </row>
    <row r="3727" spans="1:21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8315</v>
      </c>
      <c r="R3727" t="s">
        <v>8316</v>
      </c>
      <c r="S3727" s="15">
        <f t="shared" si="292"/>
        <v>42401.945219907408</v>
      </c>
      <c r="T3727" s="15">
        <f t="shared" si="293"/>
        <v>42418.895833333328</v>
      </c>
      <c r="U3727">
        <f t="shared" si="294"/>
        <v>2016</v>
      </c>
    </row>
    <row r="3728" spans="1:21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0" t="s">
        <v>8315</v>
      </c>
      <c r="R3728" t="s">
        <v>8316</v>
      </c>
      <c r="S3728" s="15">
        <f t="shared" si="292"/>
        <v>42462.140868055561</v>
      </c>
      <c r="T3728" s="15">
        <f t="shared" si="293"/>
        <v>42489.875</v>
      </c>
      <c r="U3728">
        <f t="shared" si="294"/>
        <v>2016</v>
      </c>
    </row>
    <row r="3729" spans="1:21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0" t="s">
        <v>8315</v>
      </c>
      <c r="R3729" t="s">
        <v>8316</v>
      </c>
      <c r="S3729" s="15">
        <f t="shared" si="292"/>
        <v>42632.348310185189</v>
      </c>
      <c r="T3729" s="15">
        <f t="shared" si="293"/>
        <v>42663.204861111109</v>
      </c>
      <c r="U3729">
        <f t="shared" si="294"/>
        <v>2016</v>
      </c>
    </row>
    <row r="3730" spans="1:21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0" t="s">
        <v>8315</v>
      </c>
      <c r="R3730" t="s">
        <v>8316</v>
      </c>
      <c r="S3730" s="15">
        <f t="shared" si="292"/>
        <v>42205.171018518522</v>
      </c>
      <c r="T3730" s="15">
        <f t="shared" si="293"/>
        <v>42235.171018518522</v>
      </c>
      <c r="U3730">
        <f t="shared" si="294"/>
        <v>2015</v>
      </c>
    </row>
    <row r="3731" spans="1:21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8315</v>
      </c>
      <c r="R3731" t="s">
        <v>8316</v>
      </c>
      <c r="S3731" s="15">
        <f t="shared" si="292"/>
        <v>42041.205000000002</v>
      </c>
      <c r="T3731" s="15">
        <f t="shared" si="293"/>
        <v>42086.16333333333</v>
      </c>
      <c r="U3731">
        <f t="shared" si="294"/>
        <v>2015</v>
      </c>
    </row>
    <row r="3732" spans="1:21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8315</v>
      </c>
      <c r="R3732" t="s">
        <v>8316</v>
      </c>
      <c r="S3732" s="15">
        <f t="shared" si="292"/>
        <v>42203.677766203706</v>
      </c>
      <c r="T3732" s="15">
        <f t="shared" si="293"/>
        <v>42233.677766203706</v>
      </c>
      <c r="U3732">
        <f t="shared" si="294"/>
        <v>2015</v>
      </c>
    </row>
    <row r="3733" spans="1:21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0" t="s">
        <v>8315</v>
      </c>
      <c r="R3733" t="s">
        <v>8316</v>
      </c>
      <c r="S3733" s="15">
        <f t="shared" si="292"/>
        <v>41983.752847222218</v>
      </c>
      <c r="T3733" s="15">
        <f t="shared" si="293"/>
        <v>42014.140972222223</v>
      </c>
      <c r="U3733">
        <f t="shared" si="294"/>
        <v>2014</v>
      </c>
    </row>
    <row r="3734" spans="1:21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8315</v>
      </c>
      <c r="R3734" t="s">
        <v>8316</v>
      </c>
      <c r="S3734" s="15">
        <f t="shared" si="292"/>
        <v>41968.677465277782</v>
      </c>
      <c r="T3734" s="15">
        <f t="shared" si="293"/>
        <v>42028.5</v>
      </c>
      <c r="U3734">
        <f t="shared" si="294"/>
        <v>2014</v>
      </c>
    </row>
    <row r="3735" spans="1:21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0" t="s">
        <v>8315</v>
      </c>
      <c r="R3735" t="s">
        <v>8316</v>
      </c>
      <c r="S3735" s="15">
        <f t="shared" si="292"/>
        <v>42103.024398148147</v>
      </c>
      <c r="T3735" s="15">
        <f t="shared" si="293"/>
        <v>42112.9375</v>
      </c>
      <c r="U3735">
        <f t="shared" si="294"/>
        <v>2015</v>
      </c>
    </row>
    <row r="3736" spans="1:21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8315</v>
      </c>
      <c r="R3736" t="s">
        <v>8316</v>
      </c>
      <c r="S3736" s="15">
        <f t="shared" si="292"/>
        <v>42089.901574074072</v>
      </c>
      <c r="T3736" s="15">
        <f t="shared" si="293"/>
        <v>42149.901574074072</v>
      </c>
      <c r="U3736">
        <f t="shared" si="294"/>
        <v>2015</v>
      </c>
    </row>
    <row r="3737" spans="1:21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8315</v>
      </c>
      <c r="R3737" t="s">
        <v>8316</v>
      </c>
      <c r="S3737" s="15">
        <f t="shared" si="292"/>
        <v>42122.693159722221</v>
      </c>
      <c r="T3737" s="15">
        <f t="shared" si="293"/>
        <v>42152.693159722221</v>
      </c>
      <c r="U3737">
        <f t="shared" si="294"/>
        <v>2015</v>
      </c>
    </row>
    <row r="3738" spans="1:21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8315</v>
      </c>
      <c r="R3738" t="s">
        <v>8316</v>
      </c>
      <c r="S3738" s="15">
        <f t="shared" si="292"/>
        <v>42048.711724537032</v>
      </c>
      <c r="T3738" s="15">
        <f t="shared" si="293"/>
        <v>42086.75</v>
      </c>
      <c r="U3738">
        <f t="shared" si="294"/>
        <v>2015</v>
      </c>
    </row>
    <row r="3739" spans="1:21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8315</v>
      </c>
      <c r="R3739" t="s">
        <v>8316</v>
      </c>
      <c r="S3739" s="15">
        <f t="shared" si="292"/>
        <v>42297.691006944442</v>
      </c>
      <c r="T3739" s="15">
        <f t="shared" si="293"/>
        <v>42320.290972222225</v>
      </c>
      <c r="U3739">
        <f t="shared" si="294"/>
        <v>2015</v>
      </c>
    </row>
    <row r="3740" spans="1:21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8315</v>
      </c>
      <c r="R3740" t="s">
        <v>8316</v>
      </c>
      <c r="S3740" s="15">
        <f t="shared" si="292"/>
        <v>41813.938715277778</v>
      </c>
      <c r="T3740" s="15">
        <f t="shared" si="293"/>
        <v>41835.916666666664</v>
      </c>
      <c r="U3740">
        <f t="shared" si="294"/>
        <v>2014</v>
      </c>
    </row>
    <row r="3741" spans="1:21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0" t="s">
        <v>8315</v>
      </c>
      <c r="R3741" t="s">
        <v>8316</v>
      </c>
      <c r="S3741" s="15">
        <f t="shared" si="292"/>
        <v>42548.449861111112</v>
      </c>
      <c r="T3741" s="15">
        <f t="shared" si="293"/>
        <v>42568.449861111112</v>
      </c>
      <c r="U3741">
        <f t="shared" si="294"/>
        <v>2016</v>
      </c>
    </row>
    <row r="3742" spans="1:21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0" t="s">
        <v>8315</v>
      </c>
      <c r="R3742" t="s">
        <v>8316</v>
      </c>
      <c r="S3742" s="15">
        <f t="shared" si="292"/>
        <v>41833.089756944442</v>
      </c>
      <c r="T3742" s="15">
        <f t="shared" si="293"/>
        <v>41863.079143518517</v>
      </c>
      <c r="U3742">
        <f t="shared" si="294"/>
        <v>2014</v>
      </c>
    </row>
    <row r="3743" spans="1:21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0" t="s">
        <v>8315</v>
      </c>
      <c r="R3743" t="s">
        <v>8316</v>
      </c>
      <c r="S3743" s="15">
        <f t="shared" si="292"/>
        <v>42325.920717592591</v>
      </c>
      <c r="T3743" s="15">
        <f t="shared" si="293"/>
        <v>42355.920717592591</v>
      </c>
      <c r="U3743">
        <f t="shared" si="294"/>
        <v>2015</v>
      </c>
    </row>
    <row r="3744" spans="1:21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0" t="s">
        <v>8315</v>
      </c>
      <c r="R3744" t="s">
        <v>8316</v>
      </c>
      <c r="S3744" s="15">
        <f t="shared" si="292"/>
        <v>41858.214629629627</v>
      </c>
      <c r="T3744" s="15">
        <f t="shared" si="293"/>
        <v>41888.214629629627</v>
      </c>
      <c r="U3744">
        <f t="shared" si="294"/>
        <v>2014</v>
      </c>
    </row>
    <row r="3745" spans="1:21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0" t="s">
        <v>8315</v>
      </c>
      <c r="R3745" t="s">
        <v>8316</v>
      </c>
      <c r="S3745" s="15">
        <f t="shared" si="292"/>
        <v>41793.710231481484</v>
      </c>
      <c r="T3745" s="15">
        <f t="shared" si="293"/>
        <v>41823.710231481484</v>
      </c>
      <c r="U3745">
        <f t="shared" si="294"/>
        <v>2014</v>
      </c>
    </row>
    <row r="3746" spans="1:21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0" t="s">
        <v>8315</v>
      </c>
      <c r="R3746" t="s">
        <v>8316</v>
      </c>
      <c r="S3746" s="15">
        <f t="shared" si="292"/>
        <v>41793.814259259263</v>
      </c>
      <c r="T3746" s="15">
        <f t="shared" si="293"/>
        <v>41825.165972222225</v>
      </c>
      <c r="U3746">
        <f t="shared" si="294"/>
        <v>2014</v>
      </c>
    </row>
    <row r="3747" spans="1:21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0" t="s">
        <v>8315</v>
      </c>
      <c r="R3747" t="s">
        <v>8316</v>
      </c>
      <c r="S3747" s="15">
        <f t="shared" si="292"/>
        <v>41831.697939814818</v>
      </c>
      <c r="T3747" s="15">
        <f t="shared" si="293"/>
        <v>41861.697939814818</v>
      </c>
      <c r="U3747">
        <f t="shared" si="294"/>
        <v>2014</v>
      </c>
    </row>
    <row r="3748" spans="1:2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0" t="s">
        <v>8315</v>
      </c>
      <c r="R3748" t="s">
        <v>8316</v>
      </c>
      <c r="S3748" s="15">
        <f t="shared" si="292"/>
        <v>42621.389340277776</v>
      </c>
      <c r="T3748" s="15">
        <f t="shared" si="293"/>
        <v>42651.389340277776</v>
      </c>
      <c r="U3748">
        <f t="shared" si="294"/>
        <v>2016</v>
      </c>
    </row>
    <row r="3749" spans="1:21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0" t="s">
        <v>8315</v>
      </c>
      <c r="R3749" t="s">
        <v>8316</v>
      </c>
      <c r="S3749" s="15">
        <f t="shared" si="292"/>
        <v>42164.299722222218</v>
      </c>
      <c r="T3749" s="15">
        <f t="shared" si="293"/>
        <v>42190.957638888889</v>
      </c>
      <c r="U3749">
        <f t="shared" si="294"/>
        <v>2015</v>
      </c>
    </row>
    <row r="3750" spans="1:21" ht="43.2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8315</v>
      </c>
      <c r="R3750" t="s">
        <v>8357</v>
      </c>
      <c r="S3750" s="15">
        <f t="shared" si="292"/>
        <v>42395.706435185188</v>
      </c>
      <c r="T3750" s="15">
        <f t="shared" si="293"/>
        <v>42416.249305555553</v>
      </c>
      <c r="U3750">
        <f t="shared" si="294"/>
        <v>2016</v>
      </c>
    </row>
    <row r="3751" spans="1:21" ht="43.2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8315</v>
      </c>
      <c r="R3751" t="s">
        <v>8357</v>
      </c>
      <c r="S3751" s="15">
        <f t="shared" si="292"/>
        <v>42458.127175925925</v>
      </c>
      <c r="T3751" s="15">
        <f t="shared" si="293"/>
        <v>42489.165972222225</v>
      </c>
      <c r="U3751">
        <f t="shared" si="294"/>
        <v>2016</v>
      </c>
    </row>
    <row r="3752" spans="1:21" ht="86.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8315</v>
      </c>
      <c r="R3752" t="s">
        <v>8357</v>
      </c>
      <c r="S3752" s="15">
        <f t="shared" si="292"/>
        <v>42016.981574074074</v>
      </c>
      <c r="T3752" s="15">
        <f t="shared" si="293"/>
        <v>42045.332638888889</v>
      </c>
      <c r="U3752">
        <f t="shared" si="294"/>
        <v>2015</v>
      </c>
    </row>
    <row r="3753" spans="1:21" ht="43.2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8315</v>
      </c>
      <c r="R3753" t="s">
        <v>8357</v>
      </c>
      <c r="S3753" s="15">
        <f t="shared" si="292"/>
        <v>42403.035567129627</v>
      </c>
      <c r="T3753" s="15">
        <f t="shared" si="293"/>
        <v>42462.993900462956</v>
      </c>
      <c r="U3753">
        <f t="shared" si="294"/>
        <v>2016</v>
      </c>
    </row>
    <row r="3754" spans="1:21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0" t="s">
        <v>8315</v>
      </c>
      <c r="R3754" t="s">
        <v>8357</v>
      </c>
      <c r="S3754" s="15">
        <f t="shared" si="292"/>
        <v>42619.802488425921</v>
      </c>
      <c r="T3754" s="15">
        <f t="shared" si="293"/>
        <v>42659.875</v>
      </c>
      <c r="U3754">
        <f t="shared" si="294"/>
        <v>2016</v>
      </c>
    </row>
    <row r="3755" spans="1:21" ht="43.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8315</v>
      </c>
      <c r="R3755" t="s">
        <v>8357</v>
      </c>
      <c r="S3755" s="15">
        <f t="shared" si="292"/>
        <v>42128.824074074073</v>
      </c>
      <c r="T3755" s="15">
        <f t="shared" si="293"/>
        <v>42158</v>
      </c>
      <c r="U3755">
        <f t="shared" si="294"/>
        <v>2015</v>
      </c>
    </row>
    <row r="3756" spans="1:21" ht="43.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0" t="s">
        <v>8315</v>
      </c>
      <c r="R3756" t="s">
        <v>8357</v>
      </c>
      <c r="S3756" s="15">
        <f t="shared" si="292"/>
        <v>41808.881215277775</v>
      </c>
      <c r="T3756" s="15">
        <f t="shared" si="293"/>
        <v>41846.207638888889</v>
      </c>
      <c r="U3756">
        <f t="shared" si="294"/>
        <v>2014</v>
      </c>
    </row>
    <row r="3757" spans="1:21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0" t="s">
        <v>8315</v>
      </c>
      <c r="R3757" t="s">
        <v>8357</v>
      </c>
      <c r="S3757" s="15">
        <f t="shared" si="292"/>
        <v>42445.866979166662</v>
      </c>
      <c r="T3757" s="15">
        <f t="shared" si="293"/>
        <v>42475.866979166662</v>
      </c>
      <c r="U3757">
        <f t="shared" si="294"/>
        <v>2016</v>
      </c>
    </row>
    <row r="3758" spans="1:21" ht="43.2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0" t="s">
        <v>8315</v>
      </c>
      <c r="R3758" t="s">
        <v>8357</v>
      </c>
      <c r="S3758" s="15">
        <f t="shared" si="292"/>
        <v>41771.814791666664</v>
      </c>
      <c r="T3758" s="15">
        <f t="shared" si="293"/>
        <v>41801.814791666664</v>
      </c>
      <c r="U3758">
        <f t="shared" si="294"/>
        <v>2014</v>
      </c>
    </row>
    <row r="3759" spans="1:21" ht="43.2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8315</v>
      </c>
      <c r="R3759" t="s">
        <v>8357</v>
      </c>
      <c r="S3759" s="15">
        <f t="shared" si="292"/>
        <v>41954.850868055553</v>
      </c>
      <c r="T3759" s="15">
        <f t="shared" si="293"/>
        <v>41974.850868055553</v>
      </c>
      <c r="U3759">
        <f t="shared" si="294"/>
        <v>2014</v>
      </c>
    </row>
    <row r="3760" spans="1:21" ht="28.8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0" t="s">
        <v>8315</v>
      </c>
      <c r="R3760" t="s">
        <v>8357</v>
      </c>
      <c r="S3760" s="15">
        <f t="shared" si="292"/>
        <v>41747.471504629626</v>
      </c>
      <c r="T3760" s="15">
        <f t="shared" si="293"/>
        <v>41778.208333333336</v>
      </c>
      <c r="U3760">
        <f t="shared" si="294"/>
        <v>2014</v>
      </c>
    </row>
    <row r="3761" spans="1:21" ht="28.8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0" t="s">
        <v>8315</v>
      </c>
      <c r="R3761" t="s">
        <v>8357</v>
      </c>
      <c r="S3761" s="15">
        <f t="shared" si="292"/>
        <v>42182.108252314814</v>
      </c>
      <c r="T3761" s="15">
        <f t="shared" si="293"/>
        <v>42242.108252314814</v>
      </c>
      <c r="U3761">
        <f t="shared" si="294"/>
        <v>2015</v>
      </c>
    </row>
    <row r="3762" spans="1:21" ht="43.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0" t="s">
        <v>8315</v>
      </c>
      <c r="R3762" t="s">
        <v>8357</v>
      </c>
      <c r="S3762" s="15">
        <f t="shared" si="292"/>
        <v>41739.525300925925</v>
      </c>
      <c r="T3762" s="15">
        <f t="shared" si="293"/>
        <v>41764.525300925925</v>
      </c>
      <c r="U3762">
        <f t="shared" si="294"/>
        <v>2014</v>
      </c>
    </row>
    <row r="3763" spans="1:21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0" t="s">
        <v>8315</v>
      </c>
      <c r="R3763" t="s">
        <v>8357</v>
      </c>
      <c r="S3763" s="15">
        <f t="shared" si="292"/>
        <v>42173.466863425929</v>
      </c>
      <c r="T3763" s="15">
        <f t="shared" si="293"/>
        <v>42226.958333333328</v>
      </c>
      <c r="U3763">
        <f t="shared" si="294"/>
        <v>2015</v>
      </c>
    </row>
    <row r="3764" spans="1:21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0" t="s">
        <v>8315</v>
      </c>
      <c r="R3764" t="s">
        <v>8357</v>
      </c>
      <c r="S3764" s="15">
        <f t="shared" si="292"/>
        <v>42193.813530092593</v>
      </c>
      <c r="T3764" s="15">
        <f t="shared" si="293"/>
        <v>42218.813530092593</v>
      </c>
      <c r="U3764">
        <f t="shared" si="294"/>
        <v>2015</v>
      </c>
    </row>
    <row r="3765" spans="1:21" ht="28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0" t="s">
        <v>8315</v>
      </c>
      <c r="R3765" t="s">
        <v>8357</v>
      </c>
      <c r="S3765" s="15">
        <f t="shared" si="292"/>
        <v>42065.750300925924</v>
      </c>
      <c r="T3765" s="15">
        <f t="shared" si="293"/>
        <v>42095.708634259259</v>
      </c>
      <c r="U3765">
        <f t="shared" si="294"/>
        <v>2015</v>
      </c>
    </row>
    <row r="3766" spans="1:21" ht="43.2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0" t="s">
        <v>8315</v>
      </c>
      <c r="R3766" t="s">
        <v>8357</v>
      </c>
      <c r="S3766" s="15">
        <f t="shared" si="292"/>
        <v>42499.842962962968</v>
      </c>
      <c r="T3766" s="15">
        <f t="shared" si="293"/>
        <v>42519.024999999994</v>
      </c>
      <c r="U3766">
        <f t="shared" si="294"/>
        <v>2016</v>
      </c>
    </row>
    <row r="3767" spans="1:21" ht="43.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0" t="s">
        <v>8315</v>
      </c>
      <c r="R3767" t="s">
        <v>8357</v>
      </c>
      <c r="S3767" s="15">
        <f t="shared" si="292"/>
        <v>41820.776412037041</v>
      </c>
      <c r="T3767" s="15">
        <f t="shared" si="293"/>
        <v>41850.776412037041</v>
      </c>
      <c r="U3767">
        <f t="shared" si="294"/>
        <v>2014</v>
      </c>
    </row>
    <row r="3768" spans="1:21" ht="43.2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0" t="s">
        <v>8315</v>
      </c>
      <c r="R3768" t="s">
        <v>8357</v>
      </c>
      <c r="S3768" s="15">
        <f t="shared" si="292"/>
        <v>41788.167187500003</v>
      </c>
      <c r="T3768" s="15">
        <f t="shared" si="293"/>
        <v>41823.167187500003</v>
      </c>
      <c r="U3768">
        <f t="shared" si="294"/>
        <v>2014</v>
      </c>
    </row>
    <row r="3769" spans="1:21" ht="43.2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0" t="s">
        <v>8315</v>
      </c>
      <c r="R3769" t="s">
        <v>8357</v>
      </c>
      <c r="S3769" s="15">
        <f t="shared" si="292"/>
        <v>42050.019641203704</v>
      </c>
      <c r="T3769" s="15">
        <f t="shared" si="293"/>
        <v>42064.207638888889</v>
      </c>
      <c r="U3769">
        <f t="shared" si="294"/>
        <v>2015</v>
      </c>
    </row>
    <row r="3770" spans="1:21" ht="43.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0" t="s">
        <v>8315</v>
      </c>
      <c r="R3770" t="s">
        <v>8357</v>
      </c>
      <c r="S3770" s="15">
        <f t="shared" si="292"/>
        <v>41772.727893518517</v>
      </c>
      <c r="T3770" s="15">
        <f t="shared" si="293"/>
        <v>41802.727893518517</v>
      </c>
      <c r="U3770">
        <f t="shared" si="294"/>
        <v>2014</v>
      </c>
    </row>
    <row r="3771" spans="1:21" ht="43.2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0" t="s">
        <v>8315</v>
      </c>
      <c r="R3771" t="s">
        <v>8357</v>
      </c>
      <c r="S3771" s="15">
        <f t="shared" si="292"/>
        <v>42445.598136574074</v>
      </c>
      <c r="T3771" s="15">
        <f t="shared" si="293"/>
        <v>42475.598136574074</v>
      </c>
      <c r="U3771">
        <f t="shared" si="294"/>
        <v>2016</v>
      </c>
    </row>
    <row r="3772" spans="1:21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8315</v>
      </c>
      <c r="R3772" t="s">
        <v>8357</v>
      </c>
      <c r="S3772" s="15">
        <f t="shared" si="292"/>
        <v>42138.930671296301</v>
      </c>
      <c r="T3772" s="15">
        <f t="shared" si="293"/>
        <v>42168.930671296301</v>
      </c>
      <c r="U3772">
        <f t="shared" si="294"/>
        <v>2015</v>
      </c>
    </row>
    <row r="3773" spans="1:21" ht="28.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0" t="s">
        <v>8315</v>
      </c>
      <c r="R3773" t="s">
        <v>8357</v>
      </c>
      <c r="S3773" s="15">
        <f t="shared" si="292"/>
        <v>42493.857083333336</v>
      </c>
      <c r="T3773" s="15">
        <f t="shared" si="293"/>
        <v>42508</v>
      </c>
      <c r="U3773">
        <f t="shared" si="294"/>
        <v>2016</v>
      </c>
    </row>
    <row r="3774" spans="1:21" ht="43.2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0" t="s">
        <v>8315</v>
      </c>
      <c r="R3774" t="s">
        <v>8357</v>
      </c>
      <c r="S3774" s="15">
        <f t="shared" si="292"/>
        <v>42682.616967592592</v>
      </c>
      <c r="T3774" s="15">
        <f t="shared" si="293"/>
        <v>42703.25</v>
      </c>
      <c r="U3774">
        <f t="shared" si="294"/>
        <v>2016</v>
      </c>
    </row>
    <row r="3775" spans="1:21" ht="28.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0" t="s">
        <v>8315</v>
      </c>
      <c r="R3775" t="s">
        <v>8357</v>
      </c>
      <c r="S3775" s="15">
        <f t="shared" si="292"/>
        <v>42656.005173611105</v>
      </c>
      <c r="T3775" s="15">
        <f t="shared" si="293"/>
        <v>42689.088888888888</v>
      </c>
      <c r="U3775">
        <f t="shared" si="294"/>
        <v>2016</v>
      </c>
    </row>
    <row r="3776" spans="1:21" ht="57.6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8315</v>
      </c>
      <c r="R3776" t="s">
        <v>8357</v>
      </c>
      <c r="S3776" s="15">
        <f t="shared" si="292"/>
        <v>42087.792303240742</v>
      </c>
      <c r="T3776" s="15">
        <f t="shared" si="293"/>
        <v>42103.792303240742</v>
      </c>
      <c r="U3776">
        <f t="shared" si="294"/>
        <v>2015</v>
      </c>
    </row>
    <row r="3777" spans="1:21" ht="43.2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0" t="s">
        <v>8315</v>
      </c>
      <c r="R3777" t="s">
        <v>8357</v>
      </c>
      <c r="S3777" s="15">
        <f t="shared" si="292"/>
        <v>42075.942627314813</v>
      </c>
      <c r="T3777" s="15">
        <f t="shared" si="293"/>
        <v>42103.166666666672</v>
      </c>
      <c r="U3777">
        <f t="shared" si="294"/>
        <v>2015</v>
      </c>
    </row>
    <row r="3778" spans="1:21" ht="57.6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si="291"/>
        <v>90.82</v>
      </c>
      <c r="Q3778" s="10" t="s">
        <v>8315</v>
      </c>
      <c r="R3778" t="s">
        <v>8357</v>
      </c>
      <c r="S3778" s="15">
        <f t="shared" si="292"/>
        <v>41814.367800925924</v>
      </c>
      <c r="T3778" s="15">
        <f t="shared" si="293"/>
        <v>41852.041666666664</v>
      </c>
      <c r="U3778">
        <f t="shared" si="294"/>
        <v>2014</v>
      </c>
    </row>
    <row r="3779" spans="1:21" ht="43.2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ref="P3779:P3842" si="296">IFERROR(ROUND(E3779/L3779,2),0)</f>
        <v>48.54</v>
      </c>
      <c r="Q3779" s="10" t="s">
        <v>8315</v>
      </c>
      <c r="R3779" t="s">
        <v>8357</v>
      </c>
      <c r="S3779" s="15">
        <f t="shared" ref="S3779:S3842" si="297">(((J3779/60)/60)/24)+DATE(1970,1,1)</f>
        <v>41887.111354166671</v>
      </c>
      <c r="T3779" s="15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28.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8315</v>
      </c>
      <c r="R3780" t="s">
        <v>8357</v>
      </c>
      <c r="S3780" s="15">
        <f t="shared" si="297"/>
        <v>41989.819212962961</v>
      </c>
      <c r="T3780" s="15">
        <f t="shared" si="298"/>
        <v>42049.819212962961</v>
      </c>
      <c r="U3780">
        <f t="shared" si="299"/>
        <v>2014</v>
      </c>
    </row>
    <row r="3781" spans="1:21" ht="28.8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8315</v>
      </c>
      <c r="R3781" t="s">
        <v>8357</v>
      </c>
      <c r="S3781" s="15">
        <f t="shared" si="297"/>
        <v>42425.735416666663</v>
      </c>
      <c r="T3781" s="15">
        <f t="shared" si="298"/>
        <v>42455.693750000006</v>
      </c>
      <c r="U3781">
        <f t="shared" si="299"/>
        <v>2016</v>
      </c>
    </row>
    <row r="3782" spans="1:21" ht="43.2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8315</v>
      </c>
      <c r="R3782" t="s">
        <v>8357</v>
      </c>
      <c r="S3782" s="15">
        <f t="shared" si="297"/>
        <v>42166.219733796301</v>
      </c>
      <c r="T3782" s="15">
        <f t="shared" si="298"/>
        <v>42198.837499999994</v>
      </c>
      <c r="U3782">
        <f t="shared" si="299"/>
        <v>2015</v>
      </c>
    </row>
    <row r="3783" spans="1:21" ht="57.6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8315</v>
      </c>
      <c r="R3783" t="s">
        <v>8357</v>
      </c>
      <c r="S3783" s="15">
        <f t="shared" si="297"/>
        <v>41865.882928240739</v>
      </c>
      <c r="T3783" s="15">
        <f t="shared" si="298"/>
        <v>41890.882928240739</v>
      </c>
      <c r="U3783">
        <f t="shared" si="299"/>
        <v>2014</v>
      </c>
    </row>
    <row r="3784" spans="1:21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8315</v>
      </c>
      <c r="R3784" t="s">
        <v>8357</v>
      </c>
      <c r="S3784" s="15">
        <f t="shared" si="297"/>
        <v>42546.862233796302</v>
      </c>
      <c r="T3784" s="15">
        <f t="shared" si="298"/>
        <v>42575.958333333328</v>
      </c>
      <c r="U3784">
        <f t="shared" si="299"/>
        <v>2016</v>
      </c>
    </row>
    <row r="3785" spans="1:21" ht="43.2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8315</v>
      </c>
      <c r="R3785" t="s">
        <v>8357</v>
      </c>
      <c r="S3785" s="15">
        <f t="shared" si="297"/>
        <v>42420.140277777777</v>
      </c>
      <c r="T3785" s="15">
        <f t="shared" si="298"/>
        <v>42444.666666666672</v>
      </c>
      <c r="U3785">
        <f t="shared" si="299"/>
        <v>2016</v>
      </c>
    </row>
    <row r="3786" spans="1:21" ht="43.2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8315</v>
      </c>
      <c r="R3786" t="s">
        <v>8357</v>
      </c>
      <c r="S3786" s="15">
        <f t="shared" si="297"/>
        <v>42531.980694444443</v>
      </c>
      <c r="T3786" s="15">
        <f t="shared" si="298"/>
        <v>42561.980694444443</v>
      </c>
      <c r="U3786">
        <f t="shared" si="299"/>
        <v>2016</v>
      </c>
    </row>
    <row r="3787" spans="1:21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8315</v>
      </c>
      <c r="R3787" t="s">
        <v>8357</v>
      </c>
      <c r="S3787" s="15">
        <f t="shared" si="297"/>
        <v>42548.63853009259</v>
      </c>
      <c r="T3787" s="15">
        <f t="shared" si="298"/>
        <v>42584.418749999997</v>
      </c>
      <c r="U3787">
        <f t="shared" si="299"/>
        <v>2016</v>
      </c>
    </row>
    <row r="3788" spans="1:21" ht="43.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8315</v>
      </c>
      <c r="R3788" t="s">
        <v>8357</v>
      </c>
      <c r="S3788" s="15">
        <f t="shared" si="297"/>
        <v>42487.037905092591</v>
      </c>
      <c r="T3788" s="15">
        <f t="shared" si="298"/>
        <v>42517.037905092591</v>
      </c>
      <c r="U3788">
        <f t="shared" si="299"/>
        <v>2016</v>
      </c>
    </row>
    <row r="3789" spans="1:21" ht="43.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8315</v>
      </c>
      <c r="R3789" t="s">
        <v>8357</v>
      </c>
      <c r="S3789" s="15">
        <f t="shared" si="297"/>
        <v>42167.534791666665</v>
      </c>
      <c r="T3789" s="15">
        <f t="shared" si="298"/>
        <v>42196.165972222225</v>
      </c>
      <c r="U3789">
        <f t="shared" si="299"/>
        <v>2015</v>
      </c>
    </row>
    <row r="3790" spans="1:21" ht="7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8315</v>
      </c>
      <c r="R3790" t="s">
        <v>8357</v>
      </c>
      <c r="S3790" s="15">
        <f t="shared" si="297"/>
        <v>42333.695821759262</v>
      </c>
      <c r="T3790" s="15">
        <f t="shared" si="298"/>
        <v>42361.679166666669</v>
      </c>
      <c r="U3790">
        <f t="shared" si="299"/>
        <v>2015</v>
      </c>
    </row>
    <row r="3791" spans="1:21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8315</v>
      </c>
      <c r="R3791" t="s">
        <v>8357</v>
      </c>
      <c r="S3791" s="15">
        <f t="shared" si="297"/>
        <v>42138.798819444448</v>
      </c>
      <c r="T3791" s="15">
        <f t="shared" si="298"/>
        <v>42170.798819444448</v>
      </c>
      <c r="U3791">
        <f t="shared" si="299"/>
        <v>2015</v>
      </c>
    </row>
    <row r="3792" spans="1:21" ht="43.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0" t="s">
        <v>8315</v>
      </c>
      <c r="R3792" t="s">
        <v>8357</v>
      </c>
      <c r="S3792" s="15">
        <f t="shared" si="297"/>
        <v>42666.666932870372</v>
      </c>
      <c r="T3792" s="15">
        <f t="shared" si="298"/>
        <v>42696.708599537036</v>
      </c>
      <c r="U3792">
        <f t="shared" si="299"/>
        <v>2016</v>
      </c>
    </row>
    <row r="3793" spans="1:21" ht="28.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0" t="s">
        <v>8315</v>
      </c>
      <c r="R3793" t="s">
        <v>8357</v>
      </c>
      <c r="S3793" s="15">
        <f t="shared" si="297"/>
        <v>41766.692037037035</v>
      </c>
      <c r="T3793" s="15">
        <f t="shared" si="298"/>
        <v>41826.692037037035</v>
      </c>
      <c r="U3793">
        <f t="shared" si="299"/>
        <v>2014</v>
      </c>
    </row>
    <row r="3794" spans="1:21" ht="28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8315</v>
      </c>
      <c r="R3794" t="s">
        <v>8357</v>
      </c>
      <c r="S3794" s="15">
        <f t="shared" si="297"/>
        <v>42170.447013888886</v>
      </c>
      <c r="T3794" s="15">
        <f t="shared" si="298"/>
        <v>42200.447013888886</v>
      </c>
      <c r="U3794">
        <f t="shared" si="299"/>
        <v>2015</v>
      </c>
    </row>
    <row r="3795" spans="1:21" ht="43.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8315</v>
      </c>
      <c r="R3795" t="s">
        <v>8357</v>
      </c>
      <c r="S3795" s="15">
        <f t="shared" si="297"/>
        <v>41968.938993055555</v>
      </c>
      <c r="T3795" s="15">
        <f t="shared" si="298"/>
        <v>41989.938993055555</v>
      </c>
      <c r="U3795">
        <f t="shared" si="299"/>
        <v>2014</v>
      </c>
    </row>
    <row r="3796" spans="1:21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8315</v>
      </c>
      <c r="R3796" t="s">
        <v>8357</v>
      </c>
      <c r="S3796" s="15">
        <f t="shared" si="297"/>
        <v>42132.58048611111</v>
      </c>
      <c r="T3796" s="15">
        <f t="shared" si="298"/>
        <v>42162.58048611111</v>
      </c>
      <c r="U3796">
        <f t="shared" si="299"/>
        <v>2015</v>
      </c>
    </row>
    <row r="3797" spans="1:21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8315</v>
      </c>
      <c r="R3797" t="s">
        <v>8357</v>
      </c>
      <c r="S3797" s="15">
        <f t="shared" si="297"/>
        <v>42201.436226851853</v>
      </c>
      <c r="T3797" s="15">
        <f t="shared" si="298"/>
        <v>42244.9375</v>
      </c>
      <c r="U3797">
        <f t="shared" si="299"/>
        <v>2015</v>
      </c>
    </row>
    <row r="3798" spans="1:21" ht="43.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8315</v>
      </c>
      <c r="R3798" t="s">
        <v>8357</v>
      </c>
      <c r="S3798" s="15">
        <f t="shared" si="297"/>
        <v>42689.029583333337</v>
      </c>
      <c r="T3798" s="15">
        <f t="shared" si="298"/>
        <v>42749.029583333337</v>
      </c>
      <c r="U3798">
        <f t="shared" si="299"/>
        <v>2016</v>
      </c>
    </row>
    <row r="3799" spans="1:21" ht="57.6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8315</v>
      </c>
      <c r="R3799" t="s">
        <v>8357</v>
      </c>
      <c r="S3799" s="15">
        <f t="shared" si="297"/>
        <v>42084.881539351853</v>
      </c>
      <c r="T3799" s="15">
        <f t="shared" si="298"/>
        <v>42114.881539351853</v>
      </c>
      <c r="U3799">
        <f t="shared" si="299"/>
        <v>2015</v>
      </c>
    </row>
    <row r="3800" spans="1:21" ht="43.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8315</v>
      </c>
      <c r="R3800" t="s">
        <v>8357</v>
      </c>
      <c r="S3800" s="15">
        <f t="shared" si="297"/>
        <v>41831.722777777781</v>
      </c>
      <c r="T3800" s="15">
        <f t="shared" si="298"/>
        <v>41861.722777777781</v>
      </c>
      <c r="U3800">
        <f t="shared" si="299"/>
        <v>2014</v>
      </c>
    </row>
    <row r="3801" spans="1:21" ht="43.2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8315</v>
      </c>
      <c r="R3801" t="s">
        <v>8357</v>
      </c>
      <c r="S3801" s="15">
        <f t="shared" si="297"/>
        <v>42410.93105324074</v>
      </c>
      <c r="T3801" s="15">
        <f t="shared" si="298"/>
        <v>42440.93105324074</v>
      </c>
      <c r="U3801">
        <f t="shared" si="299"/>
        <v>2016</v>
      </c>
    </row>
    <row r="3802" spans="1:21" ht="43.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8315</v>
      </c>
      <c r="R3802" t="s">
        <v>8357</v>
      </c>
      <c r="S3802" s="15">
        <f t="shared" si="297"/>
        <v>41982.737071759257</v>
      </c>
      <c r="T3802" s="15">
        <f t="shared" si="298"/>
        <v>42015.207638888889</v>
      </c>
      <c r="U3802">
        <f t="shared" si="299"/>
        <v>2014</v>
      </c>
    </row>
    <row r="3803" spans="1:21" ht="43.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8315</v>
      </c>
      <c r="R3803" t="s">
        <v>8357</v>
      </c>
      <c r="S3803" s="15">
        <f t="shared" si="297"/>
        <v>41975.676111111112</v>
      </c>
      <c r="T3803" s="15">
        <f t="shared" si="298"/>
        <v>42006.676111111112</v>
      </c>
      <c r="U3803">
        <f t="shared" si="299"/>
        <v>2014</v>
      </c>
    </row>
    <row r="3804" spans="1:21" ht="43.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0" t="s">
        <v>8315</v>
      </c>
      <c r="R3804" t="s">
        <v>8357</v>
      </c>
      <c r="S3804" s="15">
        <f t="shared" si="297"/>
        <v>42269.126226851848</v>
      </c>
      <c r="T3804" s="15">
        <f t="shared" si="298"/>
        <v>42299.126226851848</v>
      </c>
      <c r="U3804">
        <f t="shared" si="299"/>
        <v>2015</v>
      </c>
    </row>
    <row r="3805" spans="1:21" ht="28.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8315</v>
      </c>
      <c r="R3805" t="s">
        <v>8357</v>
      </c>
      <c r="S3805" s="15">
        <f t="shared" si="297"/>
        <v>42403.971851851849</v>
      </c>
      <c r="T3805" s="15">
        <f t="shared" si="298"/>
        <v>42433.971851851849</v>
      </c>
      <c r="U3805">
        <f t="shared" si="299"/>
        <v>2016</v>
      </c>
    </row>
    <row r="3806" spans="1:21" ht="43.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0" t="s">
        <v>8315</v>
      </c>
      <c r="R3806" t="s">
        <v>8357</v>
      </c>
      <c r="S3806" s="15">
        <f t="shared" si="297"/>
        <v>42527.00953703704</v>
      </c>
      <c r="T3806" s="15">
        <f t="shared" si="298"/>
        <v>42582.291666666672</v>
      </c>
      <c r="U3806">
        <f t="shared" si="299"/>
        <v>2016</v>
      </c>
    </row>
    <row r="3807" spans="1:21" ht="43.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8315</v>
      </c>
      <c r="R3807" t="s">
        <v>8357</v>
      </c>
      <c r="S3807" s="15">
        <f t="shared" si="297"/>
        <v>41849.887037037035</v>
      </c>
      <c r="T3807" s="15">
        <f t="shared" si="298"/>
        <v>41909.887037037035</v>
      </c>
      <c r="U3807">
        <f t="shared" si="299"/>
        <v>2014</v>
      </c>
    </row>
    <row r="3808" spans="1:21" ht="57.6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8315</v>
      </c>
      <c r="R3808" t="s">
        <v>8357</v>
      </c>
      <c r="S3808" s="15">
        <f t="shared" si="297"/>
        <v>41799.259039351848</v>
      </c>
      <c r="T3808" s="15">
        <f t="shared" si="298"/>
        <v>41819.259039351848</v>
      </c>
      <c r="U3808">
        <f t="shared" si="299"/>
        <v>2014</v>
      </c>
    </row>
    <row r="3809" spans="1:21" ht="43.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8315</v>
      </c>
      <c r="R3809" t="s">
        <v>8357</v>
      </c>
      <c r="S3809" s="15">
        <f t="shared" si="297"/>
        <v>42090.909016203703</v>
      </c>
      <c r="T3809" s="15">
        <f t="shared" si="298"/>
        <v>42097.909016203703</v>
      </c>
      <c r="U3809">
        <f t="shared" si="299"/>
        <v>2015</v>
      </c>
    </row>
    <row r="3810" spans="1:21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0" t="s">
        <v>8315</v>
      </c>
      <c r="R3810" t="s">
        <v>8316</v>
      </c>
      <c r="S3810" s="15">
        <f t="shared" si="297"/>
        <v>42059.453923611116</v>
      </c>
      <c r="T3810" s="15">
        <f t="shared" si="298"/>
        <v>42119.412256944444</v>
      </c>
      <c r="U3810">
        <f t="shared" si="299"/>
        <v>2015</v>
      </c>
    </row>
    <row r="3811" spans="1:21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0" t="s">
        <v>8315</v>
      </c>
      <c r="R3811" t="s">
        <v>8316</v>
      </c>
      <c r="S3811" s="15">
        <f t="shared" si="297"/>
        <v>41800.526701388888</v>
      </c>
      <c r="T3811" s="15">
        <f t="shared" si="298"/>
        <v>41850.958333333336</v>
      </c>
      <c r="U3811">
        <f t="shared" si="299"/>
        <v>2014</v>
      </c>
    </row>
    <row r="3812" spans="1:21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0" t="s">
        <v>8315</v>
      </c>
      <c r="R3812" t="s">
        <v>8316</v>
      </c>
      <c r="S3812" s="15">
        <f t="shared" si="297"/>
        <v>42054.849050925928</v>
      </c>
      <c r="T3812" s="15">
        <f t="shared" si="298"/>
        <v>42084.807384259257</v>
      </c>
      <c r="U3812">
        <f t="shared" si="299"/>
        <v>2015</v>
      </c>
    </row>
    <row r="3813" spans="1:21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0" t="s">
        <v>8315</v>
      </c>
      <c r="R3813" t="s">
        <v>8316</v>
      </c>
      <c r="S3813" s="15">
        <f t="shared" si="297"/>
        <v>42487.62700231481</v>
      </c>
      <c r="T3813" s="15">
        <f t="shared" si="298"/>
        <v>42521.458333333328</v>
      </c>
      <c r="U3813">
        <f t="shared" si="299"/>
        <v>2016</v>
      </c>
    </row>
    <row r="3814" spans="1:21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0" t="s">
        <v>8315</v>
      </c>
      <c r="R3814" t="s">
        <v>8316</v>
      </c>
      <c r="S3814" s="15">
        <f t="shared" si="297"/>
        <v>42109.751250000001</v>
      </c>
      <c r="T3814" s="15">
        <f t="shared" si="298"/>
        <v>42156.165972222225</v>
      </c>
      <c r="U3814">
        <f t="shared" si="299"/>
        <v>2015</v>
      </c>
    </row>
    <row r="3815" spans="1:21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0" t="s">
        <v>8315</v>
      </c>
      <c r="R3815" t="s">
        <v>8316</v>
      </c>
      <c r="S3815" s="15">
        <f t="shared" si="297"/>
        <v>42497.275706018518</v>
      </c>
      <c r="T3815" s="15">
        <f t="shared" si="298"/>
        <v>42535.904861111107</v>
      </c>
      <c r="U3815">
        <f t="shared" si="299"/>
        <v>2016</v>
      </c>
    </row>
    <row r="3816" spans="1:21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0" t="s">
        <v>8315</v>
      </c>
      <c r="R3816" t="s">
        <v>8316</v>
      </c>
      <c r="S3816" s="15">
        <f t="shared" si="297"/>
        <v>42058.904074074075</v>
      </c>
      <c r="T3816" s="15">
        <f t="shared" si="298"/>
        <v>42095.165972222225</v>
      </c>
      <c r="U3816">
        <f t="shared" si="299"/>
        <v>2015</v>
      </c>
    </row>
    <row r="3817" spans="1:21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0" t="s">
        <v>8315</v>
      </c>
      <c r="R3817" t="s">
        <v>8316</v>
      </c>
      <c r="S3817" s="15">
        <f t="shared" si="297"/>
        <v>42207.259918981479</v>
      </c>
      <c r="T3817" s="15">
        <f t="shared" si="298"/>
        <v>42236.958333333328</v>
      </c>
      <c r="U3817">
        <f t="shared" si="299"/>
        <v>2015</v>
      </c>
    </row>
    <row r="3818" spans="1:21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0" t="s">
        <v>8315</v>
      </c>
      <c r="R3818" t="s">
        <v>8316</v>
      </c>
      <c r="S3818" s="15">
        <f t="shared" si="297"/>
        <v>41807.690081018518</v>
      </c>
      <c r="T3818" s="15">
        <f t="shared" si="298"/>
        <v>41837.690081018518</v>
      </c>
      <c r="U3818">
        <f t="shared" si="299"/>
        <v>2014</v>
      </c>
    </row>
    <row r="3819" spans="1:21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0" t="s">
        <v>8315</v>
      </c>
      <c r="R3819" t="s">
        <v>8316</v>
      </c>
      <c r="S3819" s="15">
        <f t="shared" si="297"/>
        <v>42284.69694444444</v>
      </c>
      <c r="T3819" s="15">
        <f t="shared" si="298"/>
        <v>42301.165972222225</v>
      </c>
      <c r="U3819">
        <f t="shared" si="299"/>
        <v>2015</v>
      </c>
    </row>
    <row r="3820" spans="1:21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0" t="s">
        <v>8315</v>
      </c>
      <c r="R3820" t="s">
        <v>8316</v>
      </c>
      <c r="S3820" s="15">
        <f t="shared" si="297"/>
        <v>42045.84238425926</v>
      </c>
      <c r="T3820" s="15">
        <f t="shared" si="298"/>
        <v>42075.800717592589</v>
      </c>
      <c r="U3820">
        <f t="shared" si="299"/>
        <v>2015</v>
      </c>
    </row>
    <row r="3821" spans="1:21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0" t="s">
        <v>8315</v>
      </c>
      <c r="R3821" t="s">
        <v>8316</v>
      </c>
      <c r="S3821" s="15">
        <f t="shared" si="297"/>
        <v>42184.209537037037</v>
      </c>
      <c r="T3821" s="15">
        <f t="shared" si="298"/>
        <v>42202.876388888893</v>
      </c>
      <c r="U3821">
        <f t="shared" si="299"/>
        <v>2015</v>
      </c>
    </row>
    <row r="3822" spans="1:21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0" t="s">
        <v>8315</v>
      </c>
      <c r="R3822" t="s">
        <v>8316</v>
      </c>
      <c r="S3822" s="15">
        <f t="shared" si="297"/>
        <v>42160.651817129634</v>
      </c>
      <c r="T3822" s="15">
        <f t="shared" si="298"/>
        <v>42190.651817129634</v>
      </c>
      <c r="U3822">
        <f t="shared" si="299"/>
        <v>2015</v>
      </c>
    </row>
    <row r="3823" spans="1:21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0" t="s">
        <v>8315</v>
      </c>
      <c r="R3823" t="s">
        <v>8316</v>
      </c>
      <c r="S3823" s="15">
        <f t="shared" si="297"/>
        <v>42341.180636574078</v>
      </c>
      <c r="T3823" s="15">
        <f t="shared" si="298"/>
        <v>42373.180636574078</v>
      </c>
      <c r="U3823">
        <f t="shared" si="299"/>
        <v>2015</v>
      </c>
    </row>
    <row r="3824" spans="1:21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0" t="s">
        <v>8315</v>
      </c>
      <c r="R3824" t="s">
        <v>8316</v>
      </c>
      <c r="S3824" s="15">
        <f t="shared" si="297"/>
        <v>42329.838159722218</v>
      </c>
      <c r="T3824" s="15">
        <f t="shared" si="298"/>
        <v>42388.957638888889</v>
      </c>
      <c r="U3824">
        <f t="shared" si="299"/>
        <v>2015</v>
      </c>
    </row>
    <row r="3825" spans="1:21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0" t="s">
        <v>8315</v>
      </c>
      <c r="R3825" t="s">
        <v>8316</v>
      </c>
      <c r="S3825" s="15">
        <f t="shared" si="297"/>
        <v>42170.910231481481</v>
      </c>
      <c r="T3825" s="15">
        <f t="shared" si="298"/>
        <v>42205.165972222225</v>
      </c>
      <c r="U3825">
        <f t="shared" si="299"/>
        <v>2015</v>
      </c>
    </row>
    <row r="3826" spans="1:21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0" t="s">
        <v>8315</v>
      </c>
      <c r="R3826" t="s">
        <v>8316</v>
      </c>
      <c r="S3826" s="15">
        <f t="shared" si="297"/>
        <v>42571.626192129625</v>
      </c>
      <c r="T3826" s="15">
        <f t="shared" si="298"/>
        <v>42583.570138888885</v>
      </c>
      <c r="U3826">
        <f t="shared" si="299"/>
        <v>2016</v>
      </c>
    </row>
    <row r="3827" spans="1:21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0" t="s">
        <v>8315</v>
      </c>
      <c r="R3827" t="s">
        <v>8316</v>
      </c>
      <c r="S3827" s="15">
        <f t="shared" si="297"/>
        <v>42151.069606481484</v>
      </c>
      <c r="T3827" s="15">
        <f t="shared" si="298"/>
        <v>42172.069606481484</v>
      </c>
      <c r="U3827">
        <f t="shared" si="299"/>
        <v>2015</v>
      </c>
    </row>
    <row r="3828" spans="1:21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0" t="s">
        <v>8315</v>
      </c>
      <c r="R3828" t="s">
        <v>8316</v>
      </c>
      <c r="S3828" s="15">
        <f t="shared" si="297"/>
        <v>42101.423541666663</v>
      </c>
      <c r="T3828" s="15">
        <f t="shared" si="298"/>
        <v>42131.423541666663</v>
      </c>
      <c r="U3828">
        <f t="shared" si="299"/>
        <v>2015</v>
      </c>
    </row>
    <row r="3829" spans="1:21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0" t="s">
        <v>8315</v>
      </c>
      <c r="R3829" t="s">
        <v>8316</v>
      </c>
      <c r="S3829" s="15">
        <f t="shared" si="297"/>
        <v>42034.928252314814</v>
      </c>
      <c r="T3829" s="15">
        <f t="shared" si="298"/>
        <v>42090</v>
      </c>
      <c r="U3829">
        <f t="shared" si="299"/>
        <v>2015</v>
      </c>
    </row>
    <row r="3830" spans="1:21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0" t="s">
        <v>8315</v>
      </c>
      <c r="R3830" t="s">
        <v>8316</v>
      </c>
      <c r="S3830" s="15">
        <f t="shared" si="297"/>
        <v>41944.527627314819</v>
      </c>
      <c r="T3830" s="15">
        <f t="shared" si="298"/>
        <v>42004.569293981483</v>
      </c>
      <c r="U3830">
        <f t="shared" si="299"/>
        <v>2014</v>
      </c>
    </row>
    <row r="3831" spans="1:21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0" t="s">
        <v>8315</v>
      </c>
      <c r="R3831" t="s">
        <v>8316</v>
      </c>
      <c r="S3831" s="15">
        <f t="shared" si="297"/>
        <v>42593.865405092598</v>
      </c>
      <c r="T3831" s="15">
        <f t="shared" si="298"/>
        <v>42613.865405092598</v>
      </c>
      <c r="U3831">
        <f t="shared" si="299"/>
        <v>2016</v>
      </c>
    </row>
    <row r="3832" spans="1:21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0" t="s">
        <v>8315</v>
      </c>
      <c r="R3832" t="s">
        <v>8316</v>
      </c>
      <c r="S3832" s="15">
        <f t="shared" si="297"/>
        <v>42503.740868055553</v>
      </c>
      <c r="T3832" s="15">
        <f t="shared" si="298"/>
        <v>42517.740868055553</v>
      </c>
      <c r="U3832">
        <f t="shared" si="299"/>
        <v>2016</v>
      </c>
    </row>
    <row r="3833" spans="1:21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0" t="s">
        <v>8315</v>
      </c>
      <c r="R3833" t="s">
        <v>8316</v>
      </c>
      <c r="S3833" s="15">
        <f t="shared" si="297"/>
        <v>41927.848900462966</v>
      </c>
      <c r="T3833" s="15">
        <f t="shared" si="298"/>
        <v>41948.890567129631</v>
      </c>
      <c r="U3833">
        <f t="shared" si="299"/>
        <v>2014</v>
      </c>
    </row>
    <row r="3834" spans="1:21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0" t="s">
        <v>8315</v>
      </c>
      <c r="R3834" t="s">
        <v>8316</v>
      </c>
      <c r="S3834" s="15">
        <f t="shared" si="297"/>
        <v>42375.114988425921</v>
      </c>
      <c r="T3834" s="15">
        <f t="shared" si="298"/>
        <v>42420.114988425921</v>
      </c>
      <c r="U3834">
        <f t="shared" si="299"/>
        <v>2016</v>
      </c>
    </row>
    <row r="3835" spans="1:21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0" t="s">
        <v>8315</v>
      </c>
      <c r="R3835" t="s">
        <v>8316</v>
      </c>
      <c r="S3835" s="15">
        <f t="shared" si="297"/>
        <v>41963.872361111105</v>
      </c>
      <c r="T3835" s="15">
        <f t="shared" si="298"/>
        <v>41974.797916666663</v>
      </c>
      <c r="U3835">
        <f t="shared" si="299"/>
        <v>2014</v>
      </c>
    </row>
    <row r="3836" spans="1:21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0" t="s">
        <v>8315</v>
      </c>
      <c r="R3836" t="s">
        <v>8316</v>
      </c>
      <c r="S3836" s="15">
        <f t="shared" si="297"/>
        <v>42143.445219907408</v>
      </c>
      <c r="T3836" s="15">
        <f t="shared" si="298"/>
        <v>42173.445219907408</v>
      </c>
      <c r="U3836">
        <f t="shared" si="299"/>
        <v>2015</v>
      </c>
    </row>
    <row r="3837" spans="1:21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0" t="s">
        <v>8315</v>
      </c>
      <c r="R3837" t="s">
        <v>8316</v>
      </c>
      <c r="S3837" s="15">
        <f t="shared" si="297"/>
        <v>42460.94222222222</v>
      </c>
      <c r="T3837" s="15">
        <f t="shared" si="298"/>
        <v>42481.94222222222</v>
      </c>
      <c r="U3837">
        <f t="shared" si="299"/>
        <v>2016</v>
      </c>
    </row>
    <row r="3838" spans="1:21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0" t="s">
        <v>8315</v>
      </c>
      <c r="R3838" t="s">
        <v>8316</v>
      </c>
      <c r="S3838" s="15">
        <f t="shared" si="297"/>
        <v>42553.926527777774</v>
      </c>
      <c r="T3838" s="15">
        <f t="shared" si="298"/>
        <v>42585.172916666663</v>
      </c>
      <c r="U3838">
        <f t="shared" si="299"/>
        <v>2016</v>
      </c>
    </row>
    <row r="3839" spans="1:21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0" t="s">
        <v>8315</v>
      </c>
      <c r="R3839" t="s">
        <v>8316</v>
      </c>
      <c r="S3839" s="15">
        <f t="shared" si="297"/>
        <v>42152.765717592592</v>
      </c>
      <c r="T3839" s="15">
        <f t="shared" si="298"/>
        <v>42188.765717592592</v>
      </c>
      <c r="U3839">
        <f t="shared" si="299"/>
        <v>2015</v>
      </c>
    </row>
    <row r="3840" spans="1:21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0" t="s">
        <v>8315</v>
      </c>
      <c r="R3840" t="s">
        <v>8316</v>
      </c>
      <c r="S3840" s="15">
        <f t="shared" si="297"/>
        <v>42116.710752314815</v>
      </c>
      <c r="T3840" s="15">
        <f t="shared" si="298"/>
        <v>42146.710752314815</v>
      </c>
      <c r="U3840">
        <f t="shared" si="299"/>
        <v>2015</v>
      </c>
    </row>
    <row r="3841" spans="1:21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0" t="s">
        <v>8315</v>
      </c>
      <c r="R3841" t="s">
        <v>8316</v>
      </c>
      <c r="S3841" s="15">
        <f t="shared" si="297"/>
        <v>42155.142638888887</v>
      </c>
      <c r="T3841" s="15">
        <f t="shared" si="298"/>
        <v>42215.142638888887</v>
      </c>
      <c r="U3841">
        <f t="shared" si="299"/>
        <v>2015</v>
      </c>
    </row>
    <row r="3842" spans="1:21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si="296"/>
        <v>21.67</v>
      </c>
      <c r="Q3842" s="10" t="s">
        <v>8315</v>
      </c>
      <c r="R3842" t="s">
        <v>8316</v>
      </c>
      <c r="S3842" s="15">
        <f t="shared" si="297"/>
        <v>42432.701724537037</v>
      </c>
      <c r="T3842" s="15">
        <f t="shared" si="298"/>
        <v>42457.660057870366</v>
      </c>
      <c r="U3842">
        <f t="shared" si="299"/>
        <v>2016</v>
      </c>
    </row>
    <row r="3843" spans="1:21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ref="P3843:P3906" si="301">IFERROR(ROUND(E3843/L3843,2),0)</f>
        <v>25.65</v>
      </c>
      <c r="Q3843" s="10" t="s">
        <v>8315</v>
      </c>
      <c r="R3843" t="s">
        <v>8316</v>
      </c>
      <c r="S3843" s="15">
        <f t="shared" ref="S3843:S3906" si="302">(((J3843/60)/60)/24)+DATE(1970,1,1)</f>
        <v>41780.785729166666</v>
      </c>
      <c r="T3843" s="15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8315</v>
      </c>
      <c r="R3844" t="s">
        <v>8316</v>
      </c>
      <c r="S3844" s="15">
        <f t="shared" si="302"/>
        <v>41740.493657407409</v>
      </c>
      <c r="T3844" s="15">
        <f t="shared" si="303"/>
        <v>41770.493657407409</v>
      </c>
      <c r="U3844">
        <f t="shared" si="304"/>
        <v>2014</v>
      </c>
    </row>
    <row r="3845" spans="1:21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8315</v>
      </c>
      <c r="R3845" t="s">
        <v>8316</v>
      </c>
      <c r="S3845" s="15">
        <f t="shared" si="302"/>
        <v>41766.072500000002</v>
      </c>
      <c r="T3845" s="15">
        <f t="shared" si="303"/>
        <v>41791.072500000002</v>
      </c>
      <c r="U3845">
        <f t="shared" si="304"/>
        <v>2014</v>
      </c>
    </row>
    <row r="3846" spans="1:21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8315</v>
      </c>
      <c r="R3846" t="s">
        <v>8316</v>
      </c>
      <c r="S3846" s="15">
        <f t="shared" si="302"/>
        <v>41766.617291666669</v>
      </c>
      <c r="T3846" s="15">
        <f t="shared" si="303"/>
        <v>41793.290972222225</v>
      </c>
      <c r="U3846">
        <f t="shared" si="304"/>
        <v>2014</v>
      </c>
    </row>
    <row r="3847" spans="1:21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8315</v>
      </c>
      <c r="R3847" t="s">
        <v>8316</v>
      </c>
      <c r="S3847" s="15">
        <f t="shared" si="302"/>
        <v>42248.627013888887</v>
      </c>
      <c r="T3847" s="15">
        <f t="shared" si="303"/>
        <v>42278.627013888887</v>
      </c>
      <c r="U3847">
        <f t="shared" si="304"/>
        <v>2015</v>
      </c>
    </row>
    <row r="3848" spans="1:21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8315</v>
      </c>
      <c r="R3848" t="s">
        <v>8316</v>
      </c>
      <c r="S3848" s="15">
        <f t="shared" si="302"/>
        <v>41885.221550925926</v>
      </c>
      <c r="T3848" s="15">
        <f t="shared" si="303"/>
        <v>41916.290972222225</v>
      </c>
      <c r="U3848">
        <f t="shared" si="304"/>
        <v>2014</v>
      </c>
    </row>
    <row r="3849" spans="1:21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8315</v>
      </c>
      <c r="R3849" t="s">
        <v>8316</v>
      </c>
      <c r="S3849" s="15">
        <f t="shared" si="302"/>
        <v>42159.224432870367</v>
      </c>
      <c r="T3849" s="15">
        <f t="shared" si="303"/>
        <v>42204.224432870367</v>
      </c>
      <c r="U3849">
        <f t="shared" si="304"/>
        <v>2015</v>
      </c>
    </row>
    <row r="3850" spans="1:21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0" t="s">
        <v>8315</v>
      </c>
      <c r="R3850" t="s">
        <v>8316</v>
      </c>
      <c r="S3850" s="15">
        <f t="shared" si="302"/>
        <v>42265.817002314812</v>
      </c>
      <c r="T3850" s="15">
        <f t="shared" si="303"/>
        <v>42295.817002314812</v>
      </c>
      <c r="U3850">
        <f t="shared" si="304"/>
        <v>2015</v>
      </c>
    </row>
    <row r="3851" spans="1:21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8315</v>
      </c>
      <c r="R3851" t="s">
        <v>8316</v>
      </c>
      <c r="S3851" s="15">
        <f t="shared" si="302"/>
        <v>42136.767175925925</v>
      </c>
      <c r="T3851" s="15">
        <f t="shared" si="303"/>
        <v>42166.767175925925</v>
      </c>
      <c r="U3851">
        <f t="shared" si="304"/>
        <v>2015</v>
      </c>
    </row>
    <row r="3852" spans="1:21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8315</v>
      </c>
      <c r="R3852" t="s">
        <v>8316</v>
      </c>
      <c r="S3852" s="15">
        <f t="shared" si="302"/>
        <v>41975.124340277776</v>
      </c>
      <c r="T3852" s="15">
        <f t="shared" si="303"/>
        <v>42005.124340277776</v>
      </c>
      <c r="U3852">
        <f t="shared" si="304"/>
        <v>2014</v>
      </c>
    </row>
    <row r="3853" spans="1:21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8315</v>
      </c>
      <c r="R3853" t="s">
        <v>8316</v>
      </c>
      <c r="S3853" s="15">
        <f t="shared" si="302"/>
        <v>42172.439571759256</v>
      </c>
      <c r="T3853" s="15">
        <f t="shared" si="303"/>
        <v>42202.439571759256</v>
      </c>
      <c r="U3853">
        <f t="shared" si="304"/>
        <v>2015</v>
      </c>
    </row>
    <row r="3854" spans="1:21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8315</v>
      </c>
      <c r="R3854" t="s">
        <v>8316</v>
      </c>
      <c r="S3854" s="15">
        <f t="shared" si="302"/>
        <v>42065.190694444449</v>
      </c>
      <c r="T3854" s="15">
        <f t="shared" si="303"/>
        <v>42090.149027777778</v>
      </c>
      <c r="U3854">
        <f t="shared" si="304"/>
        <v>2015</v>
      </c>
    </row>
    <row r="3855" spans="1:21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8315</v>
      </c>
      <c r="R3855" t="s">
        <v>8316</v>
      </c>
      <c r="S3855" s="15">
        <f t="shared" si="302"/>
        <v>41848.84002314815</v>
      </c>
      <c r="T3855" s="15">
        <f t="shared" si="303"/>
        <v>41883.84002314815</v>
      </c>
      <c r="U3855">
        <f t="shared" si="304"/>
        <v>2014</v>
      </c>
    </row>
    <row r="3856" spans="1:21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8315</v>
      </c>
      <c r="R3856" t="s">
        <v>8316</v>
      </c>
      <c r="S3856" s="15">
        <f t="shared" si="302"/>
        <v>42103.884930555556</v>
      </c>
      <c r="T3856" s="15">
        <f t="shared" si="303"/>
        <v>42133.884930555556</v>
      </c>
      <c r="U3856">
        <f t="shared" si="304"/>
        <v>2015</v>
      </c>
    </row>
    <row r="3857" spans="1:21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8315</v>
      </c>
      <c r="R3857" t="s">
        <v>8316</v>
      </c>
      <c r="S3857" s="15">
        <f t="shared" si="302"/>
        <v>42059.970729166671</v>
      </c>
      <c r="T3857" s="15">
        <f t="shared" si="303"/>
        <v>42089.929062499999</v>
      </c>
      <c r="U3857">
        <f t="shared" si="304"/>
        <v>2015</v>
      </c>
    </row>
    <row r="3858" spans="1:21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8315</v>
      </c>
      <c r="R3858" t="s">
        <v>8316</v>
      </c>
      <c r="S3858" s="15">
        <f t="shared" si="302"/>
        <v>42041.743090277778</v>
      </c>
      <c r="T3858" s="15">
        <f t="shared" si="303"/>
        <v>42071.701423611114</v>
      </c>
      <c r="U3858">
        <f t="shared" si="304"/>
        <v>2015</v>
      </c>
    </row>
    <row r="3859" spans="1:21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8315</v>
      </c>
      <c r="R3859" t="s">
        <v>8316</v>
      </c>
      <c r="S3859" s="15">
        <f t="shared" si="302"/>
        <v>41829.73715277778</v>
      </c>
      <c r="T3859" s="15">
        <f t="shared" si="303"/>
        <v>41852.716666666667</v>
      </c>
      <c r="U3859">
        <f t="shared" si="304"/>
        <v>2014</v>
      </c>
    </row>
    <row r="3860" spans="1:21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8315</v>
      </c>
      <c r="R3860" t="s">
        <v>8316</v>
      </c>
      <c r="S3860" s="15">
        <f t="shared" si="302"/>
        <v>42128.431064814817</v>
      </c>
      <c r="T3860" s="15">
        <f t="shared" si="303"/>
        <v>42146.875</v>
      </c>
      <c r="U3860">
        <f t="shared" si="304"/>
        <v>2015</v>
      </c>
    </row>
    <row r="3861" spans="1:21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8315</v>
      </c>
      <c r="R3861" t="s">
        <v>8316</v>
      </c>
      <c r="S3861" s="15">
        <f t="shared" si="302"/>
        <v>41789.893599537041</v>
      </c>
      <c r="T3861" s="15">
        <f t="shared" si="303"/>
        <v>41815.875</v>
      </c>
      <c r="U3861">
        <f t="shared" si="304"/>
        <v>2014</v>
      </c>
    </row>
    <row r="3862" spans="1:21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0" t="s">
        <v>8315</v>
      </c>
      <c r="R3862" t="s">
        <v>8316</v>
      </c>
      <c r="S3862" s="15">
        <f t="shared" si="302"/>
        <v>41833.660995370366</v>
      </c>
      <c r="T3862" s="15">
        <f t="shared" si="303"/>
        <v>41863.660995370366</v>
      </c>
      <c r="U3862">
        <f t="shared" si="304"/>
        <v>2014</v>
      </c>
    </row>
    <row r="3863" spans="1:2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8315</v>
      </c>
      <c r="R3863" t="s">
        <v>8316</v>
      </c>
      <c r="S3863" s="15">
        <f t="shared" si="302"/>
        <v>41914.590011574073</v>
      </c>
      <c r="T3863" s="15">
        <f t="shared" si="303"/>
        <v>41955.907638888893</v>
      </c>
      <c r="U3863">
        <f t="shared" si="304"/>
        <v>2014</v>
      </c>
    </row>
    <row r="3864" spans="1:21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8315</v>
      </c>
      <c r="R3864" t="s">
        <v>8316</v>
      </c>
      <c r="S3864" s="15">
        <f t="shared" si="302"/>
        <v>42611.261064814811</v>
      </c>
      <c r="T3864" s="15">
        <f t="shared" si="303"/>
        <v>42625.707638888889</v>
      </c>
      <c r="U3864">
        <f t="shared" si="304"/>
        <v>2016</v>
      </c>
    </row>
    <row r="3865" spans="1:21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0" t="s">
        <v>8315</v>
      </c>
      <c r="R3865" t="s">
        <v>8316</v>
      </c>
      <c r="S3865" s="15">
        <f t="shared" si="302"/>
        <v>42253.633159722223</v>
      </c>
      <c r="T3865" s="15">
        <f t="shared" si="303"/>
        <v>42313.674826388888</v>
      </c>
      <c r="U3865">
        <f t="shared" si="304"/>
        <v>2015</v>
      </c>
    </row>
    <row r="3866" spans="1:21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8315</v>
      </c>
      <c r="R3866" t="s">
        <v>8316</v>
      </c>
      <c r="S3866" s="15">
        <f t="shared" si="302"/>
        <v>42295.891828703709</v>
      </c>
      <c r="T3866" s="15">
        <f t="shared" si="303"/>
        <v>42325.933495370366</v>
      </c>
      <c r="U3866">
        <f t="shared" si="304"/>
        <v>2015</v>
      </c>
    </row>
    <row r="3867" spans="1:21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8315</v>
      </c>
      <c r="R3867" t="s">
        <v>8316</v>
      </c>
      <c r="S3867" s="15">
        <f t="shared" si="302"/>
        <v>41841.651597222226</v>
      </c>
      <c r="T3867" s="15">
        <f t="shared" si="303"/>
        <v>41881.229166666664</v>
      </c>
      <c r="U3867">
        <f t="shared" si="304"/>
        <v>2014</v>
      </c>
    </row>
    <row r="3868" spans="1:21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8315</v>
      </c>
      <c r="R3868" t="s">
        <v>8316</v>
      </c>
      <c r="S3868" s="15">
        <f t="shared" si="302"/>
        <v>42402.947002314817</v>
      </c>
      <c r="T3868" s="15">
        <f t="shared" si="303"/>
        <v>42452.145138888889</v>
      </c>
      <c r="U3868">
        <f t="shared" si="304"/>
        <v>2016</v>
      </c>
    </row>
    <row r="3869" spans="1:21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8315</v>
      </c>
      <c r="R3869" t="s">
        <v>8316</v>
      </c>
      <c r="S3869" s="15">
        <f t="shared" si="302"/>
        <v>42509.814108796301</v>
      </c>
      <c r="T3869" s="15">
        <f t="shared" si="303"/>
        <v>42539.814108796301</v>
      </c>
      <c r="U3869">
        <f t="shared" si="304"/>
        <v>2016</v>
      </c>
    </row>
    <row r="3870" spans="1:21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8315</v>
      </c>
      <c r="R3870" t="s">
        <v>8357</v>
      </c>
      <c r="S3870" s="15">
        <f t="shared" si="302"/>
        <v>41865.659780092588</v>
      </c>
      <c r="T3870" s="15">
        <f t="shared" si="303"/>
        <v>41890.659780092588</v>
      </c>
      <c r="U3870">
        <f t="shared" si="304"/>
        <v>2014</v>
      </c>
    </row>
    <row r="3871" spans="1:21" ht="28.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8315</v>
      </c>
      <c r="R3871" t="s">
        <v>8357</v>
      </c>
      <c r="S3871" s="15">
        <f t="shared" si="302"/>
        <v>42047.724444444444</v>
      </c>
      <c r="T3871" s="15">
        <f t="shared" si="303"/>
        <v>42077.132638888885</v>
      </c>
      <c r="U3871">
        <f t="shared" si="304"/>
        <v>2015</v>
      </c>
    </row>
    <row r="3872" spans="1:21" ht="57.6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8315</v>
      </c>
      <c r="R3872" t="s">
        <v>8357</v>
      </c>
      <c r="S3872" s="15">
        <f t="shared" si="302"/>
        <v>41793.17219907407</v>
      </c>
      <c r="T3872" s="15">
        <f t="shared" si="303"/>
        <v>41823.17219907407</v>
      </c>
      <c r="U3872">
        <f t="shared" si="304"/>
        <v>2014</v>
      </c>
    </row>
    <row r="3873" spans="1:21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8315</v>
      </c>
      <c r="R3873" t="s">
        <v>8357</v>
      </c>
      <c r="S3873" s="15">
        <f t="shared" si="302"/>
        <v>42763.780671296292</v>
      </c>
      <c r="T3873" s="15">
        <f t="shared" si="303"/>
        <v>42823.739004629635</v>
      </c>
      <c r="U3873">
        <f t="shared" si="304"/>
        <v>2017</v>
      </c>
    </row>
    <row r="3874" spans="1:21" ht="43.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0" t="s">
        <v>8315</v>
      </c>
      <c r="R3874" t="s">
        <v>8357</v>
      </c>
      <c r="S3874" s="15">
        <f t="shared" si="302"/>
        <v>42180.145787037036</v>
      </c>
      <c r="T3874" s="15">
        <f t="shared" si="303"/>
        <v>42230.145787037036</v>
      </c>
      <c r="U3874">
        <f t="shared" si="304"/>
        <v>2015</v>
      </c>
    </row>
    <row r="3875" spans="1:21" ht="43.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0" t="s">
        <v>8315</v>
      </c>
      <c r="R3875" t="s">
        <v>8357</v>
      </c>
      <c r="S3875" s="15">
        <f t="shared" si="302"/>
        <v>42255.696006944447</v>
      </c>
      <c r="T3875" s="15">
        <f t="shared" si="303"/>
        <v>42285.696006944447</v>
      </c>
      <c r="U3875">
        <f t="shared" si="304"/>
        <v>2015</v>
      </c>
    </row>
    <row r="3876" spans="1:21" ht="57.6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0" t="s">
        <v>8315</v>
      </c>
      <c r="R3876" t="s">
        <v>8357</v>
      </c>
      <c r="S3876" s="15">
        <f t="shared" si="302"/>
        <v>42007.016458333332</v>
      </c>
      <c r="T3876" s="15">
        <f t="shared" si="303"/>
        <v>42028.041666666672</v>
      </c>
      <c r="U3876">
        <f t="shared" si="304"/>
        <v>2015</v>
      </c>
    </row>
    <row r="3877" spans="1:21" ht="43.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0" t="s">
        <v>8315</v>
      </c>
      <c r="R3877" t="s">
        <v>8357</v>
      </c>
      <c r="S3877" s="15">
        <f t="shared" si="302"/>
        <v>42615.346817129626</v>
      </c>
      <c r="T3877" s="15">
        <f t="shared" si="303"/>
        <v>42616.416666666672</v>
      </c>
      <c r="U3877">
        <f t="shared" si="304"/>
        <v>2016</v>
      </c>
    </row>
    <row r="3878" spans="1:21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0" t="s">
        <v>8315</v>
      </c>
      <c r="R3878" t="s">
        <v>8357</v>
      </c>
      <c r="S3878" s="15">
        <f t="shared" si="302"/>
        <v>42372.624166666668</v>
      </c>
      <c r="T3878" s="15">
        <f t="shared" si="303"/>
        <v>42402.624166666668</v>
      </c>
      <c r="U3878">
        <f t="shared" si="304"/>
        <v>2016</v>
      </c>
    </row>
    <row r="3879" spans="1:21" ht="43.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8315</v>
      </c>
      <c r="R3879" t="s">
        <v>8357</v>
      </c>
      <c r="S3879" s="15">
        <f t="shared" si="302"/>
        <v>42682.67768518519</v>
      </c>
      <c r="T3879" s="15">
        <f t="shared" si="303"/>
        <v>42712.67768518519</v>
      </c>
      <c r="U3879">
        <f t="shared" si="304"/>
        <v>2016</v>
      </c>
    </row>
    <row r="3880" spans="1:21" ht="43.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8315</v>
      </c>
      <c r="R3880" t="s">
        <v>8357</v>
      </c>
      <c r="S3880" s="15">
        <f t="shared" si="302"/>
        <v>42154.818819444445</v>
      </c>
      <c r="T3880" s="15">
        <f t="shared" si="303"/>
        <v>42185.165972222225</v>
      </c>
      <c r="U3880">
        <f t="shared" si="304"/>
        <v>2015</v>
      </c>
    </row>
    <row r="3881" spans="1:21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0" t="s">
        <v>8315</v>
      </c>
      <c r="R3881" t="s">
        <v>8357</v>
      </c>
      <c r="S3881" s="15">
        <f t="shared" si="302"/>
        <v>41999.861064814817</v>
      </c>
      <c r="T3881" s="15">
        <f t="shared" si="303"/>
        <v>42029.861064814817</v>
      </c>
      <c r="U3881">
        <f t="shared" si="304"/>
        <v>2014</v>
      </c>
    </row>
    <row r="3882" spans="1:21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0" t="s">
        <v>8315</v>
      </c>
      <c r="R3882" t="s">
        <v>8357</v>
      </c>
      <c r="S3882" s="15">
        <f t="shared" si="302"/>
        <v>41815.815046296295</v>
      </c>
      <c r="T3882" s="15">
        <f t="shared" si="303"/>
        <v>41850.958333333336</v>
      </c>
      <c r="U3882">
        <f t="shared" si="304"/>
        <v>2014</v>
      </c>
    </row>
    <row r="3883" spans="1:21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8315</v>
      </c>
      <c r="R3883" t="s">
        <v>8357</v>
      </c>
      <c r="S3883" s="15">
        <f t="shared" si="302"/>
        <v>42756.018506944441</v>
      </c>
      <c r="T3883" s="15">
        <f t="shared" si="303"/>
        <v>42786.018506944441</v>
      </c>
      <c r="U3883">
        <f t="shared" si="304"/>
        <v>2017</v>
      </c>
    </row>
    <row r="3884" spans="1:21" ht="43.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0" t="s">
        <v>8315</v>
      </c>
      <c r="R3884" t="s">
        <v>8357</v>
      </c>
      <c r="S3884" s="15">
        <f t="shared" si="302"/>
        <v>42373.983449074076</v>
      </c>
      <c r="T3884" s="15">
        <f t="shared" si="303"/>
        <v>42400.960416666669</v>
      </c>
      <c r="U3884">
        <f t="shared" si="304"/>
        <v>2016</v>
      </c>
    </row>
    <row r="3885" spans="1:21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0" t="s">
        <v>8315</v>
      </c>
      <c r="R3885" t="s">
        <v>8357</v>
      </c>
      <c r="S3885" s="15">
        <f t="shared" si="302"/>
        <v>41854.602650462963</v>
      </c>
      <c r="T3885" s="15">
        <f t="shared" si="303"/>
        <v>41884.602650462963</v>
      </c>
      <c r="U3885">
        <f t="shared" si="304"/>
        <v>2014</v>
      </c>
    </row>
    <row r="3886" spans="1:21" ht="43.2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0" t="s">
        <v>8315</v>
      </c>
      <c r="R3886" t="s">
        <v>8357</v>
      </c>
      <c r="S3886" s="15">
        <f t="shared" si="302"/>
        <v>42065.791574074072</v>
      </c>
      <c r="T3886" s="15">
        <f t="shared" si="303"/>
        <v>42090.749907407408</v>
      </c>
      <c r="U3886">
        <f t="shared" si="304"/>
        <v>2015</v>
      </c>
    </row>
    <row r="3887" spans="1:21" ht="43.2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0" t="s">
        <v>8315</v>
      </c>
      <c r="R3887" t="s">
        <v>8357</v>
      </c>
      <c r="S3887" s="15">
        <f t="shared" si="302"/>
        <v>42469.951284722221</v>
      </c>
      <c r="T3887" s="15">
        <f t="shared" si="303"/>
        <v>42499.951284722221</v>
      </c>
      <c r="U3887">
        <f t="shared" si="304"/>
        <v>2016</v>
      </c>
    </row>
    <row r="3888" spans="1:2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0" t="s">
        <v>8315</v>
      </c>
      <c r="R3888" t="s">
        <v>8357</v>
      </c>
      <c r="S3888" s="15">
        <f t="shared" si="302"/>
        <v>41954.228032407409</v>
      </c>
      <c r="T3888" s="15">
        <f t="shared" si="303"/>
        <v>41984.228032407409</v>
      </c>
      <c r="U3888">
        <f t="shared" si="304"/>
        <v>2014</v>
      </c>
    </row>
    <row r="3889" spans="1:21" ht="43.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8315</v>
      </c>
      <c r="R3889" t="s">
        <v>8357</v>
      </c>
      <c r="S3889" s="15">
        <f t="shared" si="302"/>
        <v>42079.857974537037</v>
      </c>
      <c r="T3889" s="15">
        <f t="shared" si="303"/>
        <v>42125.916666666672</v>
      </c>
      <c r="U3889">
        <f t="shared" si="304"/>
        <v>2015</v>
      </c>
    </row>
    <row r="3890" spans="1:21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0" t="s">
        <v>8315</v>
      </c>
      <c r="R3890" t="s">
        <v>8316</v>
      </c>
      <c r="S3890" s="15">
        <f t="shared" si="302"/>
        <v>42762.545810185184</v>
      </c>
      <c r="T3890" s="15">
        <f t="shared" si="303"/>
        <v>42792.545810185184</v>
      </c>
      <c r="U3890">
        <f t="shared" si="304"/>
        <v>2017</v>
      </c>
    </row>
    <row r="3891" spans="1:21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0" t="s">
        <v>8315</v>
      </c>
      <c r="R3891" t="s">
        <v>8316</v>
      </c>
      <c r="S3891" s="15">
        <f t="shared" si="302"/>
        <v>41977.004976851851</v>
      </c>
      <c r="T3891" s="15">
        <f t="shared" si="303"/>
        <v>42008.976388888885</v>
      </c>
      <c r="U3891">
        <f t="shared" si="304"/>
        <v>2014</v>
      </c>
    </row>
    <row r="3892" spans="1:21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0" t="s">
        <v>8315</v>
      </c>
      <c r="R3892" t="s">
        <v>8316</v>
      </c>
      <c r="S3892" s="15">
        <f t="shared" si="302"/>
        <v>42171.758611111116</v>
      </c>
      <c r="T3892" s="15">
        <f t="shared" si="303"/>
        <v>42231.758611111116</v>
      </c>
      <c r="U3892">
        <f t="shared" si="304"/>
        <v>2015</v>
      </c>
    </row>
    <row r="3893" spans="1:21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0" t="s">
        <v>8315</v>
      </c>
      <c r="R3893" t="s">
        <v>8316</v>
      </c>
      <c r="S3893" s="15">
        <f t="shared" si="302"/>
        <v>42056.1324537037</v>
      </c>
      <c r="T3893" s="15">
        <f t="shared" si="303"/>
        <v>42086.207638888889</v>
      </c>
      <c r="U3893">
        <f t="shared" si="304"/>
        <v>2015</v>
      </c>
    </row>
    <row r="3894" spans="1:21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0" t="s">
        <v>8315</v>
      </c>
      <c r="R3894" t="s">
        <v>8316</v>
      </c>
      <c r="S3894" s="15">
        <f t="shared" si="302"/>
        <v>41867.652280092596</v>
      </c>
      <c r="T3894" s="15">
        <f t="shared" si="303"/>
        <v>41875.291666666664</v>
      </c>
      <c r="U3894">
        <f t="shared" si="304"/>
        <v>2014</v>
      </c>
    </row>
    <row r="3895" spans="1:21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0" t="s">
        <v>8315</v>
      </c>
      <c r="R3895" t="s">
        <v>8316</v>
      </c>
      <c r="S3895" s="15">
        <f t="shared" si="302"/>
        <v>41779.657870370371</v>
      </c>
      <c r="T3895" s="15">
        <f t="shared" si="303"/>
        <v>41821.25</v>
      </c>
      <c r="U3895">
        <f t="shared" si="304"/>
        <v>2014</v>
      </c>
    </row>
    <row r="3896" spans="1:21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0" t="s">
        <v>8315</v>
      </c>
      <c r="R3896" t="s">
        <v>8316</v>
      </c>
      <c r="S3896" s="15">
        <f t="shared" si="302"/>
        <v>42679.958472222221</v>
      </c>
      <c r="T3896" s="15">
        <f t="shared" si="303"/>
        <v>42710.207638888889</v>
      </c>
      <c r="U3896">
        <f t="shared" si="304"/>
        <v>2016</v>
      </c>
    </row>
    <row r="3897" spans="1:21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0" t="s">
        <v>8315</v>
      </c>
      <c r="R3897" t="s">
        <v>8316</v>
      </c>
      <c r="S3897" s="15">
        <f t="shared" si="302"/>
        <v>42032.250208333338</v>
      </c>
      <c r="T3897" s="15">
        <f t="shared" si="303"/>
        <v>42063.250208333338</v>
      </c>
      <c r="U3897">
        <f t="shared" si="304"/>
        <v>2015</v>
      </c>
    </row>
    <row r="3898" spans="1:21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0" t="s">
        <v>8315</v>
      </c>
      <c r="R3898" t="s">
        <v>8316</v>
      </c>
      <c r="S3898" s="15">
        <f t="shared" si="302"/>
        <v>41793.191875000004</v>
      </c>
      <c r="T3898" s="15">
        <f t="shared" si="303"/>
        <v>41807.191875000004</v>
      </c>
      <c r="U3898">
        <f t="shared" si="304"/>
        <v>2014</v>
      </c>
    </row>
    <row r="3899" spans="1:21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0" t="s">
        <v>8315</v>
      </c>
      <c r="R3899" t="s">
        <v>8316</v>
      </c>
      <c r="S3899" s="15">
        <f t="shared" si="302"/>
        <v>41982.87364583333</v>
      </c>
      <c r="T3899" s="15">
        <f t="shared" si="303"/>
        <v>42012.87364583333</v>
      </c>
      <c r="U3899">
        <f t="shared" si="304"/>
        <v>2014</v>
      </c>
    </row>
    <row r="3900" spans="1:21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0" t="s">
        <v>8315</v>
      </c>
      <c r="R3900" t="s">
        <v>8316</v>
      </c>
      <c r="S3900" s="15">
        <f t="shared" si="302"/>
        <v>42193.482291666667</v>
      </c>
      <c r="T3900" s="15">
        <f t="shared" si="303"/>
        <v>42233.666666666672</v>
      </c>
      <c r="U3900">
        <f t="shared" si="304"/>
        <v>2015</v>
      </c>
    </row>
    <row r="3901" spans="1:21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0" t="s">
        <v>8315</v>
      </c>
      <c r="R3901" t="s">
        <v>8316</v>
      </c>
      <c r="S3901" s="15">
        <f t="shared" si="302"/>
        <v>41843.775011574071</v>
      </c>
      <c r="T3901" s="15">
        <f t="shared" si="303"/>
        <v>41863.775011574071</v>
      </c>
      <c r="U3901">
        <f t="shared" si="304"/>
        <v>2014</v>
      </c>
    </row>
    <row r="3902" spans="1:21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0" t="s">
        <v>8315</v>
      </c>
      <c r="R3902" t="s">
        <v>8316</v>
      </c>
      <c r="S3902" s="15">
        <f t="shared" si="302"/>
        <v>42136.092488425929</v>
      </c>
      <c r="T3902" s="15">
        <f t="shared" si="303"/>
        <v>42166.092488425929</v>
      </c>
      <c r="U3902">
        <f t="shared" si="304"/>
        <v>2015</v>
      </c>
    </row>
    <row r="3903" spans="1:21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0" t="s">
        <v>8315</v>
      </c>
      <c r="R3903" t="s">
        <v>8316</v>
      </c>
      <c r="S3903" s="15">
        <f t="shared" si="302"/>
        <v>42317.826377314821</v>
      </c>
      <c r="T3903" s="15">
        <f t="shared" si="303"/>
        <v>42357.826377314821</v>
      </c>
      <c r="U3903">
        <f t="shared" si="304"/>
        <v>2015</v>
      </c>
    </row>
    <row r="3904" spans="1:21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0" t="s">
        <v>8315</v>
      </c>
      <c r="R3904" t="s">
        <v>8316</v>
      </c>
      <c r="S3904" s="15">
        <f t="shared" si="302"/>
        <v>42663.468078703707</v>
      </c>
      <c r="T3904" s="15">
        <f t="shared" si="303"/>
        <v>42688.509745370371</v>
      </c>
      <c r="U3904">
        <f t="shared" si="304"/>
        <v>2016</v>
      </c>
    </row>
    <row r="3905" spans="1:21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0" t="s">
        <v>8315</v>
      </c>
      <c r="R3905" t="s">
        <v>8316</v>
      </c>
      <c r="S3905" s="15">
        <f t="shared" si="302"/>
        <v>42186.01116898148</v>
      </c>
      <c r="T3905" s="15">
        <f t="shared" si="303"/>
        <v>42230.818055555559</v>
      </c>
      <c r="U3905">
        <f t="shared" si="304"/>
        <v>2015</v>
      </c>
    </row>
    <row r="3906" spans="1:21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si="301"/>
        <v>1.5</v>
      </c>
      <c r="Q3906" s="10" t="s">
        <v>8315</v>
      </c>
      <c r="R3906" t="s">
        <v>8316</v>
      </c>
      <c r="S3906" s="15">
        <f t="shared" si="302"/>
        <v>42095.229166666672</v>
      </c>
      <c r="T3906" s="15">
        <f t="shared" si="303"/>
        <v>42109.211111111115</v>
      </c>
      <c r="U3906">
        <f t="shared" si="304"/>
        <v>2015</v>
      </c>
    </row>
    <row r="3907" spans="1:21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ref="P3907:P3970" si="306">IFERROR(ROUND(E3907/L3907,2),0)</f>
        <v>24.71</v>
      </c>
      <c r="Q3907" s="10" t="s">
        <v>8315</v>
      </c>
      <c r="R3907" t="s">
        <v>8316</v>
      </c>
      <c r="S3907" s="15">
        <f t="shared" ref="S3907:S3970" si="307">(((J3907/60)/60)/24)+DATE(1970,1,1)</f>
        <v>42124.623877314814</v>
      </c>
      <c r="T3907" s="15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8315</v>
      </c>
      <c r="R3908" t="s">
        <v>8316</v>
      </c>
      <c r="S3908" s="15">
        <f t="shared" si="307"/>
        <v>42143.917743055557</v>
      </c>
      <c r="T3908" s="15">
        <f t="shared" si="308"/>
        <v>42181.559027777781</v>
      </c>
      <c r="U3908">
        <f t="shared" si="309"/>
        <v>2015</v>
      </c>
    </row>
    <row r="3909" spans="1:21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8315</v>
      </c>
      <c r="R3909" t="s">
        <v>8316</v>
      </c>
      <c r="S3909" s="15">
        <f t="shared" si="307"/>
        <v>41906.819513888891</v>
      </c>
      <c r="T3909" s="15">
        <f t="shared" si="308"/>
        <v>41938.838888888888</v>
      </c>
      <c r="U3909">
        <f t="shared" si="309"/>
        <v>2014</v>
      </c>
    </row>
    <row r="3910" spans="1:21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8315</v>
      </c>
      <c r="R3910" t="s">
        <v>8316</v>
      </c>
      <c r="S3910" s="15">
        <f t="shared" si="307"/>
        <v>41834.135370370372</v>
      </c>
      <c r="T3910" s="15">
        <f t="shared" si="308"/>
        <v>41849.135370370372</v>
      </c>
      <c r="U3910">
        <f t="shared" si="309"/>
        <v>2014</v>
      </c>
    </row>
    <row r="3911" spans="1:21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8315</v>
      </c>
      <c r="R3911" t="s">
        <v>8316</v>
      </c>
      <c r="S3911" s="15">
        <f t="shared" si="307"/>
        <v>41863.359282407408</v>
      </c>
      <c r="T3911" s="15">
        <f t="shared" si="308"/>
        <v>41893.359282407408</v>
      </c>
      <c r="U3911">
        <f t="shared" si="309"/>
        <v>2014</v>
      </c>
    </row>
    <row r="3912" spans="1:21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0" t="s">
        <v>8315</v>
      </c>
      <c r="R3912" t="s">
        <v>8316</v>
      </c>
      <c r="S3912" s="15">
        <f t="shared" si="307"/>
        <v>42224.756909722222</v>
      </c>
      <c r="T3912" s="15">
        <f t="shared" si="308"/>
        <v>42254.756909722222</v>
      </c>
      <c r="U3912">
        <f t="shared" si="309"/>
        <v>2015</v>
      </c>
    </row>
    <row r="3913" spans="1:21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0" t="s">
        <v>8315</v>
      </c>
      <c r="R3913" t="s">
        <v>8316</v>
      </c>
      <c r="S3913" s="15">
        <f t="shared" si="307"/>
        <v>41939.8122337963</v>
      </c>
      <c r="T3913" s="15">
        <f t="shared" si="308"/>
        <v>41969.853900462964</v>
      </c>
      <c r="U3913">
        <f t="shared" si="309"/>
        <v>2014</v>
      </c>
    </row>
    <row r="3914" spans="1:21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8315</v>
      </c>
      <c r="R3914" t="s">
        <v>8316</v>
      </c>
      <c r="S3914" s="15">
        <f t="shared" si="307"/>
        <v>42059.270023148143</v>
      </c>
      <c r="T3914" s="15">
        <f t="shared" si="308"/>
        <v>42119.190972222219</v>
      </c>
      <c r="U3914">
        <f t="shared" si="309"/>
        <v>2015</v>
      </c>
    </row>
    <row r="3915" spans="1:21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0" t="s">
        <v>8315</v>
      </c>
      <c r="R3915" t="s">
        <v>8316</v>
      </c>
      <c r="S3915" s="15">
        <f t="shared" si="307"/>
        <v>42308.211215277777</v>
      </c>
      <c r="T3915" s="15">
        <f t="shared" si="308"/>
        <v>42338.252881944441</v>
      </c>
      <c r="U3915">
        <f t="shared" si="309"/>
        <v>2015</v>
      </c>
    </row>
    <row r="3916" spans="1:21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8315</v>
      </c>
      <c r="R3916" t="s">
        <v>8316</v>
      </c>
      <c r="S3916" s="15">
        <f t="shared" si="307"/>
        <v>42114.818935185183</v>
      </c>
      <c r="T3916" s="15">
        <f t="shared" si="308"/>
        <v>42134.957638888889</v>
      </c>
      <c r="U3916">
        <f t="shared" si="309"/>
        <v>2015</v>
      </c>
    </row>
    <row r="3917" spans="1:21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8315</v>
      </c>
      <c r="R3917" t="s">
        <v>8316</v>
      </c>
      <c r="S3917" s="15">
        <f t="shared" si="307"/>
        <v>42492.98505787037</v>
      </c>
      <c r="T3917" s="15">
        <f t="shared" si="308"/>
        <v>42522.98505787037</v>
      </c>
      <c r="U3917">
        <f t="shared" si="309"/>
        <v>2016</v>
      </c>
    </row>
    <row r="3918" spans="1:21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0" t="s">
        <v>8315</v>
      </c>
      <c r="R3918" t="s">
        <v>8316</v>
      </c>
      <c r="S3918" s="15">
        <f t="shared" si="307"/>
        <v>42494.471666666665</v>
      </c>
      <c r="T3918" s="15">
        <f t="shared" si="308"/>
        <v>42524.471666666665</v>
      </c>
      <c r="U3918">
        <f t="shared" si="309"/>
        <v>2016</v>
      </c>
    </row>
    <row r="3919" spans="1:21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8315</v>
      </c>
      <c r="R3919" t="s">
        <v>8316</v>
      </c>
      <c r="S3919" s="15">
        <f t="shared" si="307"/>
        <v>41863.527326388888</v>
      </c>
      <c r="T3919" s="15">
        <f t="shared" si="308"/>
        <v>41893.527326388888</v>
      </c>
      <c r="U3919">
        <f t="shared" si="309"/>
        <v>2014</v>
      </c>
    </row>
    <row r="3920" spans="1:21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8315</v>
      </c>
      <c r="R3920" t="s">
        <v>8316</v>
      </c>
      <c r="S3920" s="15">
        <f t="shared" si="307"/>
        <v>41843.664618055554</v>
      </c>
      <c r="T3920" s="15">
        <f t="shared" si="308"/>
        <v>41855.666666666664</v>
      </c>
      <c r="U3920">
        <f t="shared" si="309"/>
        <v>2014</v>
      </c>
    </row>
    <row r="3921" spans="1:21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8315</v>
      </c>
      <c r="R3921" t="s">
        <v>8316</v>
      </c>
      <c r="S3921" s="15">
        <f t="shared" si="307"/>
        <v>42358.684872685189</v>
      </c>
      <c r="T3921" s="15">
        <f t="shared" si="308"/>
        <v>42387</v>
      </c>
      <c r="U3921">
        <f t="shared" si="309"/>
        <v>2015</v>
      </c>
    </row>
    <row r="3922" spans="1:21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8315</v>
      </c>
      <c r="R3922" t="s">
        <v>8316</v>
      </c>
      <c r="S3922" s="15">
        <f t="shared" si="307"/>
        <v>42657.38726851852</v>
      </c>
      <c r="T3922" s="15">
        <f t="shared" si="308"/>
        <v>42687.428935185191</v>
      </c>
      <c r="U3922">
        <f t="shared" si="309"/>
        <v>2016</v>
      </c>
    </row>
    <row r="3923" spans="1:21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0" t="s">
        <v>8315</v>
      </c>
      <c r="R3923" t="s">
        <v>8316</v>
      </c>
      <c r="S3923" s="15">
        <f t="shared" si="307"/>
        <v>41926.542303240742</v>
      </c>
      <c r="T3923" s="15">
        <f t="shared" si="308"/>
        <v>41938.75</v>
      </c>
      <c r="U3923">
        <f t="shared" si="309"/>
        <v>2014</v>
      </c>
    </row>
    <row r="3924" spans="1:21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0" t="s">
        <v>8315</v>
      </c>
      <c r="R3924" t="s">
        <v>8316</v>
      </c>
      <c r="S3924" s="15">
        <f t="shared" si="307"/>
        <v>42020.768634259264</v>
      </c>
      <c r="T3924" s="15">
        <f t="shared" si="308"/>
        <v>42065.958333333328</v>
      </c>
      <c r="U3924">
        <f t="shared" si="309"/>
        <v>2015</v>
      </c>
    </row>
    <row r="3925" spans="1:21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8315</v>
      </c>
      <c r="R3925" t="s">
        <v>8316</v>
      </c>
      <c r="S3925" s="15">
        <f t="shared" si="307"/>
        <v>42075.979988425926</v>
      </c>
      <c r="T3925" s="15">
        <f t="shared" si="308"/>
        <v>42103.979988425926</v>
      </c>
      <c r="U3925">
        <f t="shared" si="309"/>
        <v>2015</v>
      </c>
    </row>
    <row r="3926" spans="1:21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8315</v>
      </c>
      <c r="R3926" t="s">
        <v>8316</v>
      </c>
      <c r="S3926" s="15">
        <f t="shared" si="307"/>
        <v>41786.959745370368</v>
      </c>
      <c r="T3926" s="15">
        <f t="shared" si="308"/>
        <v>41816.959745370368</v>
      </c>
      <c r="U3926">
        <f t="shared" si="309"/>
        <v>2014</v>
      </c>
    </row>
    <row r="3927" spans="1:21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8315</v>
      </c>
      <c r="R3927" t="s">
        <v>8316</v>
      </c>
      <c r="S3927" s="15">
        <f t="shared" si="307"/>
        <v>41820.870821759258</v>
      </c>
      <c r="T3927" s="15">
        <f t="shared" si="308"/>
        <v>41850.870821759258</v>
      </c>
      <c r="U3927">
        <f t="shared" si="309"/>
        <v>2014</v>
      </c>
    </row>
    <row r="3928" spans="1:21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8315</v>
      </c>
      <c r="R3928" t="s">
        <v>8316</v>
      </c>
      <c r="S3928" s="15">
        <f t="shared" si="307"/>
        <v>41970.085046296299</v>
      </c>
      <c r="T3928" s="15">
        <f t="shared" si="308"/>
        <v>42000.085046296299</v>
      </c>
      <c r="U3928">
        <f t="shared" si="309"/>
        <v>2014</v>
      </c>
    </row>
    <row r="3929" spans="1:21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8315</v>
      </c>
      <c r="R3929" t="s">
        <v>8316</v>
      </c>
      <c r="S3929" s="15">
        <f t="shared" si="307"/>
        <v>41830.267407407409</v>
      </c>
      <c r="T3929" s="15">
        <f t="shared" si="308"/>
        <v>41860.267407407409</v>
      </c>
      <c r="U3929">
        <f t="shared" si="309"/>
        <v>2014</v>
      </c>
    </row>
    <row r="3930" spans="1:21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8315</v>
      </c>
      <c r="R3930" t="s">
        <v>8316</v>
      </c>
      <c r="S3930" s="15">
        <f t="shared" si="307"/>
        <v>42265.683182870373</v>
      </c>
      <c r="T3930" s="15">
        <f t="shared" si="308"/>
        <v>42293.207638888889</v>
      </c>
      <c r="U3930">
        <f t="shared" si="309"/>
        <v>2015</v>
      </c>
    </row>
    <row r="3931" spans="1:21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0" t="s">
        <v>8315</v>
      </c>
      <c r="R3931" t="s">
        <v>8316</v>
      </c>
      <c r="S3931" s="15">
        <f t="shared" si="307"/>
        <v>42601.827141203699</v>
      </c>
      <c r="T3931" s="15">
        <f t="shared" si="308"/>
        <v>42631.827141203699</v>
      </c>
      <c r="U3931">
        <f t="shared" si="309"/>
        <v>2016</v>
      </c>
    </row>
    <row r="3932" spans="1:21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0" t="s">
        <v>8315</v>
      </c>
      <c r="R3932" t="s">
        <v>8316</v>
      </c>
      <c r="S3932" s="15">
        <f t="shared" si="307"/>
        <v>42433.338749999995</v>
      </c>
      <c r="T3932" s="15">
        <f t="shared" si="308"/>
        <v>42461.25</v>
      </c>
      <c r="U3932">
        <f t="shared" si="309"/>
        <v>2016</v>
      </c>
    </row>
    <row r="3933" spans="1:21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0" t="s">
        <v>8315</v>
      </c>
      <c r="R3933" t="s">
        <v>8316</v>
      </c>
      <c r="S3933" s="15">
        <f t="shared" si="307"/>
        <v>42228.151701388888</v>
      </c>
      <c r="T3933" s="15">
        <f t="shared" si="308"/>
        <v>42253.151701388888</v>
      </c>
      <c r="U3933">
        <f t="shared" si="309"/>
        <v>2015</v>
      </c>
    </row>
    <row r="3934" spans="1:21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0" t="s">
        <v>8315</v>
      </c>
      <c r="R3934" t="s">
        <v>8316</v>
      </c>
      <c r="S3934" s="15">
        <f t="shared" si="307"/>
        <v>42415.168564814812</v>
      </c>
      <c r="T3934" s="15">
        <f t="shared" si="308"/>
        <v>42445.126898148148</v>
      </c>
      <c r="U3934">
        <f t="shared" si="309"/>
        <v>2016</v>
      </c>
    </row>
    <row r="3935" spans="1:21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0" t="s">
        <v>8315</v>
      </c>
      <c r="R3935" t="s">
        <v>8316</v>
      </c>
      <c r="S3935" s="15">
        <f t="shared" si="307"/>
        <v>42538.968310185184</v>
      </c>
      <c r="T3935" s="15">
        <f t="shared" si="308"/>
        <v>42568.029861111107</v>
      </c>
      <c r="U3935">
        <f t="shared" si="309"/>
        <v>2016</v>
      </c>
    </row>
    <row r="3936" spans="1:21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0" t="s">
        <v>8315</v>
      </c>
      <c r="R3936" t="s">
        <v>8316</v>
      </c>
      <c r="S3936" s="15">
        <f t="shared" si="307"/>
        <v>42233.671747685185</v>
      </c>
      <c r="T3936" s="15">
        <f t="shared" si="308"/>
        <v>42278.541666666672</v>
      </c>
      <c r="U3936">
        <f t="shared" si="309"/>
        <v>2015</v>
      </c>
    </row>
    <row r="3937" spans="1:21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0" t="s">
        <v>8315</v>
      </c>
      <c r="R3937" t="s">
        <v>8316</v>
      </c>
      <c r="S3937" s="15">
        <f t="shared" si="307"/>
        <v>42221.656782407401</v>
      </c>
      <c r="T3937" s="15">
        <f t="shared" si="308"/>
        <v>42281.656782407401</v>
      </c>
      <c r="U3937">
        <f t="shared" si="309"/>
        <v>2015</v>
      </c>
    </row>
    <row r="3938" spans="1:21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0" t="s">
        <v>8315</v>
      </c>
      <c r="R3938" t="s">
        <v>8316</v>
      </c>
      <c r="S3938" s="15">
        <f t="shared" si="307"/>
        <v>42675.262962962966</v>
      </c>
      <c r="T3938" s="15">
        <f t="shared" si="308"/>
        <v>42705.304629629631</v>
      </c>
      <c r="U3938">
        <f t="shared" si="309"/>
        <v>2016</v>
      </c>
    </row>
    <row r="3939" spans="1:21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0" t="s">
        <v>8315</v>
      </c>
      <c r="R3939" t="s">
        <v>8316</v>
      </c>
      <c r="S3939" s="15">
        <f t="shared" si="307"/>
        <v>42534.631481481483</v>
      </c>
      <c r="T3939" s="15">
        <f t="shared" si="308"/>
        <v>42562.631481481483</v>
      </c>
      <c r="U3939">
        <f t="shared" si="309"/>
        <v>2016</v>
      </c>
    </row>
    <row r="3940" spans="1:21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0" t="s">
        <v>8315</v>
      </c>
      <c r="R3940" t="s">
        <v>8316</v>
      </c>
      <c r="S3940" s="15">
        <f t="shared" si="307"/>
        <v>42151.905717592599</v>
      </c>
      <c r="T3940" s="15">
        <f t="shared" si="308"/>
        <v>42182.905717592599</v>
      </c>
      <c r="U3940">
        <f t="shared" si="309"/>
        <v>2015</v>
      </c>
    </row>
    <row r="3941" spans="1:21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0" t="s">
        <v>8315</v>
      </c>
      <c r="R3941" t="s">
        <v>8316</v>
      </c>
      <c r="S3941" s="15">
        <f t="shared" si="307"/>
        <v>41915.400219907409</v>
      </c>
      <c r="T3941" s="15">
        <f t="shared" si="308"/>
        <v>41919.1875</v>
      </c>
      <c r="U3941">
        <f t="shared" si="309"/>
        <v>2014</v>
      </c>
    </row>
    <row r="3942" spans="1:21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0" t="s">
        <v>8315</v>
      </c>
      <c r="R3942" t="s">
        <v>8316</v>
      </c>
      <c r="S3942" s="15">
        <f t="shared" si="307"/>
        <v>41961.492488425924</v>
      </c>
      <c r="T3942" s="15">
        <f t="shared" si="308"/>
        <v>42006.492488425924</v>
      </c>
      <c r="U3942">
        <f t="shared" si="309"/>
        <v>2014</v>
      </c>
    </row>
    <row r="3943" spans="1:21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0" t="s">
        <v>8315</v>
      </c>
      <c r="R3943" t="s">
        <v>8316</v>
      </c>
      <c r="S3943" s="15">
        <f t="shared" si="307"/>
        <v>41940.587233796294</v>
      </c>
      <c r="T3943" s="15">
        <f t="shared" si="308"/>
        <v>41968.041666666672</v>
      </c>
      <c r="U3943">
        <f t="shared" si="309"/>
        <v>2014</v>
      </c>
    </row>
    <row r="3944" spans="1:21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0" t="s">
        <v>8315</v>
      </c>
      <c r="R3944" t="s">
        <v>8316</v>
      </c>
      <c r="S3944" s="15">
        <f t="shared" si="307"/>
        <v>42111.904097222221</v>
      </c>
      <c r="T3944" s="15">
        <f t="shared" si="308"/>
        <v>42171.904097222221</v>
      </c>
      <c r="U3944">
        <f t="shared" si="309"/>
        <v>2015</v>
      </c>
    </row>
    <row r="3945" spans="1:21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0" t="s">
        <v>8315</v>
      </c>
      <c r="R3945" t="s">
        <v>8316</v>
      </c>
      <c r="S3945" s="15">
        <f t="shared" si="307"/>
        <v>42279.778564814813</v>
      </c>
      <c r="T3945" s="15">
        <f t="shared" si="308"/>
        <v>42310.701388888891</v>
      </c>
      <c r="U3945">
        <f t="shared" si="309"/>
        <v>2015</v>
      </c>
    </row>
    <row r="3946" spans="1:21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0" t="s">
        <v>8315</v>
      </c>
      <c r="R3946" t="s">
        <v>8316</v>
      </c>
      <c r="S3946" s="15">
        <f t="shared" si="307"/>
        <v>42213.662905092591</v>
      </c>
      <c r="T3946" s="15">
        <f t="shared" si="308"/>
        <v>42243.662905092591</v>
      </c>
      <c r="U3946">
        <f t="shared" si="309"/>
        <v>2015</v>
      </c>
    </row>
    <row r="3947" spans="1:21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0" t="s">
        <v>8315</v>
      </c>
      <c r="R3947" t="s">
        <v>8316</v>
      </c>
      <c r="S3947" s="15">
        <f t="shared" si="307"/>
        <v>42109.801712962959</v>
      </c>
      <c r="T3947" s="15">
        <f t="shared" si="308"/>
        <v>42139.801712962959</v>
      </c>
      <c r="U3947">
        <f t="shared" si="309"/>
        <v>2015</v>
      </c>
    </row>
    <row r="3948" spans="1:21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0" t="s">
        <v>8315</v>
      </c>
      <c r="R3948" t="s">
        <v>8316</v>
      </c>
      <c r="S3948" s="15">
        <f t="shared" si="307"/>
        <v>42031.833587962959</v>
      </c>
      <c r="T3948" s="15">
        <f t="shared" si="308"/>
        <v>42063.333333333328</v>
      </c>
      <c r="U3948">
        <f t="shared" si="309"/>
        <v>2015</v>
      </c>
    </row>
    <row r="3949" spans="1:21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0" t="s">
        <v>8315</v>
      </c>
      <c r="R3949" t="s">
        <v>8316</v>
      </c>
      <c r="S3949" s="15">
        <f t="shared" si="307"/>
        <v>42615.142870370371</v>
      </c>
      <c r="T3949" s="15">
        <f t="shared" si="308"/>
        <v>42645.142870370371</v>
      </c>
      <c r="U3949">
        <f t="shared" si="309"/>
        <v>2016</v>
      </c>
    </row>
    <row r="3950" spans="1:21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0" t="s">
        <v>8315</v>
      </c>
      <c r="R3950" t="s">
        <v>8316</v>
      </c>
      <c r="S3950" s="15">
        <f t="shared" si="307"/>
        <v>41829.325497685182</v>
      </c>
      <c r="T3950" s="15">
        <f t="shared" si="308"/>
        <v>41889.325497685182</v>
      </c>
      <c r="U3950">
        <f t="shared" si="309"/>
        <v>2014</v>
      </c>
    </row>
    <row r="3951" spans="1:21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0" t="s">
        <v>8315</v>
      </c>
      <c r="R3951" t="s">
        <v>8316</v>
      </c>
      <c r="S3951" s="15">
        <f t="shared" si="307"/>
        <v>42016.120613425926</v>
      </c>
      <c r="T3951" s="15">
        <f t="shared" si="308"/>
        <v>42046.120613425926</v>
      </c>
      <c r="U3951">
        <f t="shared" si="309"/>
        <v>2015</v>
      </c>
    </row>
    <row r="3952" spans="1:21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0" t="s">
        <v>8315</v>
      </c>
      <c r="R3952" t="s">
        <v>8316</v>
      </c>
      <c r="S3952" s="15">
        <f t="shared" si="307"/>
        <v>42439.702314814815</v>
      </c>
      <c r="T3952" s="15">
        <f t="shared" si="308"/>
        <v>42468.774305555555</v>
      </c>
      <c r="U3952">
        <f t="shared" si="309"/>
        <v>2016</v>
      </c>
    </row>
    <row r="3953" spans="1:21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0" t="s">
        <v>8315</v>
      </c>
      <c r="R3953" t="s">
        <v>8316</v>
      </c>
      <c r="S3953" s="15">
        <f t="shared" si="307"/>
        <v>42433.825717592597</v>
      </c>
      <c r="T3953" s="15">
        <f t="shared" si="308"/>
        <v>42493.784050925926</v>
      </c>
      <c r="U3953">
        <f t="shared" si="309"/>
        <v>2016</v>
      </c>
    </row>
    <row r="3954" spans="1:21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0" t="s">
        <v>8315</v>
      </c>
      <c r="R3954" t="s">
        <v>8316</v>
      </c>
      <c r="S3954" s="15">
        <f t="shared" si="307"/>
        <v>42243.790393518517</v>
      </c>
      <c r="T3954" s="15">
        <f t="shared" si="308"/>
        <v>42303.790393518517</v>
      </c>
      <c r="U3954">
        <f t="shared" si="309"/>
        <v>2015</v>
      </c>
    </row>
    <row r="3955" spans="1:21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0" t="s">
        <v>8315</v>
      </c>
      <c r="R3955" t="s">
        <v>8316</v>
      </c>
      <c r="S3955" s="15">
        <f t="shared" si="307"/>
        <v>42550.048449074078</v>
      </c>
      <c r="T3955" s="15">
        <f t="shared" si="308"/>
        <v>42580.978472222225</v>
      </c>
      <c r="U3955">
        <f t="shared" si="309"/>
        <v>2016</v>
      </c>
    </row>
    <row r="3956" spans="1:21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0" t="s">
        <v>8315</v>
      </c>
      <c r="R3956" t="s">
        <v>8316</v>
      </c>
      <c r="S3956" s="15">
        <f t="shared" si="307"/>
        <v>41774.651203703703</v>
      </c>
      <c r="T3956" s="15">
        <f t="shared" si="308"/>
        <v>41834.651203703703</v>
      </c>
      <c r="U3956">
        <f t="shared" si="309"/>
        <v>2014</v>
      </c>
    </row>
    <row r="3957" spans="1:21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0" t="s">
        <v>8315</v>
      </c>
      <c r="R3957" t="s">
        <v>8316</v>
      </c>
      <c r="S3957" s="15">
        <f t="shared" si="307"/>
        <v>42306.848854166667</v>
      </c>
      <c r="T3957" s="15">
        <f t="shared" si="308"/>
        <v>42336.890520833331</v>
      </c>
      <c r="U3957">
        <f t="shared" si="309"/>
        <v>2015</v>
      </c>
    </row>
    <row r="3958" spans="1:21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0" t="s">
        <v>8315</v>
      </c>
      <c r="R3958" t="s">
        <v>8316</v>
      </c>
      <c r="S3958" s="15">
        <f t="shared" si="307"/>
        <v>42457.932025462964</v>
      </c>
      <c r="T3958" s="15">
        <f t="shared" si="308"/>
        <v>42485.013888888891</v>
      </c>
      <c r="U3958">
        <f t="shared" si="309"/>
        <v>2016</v>
      </c>
    </row>
    <row r="3959" spans="1:21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0" t="s">
        <v>8315</v>
      </c>
      <c r="R3959" t="s">
        <v>8316</v>
      </c>
      <c r="S3959" s="15">
        <f t="shared" si="307"/>
        <v>42513.976319444439</v>
      </c>
      <c r="T3959" s="15">
        <f t="shared" si="308"/>
        <v>42559.976319444439</v>
      </c>
      <c r="U3959">
        <f t="shared" si="309"/>
        <v>2016</v>
      </c>
    </row>
    <row r="3960" spans="1:21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0" t="s">
        <v>8315</v>
      </c>
      <c r="R3960" t="s">
        <v>8316</v>
      </c>
      <c r="S3960" s="15">
        <f t="shared" si="307"/>
        <v>41816.950370370374</v>
      </c>
      <c r="T3960" s="15">
        <f t="shared" si="308"/>
        <v>41853.583333333336</v>
      </c>
      <c r="U3960">
        <f t="shared" si="309"/>
        <v>2014</v>
      </c>
    </row>
    <row r="3961" spans="1:21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0" t="s">
        <v>8315</v>
      </c>
      <c r="R3961" t="s">
        <v>8316</v>
      </c>
      <c r="S3961" s="15">
        <f t="shared" si="307"/>
        <v>41880.788842592592</v>
      </c>
      <c r="T3961" s="15">
        <f t="shared" si="308"/>
        <v>41910.788842592592</v>
      </c>
      <c r="U3961">
        <f t="shared" si="309"/>
        <v>2014</v>
      </c>
    </row>
    <row r="3962" spans="1:21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0" t="s">
        <v>8315</v>
      </c>
      <c r="R3962" t="s">
        <v>8316</v>
      </c>
      <c r="S3962" s="15">
        <f t="shared" si="307"/>
        <v>42342.845555555556</v>
      </c>
      <c r="T3962" s="15">
        <f t="shared" si="308"/>
        <v>42372.845555555556</v>
      </c>
      <c r="U3962">
        <f t="shared" si="309"/>
        <v>2015</v>
      </c>
    </row>
    <row r="3963" spans="1:21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0" t="s">
        <v>8315</v>
      </c>
      <c r="R3963" t="s">
        <v>8316</v>
      </c>
      <c r="S3963" s="15">
        <f t="shared" si="307"/>
        <v>41745.891319444447</v>
      </c>
      <c r="T3963" s="15">
        <f t="shared" si="308"/>
        <v>41767.891319444447</v>
      </c>
      <c r="U3963">
        <f t="shared" si="309"/>
        <v>2014</v>
      </c>
    </row>
    <row r="3964" spans="1:21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0" t="s">
        <v>8315</v>
      </c>
      <c r="R3964" t="s">
        <v>8316</v>
      </c>
      <c r="S3964" s="15">
        <f t="shared" si="307"/>
        <v>42311.621458333335</v>
      </c>
      <c r="T3964" s="15">
        <f t="shared" si="308"/>
        <v>42336.621458333335</v>
      </c>
      <c r="U3964">
        <f t="shared" si="309"/>
        <v>2015</v>
      </c>
    </row>
    <row r="3965" spans="1:21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0" t="s">
        <v>8315</v>
      </c>
      <c r="R3965" t="s">
        <v>8316</v>
      </c>
      <c r="S3965" s="15">
        <f t="shared" si="307"/>
        <v>42296.154131944444</v>
      </c>
      <c r="T3965" s="15">
        <f t="shared" si="308"/>
        <v>42326.195798611108</v>
      </c>
      <c r="U3965">
        <f t="shared" si="309"/>
        <v>2015</v>
      </c>
    </row>
    <row r="3966" spans="1:21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0" t="s">
        <v>8315</v>
      </c>
      <c r="R3966" t="s">
        <v>8316</v>
      </c>
      <c r="S3966" s="15">
        <f t="shared" si="307"/>
        <v>42053.722060185188</v>
      </c>
      <c r="T3966" s="15">
        <f t="shared" si="308"/>
        <v>42113.680393518516</v>
      </c>
      <c r="U3966">
        <f t="shared" si="309"/>
        <v>2015</v>
      </c>
    </row>
    <row r="3967" spans="1:21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0" t="s">
        <v>8315</v>
      </c>
      <c r="R3967" t="s">
        <v>8316</v>
      </c>
      <c r="S3967" s="15">
        <f t="shared" si="307"/>
        <v>42414.235879629632</v>
      </c>
      <c r="T3967" s="15">
        <f t="shared" si="308"/>
        <v>42474.194212962961</v>
      </c>
      <c r="U3967">
        <f t="shared" si="309"/>
        <v>2016</v>
      </c>
    </row>
    <row r="3968" spans="1:21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0" t="s">
        <v>8315</v>
      </c>
      <c r="R3968" t="s">
        <v>8316</v>
      </c>
      <c r="S3968" s="15">
        <f t="shared" si="307"/>
        <v>41801.711550925924</v>
      </c>
      <c r="T3968" s="15">
        <f t="shared" si="308"/>
        <v>41844.124305555553</v>
      </c>
      <c r="U3968">
        <f t="shared" si="309"/>
        <v>2014</v>
      </c>
    </row>
    <row r="3969" spans="1:21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0" t="s">
        <v>8315</v>
      </c>
      <c r="R3969" t="s">
        <v>8316</v>
      </c>
      <c r="S3969" s="15">
        <f t="shared" si="307"/>
        <v>42770.290590277778</v>
      </c>
      <c r="T3969" s="15">
        <f t="shared" si="308"/>
        <v>42800.290590277778</v>
      </c>
      <c r="U3969">
        <f t="shared" si="309"/>
        <v>2017</v>
      </c>
    </row>
    <row r="3970" spans="1:21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si="306"/>
        <v>47.91</v>
      </c>
      <c r="Q3970" s="10" t="s">
        <v>8315</v>
      </c>
      <c r="R3970" t="s">
        <v>8316</v>
      </c>
      <c r="S3970" s="15">
        <f t="shared" si="307"/>
        <v>42452.815659722226</v>
      </c>
      <c r="T3970" s="15">
        <f t="shared" si="308"/>
        <v>42512.815659722226</v>
      </c>
      <c r="U3970">
        <f t="shared" si="309"/>
        <v>2016</v>
      </c>
    </row>
    <row r="3971" spans="1:21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ref="P3971:P4034" si="311">IFERROR(ROUND(E3971/L3971,2),0)</f>
        <v>35.17</v>
      </c>
      <c r="Q3971" s="10" t="s">
        <v>8315</v>
      </c>
      <c r="R3971" t="s">
        <v>8316</v>
      </c>
      <c r="S3971" s="15">
        <f t="shared" ref="S3971:S4034" si="312">(((J3971/60)/60)/24)+DATE(1970,1,1)</f>
        <v>42601.854699074072</v>
      </c>
      <c r="T3971" s="15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8315</v>
      </c>
      <c r="R3972" t="s">
        <v>8316</v>
      </c>
      <c r="S3972" s="15">
        <f t="shared" si="312"/>
        <v>42447.863553240735</v>
      </c>
      <c r="T3972" s="15">
        <f t="shared" si="313"/>
        <v>42477.863553240735</v>
      </c>
      <c r="U3972">
        <f t="shared" si="314"/>
        <v>2016</v>
      </c>
    </row>
    <row r="3973" spans="1:21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0" t="s">
        <v>8315</v>
      </c>
      <c r="R3973" t="s">
        <v>8316</v>
      </c>
      <c r="S3973" s="15">
        <f t="shared" si="312"/>
        <v>41811.536180555559</v>
      </c>
      <c r="T3973" s="15">
        <f t="shared" si="313"/>
        <v>41841.536180555559</v>
      </c>
      <c r="U3973">
        <f t="shared" si="314"/>
        <v>2014</v>
      </c>
    </row>
    <row r="3974" spans="1:21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0" t="s">
        <v>8315</v>
      </c>
      <c r="R3974" t="s">
        <v>8316</v>
      </c>
      <c r="S3974" s="15">
        <f t="shared" si="312"/>
        <v>41981.067523148144</v>
      </c>
      <c r="T3974" s="15">
        <f t="shared" si="313"/>
        <v>42041.067523148144</v>
      </c>
      <c r="U3974">
        <f t="shared" si="314"/>
        <v>2014</v>
      </c>
    </row>
    <row r="3975" spans="1:21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0" t="s">
        <v>8315</v>
      </c>
      <c r="R3975" t="s">
        <v>8316</v>
      </c>
      <c r="S3975" s="15">
        <f t="shared" si="312"/>
        <v>42469.68414351852</v>
      </c>
      <c r="T3975" s="15">
        <f t="shared" si="313"/>
        <v>42499.166666666672</v>
      </c>
      <c r="U3975">
        <f t="shared" si="314"/>
        <v>2016</v>
      </c>
    </row>
    <row r="3976" spans="1:21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8315</v>
      </c>
      <c r="R3976" t="s">
        <v>8316</v>
      </c>
      <c r="S3976" s="15">
        <f t="shared" si="312"/>
        <v>42493.546851851846</v>
      </c>
      <c r="T3976" s="15">
        <f t="shared" si="313"/>
        <v>42523.546851851846</v>
      </c>
      <c r="U3976">
        <f t="shared" si="314"/>
        <v>2016</v>
      </c>
    </row>
    <row r="3977" spans="1:21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0" t="s">
        <v>8315</v>
      </c>
      <c r="R3977" t="s">
        <v>8316</v>
      </c>
      <c r="S3977" s="15">
        <f t="shared" si="312"/>
        <v>42534.866875</v>
      </c>
      <c r="T3977" s="15">
        <f t="shared" si="313"/>
        <v>42564.866875</v>
      </c>
      <c r="U3977">
        <f t="shared" si="314"/>
        <v>2016</v>
      </c>
    </row>
    <row r="3978" spans="1:21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8315</v>
      </c>
      <c r="R3978" t="s">
        <v>8316</v>
      </c>
      <c r="S3978" s="15">
        <f t="shared" si="312"/>
        <v>41830.858344907407</v>
      </c>
      <c r="T3978" s="15">
        <f t="shared" si="313"/>
        <v>41852.291666666664</v>
      </c>
      <c r="U3978">
        <f t="shared" si="314"/>
        <v>2014</v>
      </c>
    </row>
    <row r="3979" spans="1:21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8315</v>
      </c>
      <c r="R3979" t="s">
        <v>8316</v>
      </c>
      <c r="S3979" s="15">
        <f t="shared" si="312"/>
        <v>42543.788564814815</v>
      </c>
      <c r="T3979" s="15">
        <f t="shared" si="313"/>
        <v>42573.788564814815</v>
      </c>
      <c r="U3979">
        <f t="shared" si="314"/>
        <v>2016</v>
      </c>
    </row>
    <row r="3980" spans="1:21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8315</v>
      </c>
      <c r="R3980" t="s">
        <v>8316</v>
      </c>
      <c r="S3980" s="15">
        <f t="shared" si="312"/>
        <v>41975.642974537041</v>
      </c>
      <c r="T3980" s="15">
        <f t="shared" si="313"/>
        <v>42035.642974537041</v>
      </c>
      <c r="U3980">
        <f t="shared" si="314"/>
        <v>2014</v>
      </c>
    </row>
    <row r="3981" spans="1:21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8315</v>
      </c>
      <c r="R3981" t="s">
        <v>8316</v>
      </c>
      <c r="S3981" s="15">
        <f t="shared" si="312"/>
        <v>42069.903437500005</v>
      </c>
      <c r="T3981" s="15">
        <f t="shared" si="313"/>
        <v>42092.833333333328</v>
      </c>
      <c r="U3981">
        <f t="shared" si="314"/>
        <v>2015</v>
      </c>
    </row>
    <row r="3982" spans="1:21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0" t="s">
        <v>8315</v>
      </c>
      <c r="R3982" t="s">
        <v>8316</v>
      </c>
      <c r="S3982" s="15">
        <f t="shared" si="312"/>
        <v>41795.598923611113</v>
      </c>
      <c r="T3982" s="15">
        <f t="shared" si="313"/>
        <v>41825.598923611113</v>
      </c>
      <c r="U3982">
        <f t="shared" si="314"/>
        <v>2014</v>
      </c>
    </row>
    <row r="3983" spans="1:21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8315</v>
      </c>
      <c r="R3983" t="s">
        <v>8316</v>
      </c>
      <c r="S3983" s="15">
        <f t="shared" si="312"/>
        <v>42508.179965277777</v>
      </c>
      <c r="T3983" s="15">
        <f t="shared" si="313"/>
        <v>42568.179965277777</v>
      </c>
      <c r="U3983">
        <f t="shared" si="314"/>
        <v>2016</v>
      </c>
    </row>
    <row r="3984" spans="1:21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8315</v>
      </c>
      <c r="R3984" t="s">
        <v>8316</v>
      </c>
      <c r="S3984" s="15">
        <f t="shared" si="312"/>
        <v>42132.809953703705</v>
      </c>
      <c r="T3984" s="15">
        <f t="shared" si="313"/>
        <v>42192.809953703705</v>
      </c>
      <c r="U3984">
        <f t="shared" si="314"/>
        <v>2015</v>
      </c>
    </row>
    <row r="3985" spans="1:21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0" t="s">
        <v>8315</v>
      </c>
      <c r="R3985" t="s">
        <v>8316</v>
      </c>
      <c r="S3985" s="15">
        <f t="shared" si="312"/>
        <v>41747.86986111111</v>
      </c>
      <c r="T3985" s="15">
        <f t="shared" si="313"/>
        <v>41779.290972222225</v>
      </c>
      <c r="U3985">
        <f t="shared" si="314"/>
        <v>2014</v>
      </c>
    </row>
    <row r="3986" spans="1:21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8315</v>
      </c>
      <c r="R3986" t="s">
        <v>8316</v>
      </c>
      <c r="S3986" s="15">
        <f t="shared" si="312"/>
        <v>41920.963472222218</v>
      </c>
      <c r="T3986" s="15">
        <f t="shared" si="313"/>
        <v>41951</v>
      </c>
      <c r="U3986">
        <f t="shared" si="314"/>
        <v>2014</v>
      </c>
    </row>
    <row r="3987" spans="1:21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0" t="s">
        <v>8315</v>
      </c>
      <c r="R3987" t="s">
        <v>8316</v>
      </c>
      <c r="S3987" s="15">
        <f t="shared" si="312"/>
        <v>42399.707407407404</v>
      </c>
      <c r="T3987" s="15">
        <f t="shared" si="313"/>
        <v>42420.878472222219</v>
      </c>
      <c r="U3987">
        <f t="shared" si="314"/>
        <v>2016</v>
      </c>
    </row>
    <row r="3988" spans="1:21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8315</v>
      </c>
      <c r="R3988" t="s">
        <v>8316</v>
      </c>
      <c r="S3988" s="15">
        <f t="shared" si="312"/>
        <v>42467.548541666663</v>
      </c>
      <c r="T3988" s="15">
        <f t="shared" si="313"/>
        <v>42496.544444444444</v>
      </c>
      <c r="U3988">
        <f t="shared" si="314"/>
        <v>2016</v>
      </c>
    </row>
    <row r="3989" spans="1:21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8315</v>
      </c>
      <c r="R3989" t="s">
        <v>8316</v>
      </c>
      <c r="S3989" s="15">
        <f t="shared" si="312"/>
        <v>41765.92465277778</v>
      </c>
      <c r="T3989" s="15">
        <f t="shared" si="313"/>
        <v>41775.92465277778</v>
      </c>
      <c r="U3989">
        <f t="shared" si="314"/>
        <v>2014</v>
      </c>
    </row>
    <row r="3990" spans="1:21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8315</v>
      </c>
      <c r="R3990" t="s">
        <v>8316</v>
      </c>
      <c r="S3990" s="15">
        <f t="shared" si="312"/>
        <v>42230.08116898148</v>
      </c>
      <c r="T3990" s="15">
        <f t="shared" si="313"/>
        <v>42245.08116898148</v>
      </c>
      <c r="U3990">
        <f t="shared" si="314"/>
        <v>2015</v>
      </c>
    </row>
    <row r="3991" spans="1:21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0" t="s">
        <v>8315</v>
      </c>
      <c r="R3991" t="s">
        <v>8316</v>
      </c>
      <c r="S3991" s="15">
        <f t="shared" si="312"/>
        <v>42286.749780092592</v>
      </c>
      <c r="T3991" s="15">
        <f t="shared" si="313"/>
        <v>42316.791446759264</v>
      </c>
      <c r="U3991">
        <f t="shared" si="314"/>
        <v>2015</v>
      </c>
    </row>
    <row r="3992" spans="1:21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8315</v>
      </c>
      <c r="R3992" t="s">
        <v>8316</v>
      </c>
      <c r="S3992" s="15">
        <f t="shared" si="312"/>
        <v>42401.672372685185</v>
      </c>
      <c r="T3992" s="15">
        <f t="shared" si="313"/>
        <v>42431.672372685185</v>
      </c>
      <c r="U3992">
        <f t="shared" si="314"/>
        <v>2016</v>
      </c>
    </row>
    <row r="3993" spans="1:21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8315</v>
      </c>
      <c r="R3993" t="s">
        <v>8316</v>
      </c>
      <c r="S3993" s="15">
        <f t="shared" si="312"/>
        <v>42125.644467592589</v>
      </c>
      <c r="T3993" s="15">
        <f t="shared" si="313"/>
        <v>42155.644467592589</v>
      </c>
      <c r="U3993">
        <f t="shared" si="314"/>
        <v>2015</v>
      </c>
    </row>
    <row r="3994" spans="1:21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0" t="s">
        <v>8315</v>
      </c>
      <c r="R3994" t="s">
        <v>8316</v>
      </c>
      <c r="S3994" s="15">
        <f t="shared" si="312"/>
        <v>42289.94049768518</v>
      </c>
      <c r="T3994" s="15">
        <f t="shared" si="313"/>
        <v>42349.982164351852</v>
      </c>
      <c r="U3994">
        <f t="shared" si="314"/>
        <v>2015</v>
      </c>
    </row>
    <row r="3995" spans="1:21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8315</v>
      </c>
      <c r="R3995" t="s">
        <v>8316</v>
      </c>
      <c r="S3995" s="15">
        <f t="shared" si="312"/>
        <v>42107.864722222221</v>
      </c>
      <c r="T3995" s="15">
        <f t="shared" si="313"/>
        <v>42137.864722222221</v>
      </c>
      <c r="U3995">
        <f t="shared" si="314"/>
        <v>2015</v>
      </c>
    </row>
    <row r="3996" spans="1:21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8315</v>
      </c>
      <c r="R3996" t="s">
        <v>8316</v>
      </c>
      <c r="S3996" s="15">
        <f t="shared" si="312"/>
        <v>41809.389930555553</v>
      </c>
      <c r="T3996" s="15">
        <f t="shared" si="313"/>
        <v>41839.389930555553</v>
      </c>
      <c r="U3996">
        <f t="shared" si="314"/>
        <v>2014</v>
      </c>
    </row>
    <row r="3997" spans="1:21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8315</v>
      </c>
      <c r="R3997" t="s">
        <v>8316</v>
      </c>
      <c r="S3997" s="15">
        <f t="shared" si="312"/>
        <v>42019.683761574073</v>
      </c>
      <c r="T3997" s="15">
        <f t="shared" si="313"/>
        <v>42049.477083333331</v>
      </c>
      <c r="U3997">
        <f t="shared" si="314"/>
        <v>2015</v>
      </c>
    </row>
    <row r="3998" spans="1:21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0" t="s">
        <v>8315</v>
      </c>
      <c r="R3998" t="s">
        <v>8316</v>
      </c>
      <c r="S3998" s="15">
        <f t="shared" si="312"/>
        <v>41950.26694444444</v>
      </c>
      <c r="T3998" s="15">
        <f t="shared" si="313"/>
        <v>41963.669444444444</v>
      </c>
      <c r="U3998">
        <f t="shared" si="314"/>
        <v>2014</v>
      </c>
    </row>
    <row r="3999" spans="1:21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0" t="s">
        <v>8315</v>
      </c>
      <c r="R3999" t="s">
        <v>8316</v>
      </c>
      <c r="S3999" s="15">
        <f t="shared" si="312"/>
        <v>42069.391446759255</v>
      </c>
      <c r="T3999" s="15">
        <f t="shared" si="313"/>
        <v>42099.349780092598</v>
      </c>
      <c r="U3999">
        <f t="shared" si="314"/>
        <v>2015</v>
      </c>
    </row>
    <row r="4000" spans="1:21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0" t="s">
        <v>8315</v>
      </c>
      <c r="R4000" t="s">
        <v>8316</v>
      </c>
      <c r="S4000" s="15">
        <f t="shared" si="312"/>
        <v>42061.963263888887</v>
      </c>
      <c r="T4000" s="15">
        <f t="shared" si="313"/>
        <v>42091.921597222223</v>
      </c>
      <c r="U4000">
        <f t="shared" si="314"/>
        <v>2015</v>
      </c>
    </row>
    <row r="4001" spans="1:21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0" t="s">
        <v>8315</v>
      </c>
      <c r="R4001" t="s">
        <v>8316</v>
      </c>
      <c r="S4001" s="15">
        <f t="shared" si="312"/>
        <v>41842.828680555554</v>
      </c>
      <c r="T4001" s="15">
        <f t="shared" si="313"/>
        <v>41882.827650462961</v>
      </c>
      <c r="U4001">
        <f t="shared" si="314"/>
        <v>2014</v>
      </c>
    </row>
    <row r="4002" spans="1:21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0" t="s">
        <v>8315</v>
      </c>
      <c r="R4002" t="s">
        <v>8316</v>
      </c>
      <c r="S4002" s="15">
        <f t="shared" si="312"/>
        <v>42437.64534722222</v>
      </c>
      <c r="T4002" s="15">
        <f t="shared" si="313"/>
        <v>42497.603680555556</v>
      </c>
      <c r="U4002">
        <f t="shared" si="314"/>
        <v>2016</v>
      </c>
    </row>
    <row r="4003" spans="1:21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0" t="s">
        <v>8315</v>
      </c>
      <c r="R4003" t="s">
        <v>8316</v>
      </c>
      <c r="S4003" s="15">
        <f t="shared" si="312"/>
        <v>42775.964212962965</v>
      </c>
      <c r="T4003" s="15">
        <f t="shared" si="313"/>
        <v>42795.791666666672</v>
      </c>
      <c r="U4003">
        <f t="shared" si="314"/>
        <v>2017</v>
      </c>
    </row>
    <row r="4004" spans="1:21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0" t="s">
        <v>8315</v>
      </c>
      <c r="R4004" t="s">
        <v>8316</v>
      </c>
      <c r="S4004" s="15">
        <f t="shared" si="312"/>
        <v>41879.043530092589</v>
      </c>
      <c r="T4004" s="15">
        <f t="shared" si="313"/>
        <v>41909.043530092589</v>
      </c>
      <c r="U4004">
        <f t="shared" si="314"/>
        <v>2014</v>
      </c>
    </row>
    <row r="4005" spans="1:21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0" t="s">
        <v>8315</v>
      </c>
      <c r="R4005" t="s">
        <v>8316</v>
      </c>
      <c r="S4005" s="15">
        <f t="shared" si="312"/>
        <v>42020.587349537032</v>
      </c>
      <c r="T4005" s="15">
        <f t="shared" si="313"/>
        <v>42050.587349537032</v>
      </c>
      <c r="U4005">
        <f t="shared" si="314"/>
        <v>2015</v>
      </c>
    </row>
    <row r="4006" spans="1:2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0" t="s">
        <v>8315</v>
      </c>
      <c r="R4006" t="s">
        <v>8316</v>
      </c>
      <c r="S4006" s="15">
        <f t="shared" si="312"/>
        <v>41890.16269675926</v>
      </c>
      <c r="T4006" s="15">
        <f t="shared" si="313"/>
        <v>41920.16269675926</v>
      </c>
      <c r="U4006">
        <f t="shared" si="314"/>
        <v>2014</v>
      </c>
    </row>
    <row r="4007" spans="1:21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0" t="s">
        <v>8315</v>
      </c>
      <c r="R4007" t="s">
        <v>8316</v>
      </c>
      <c r="S4007" s="15">
        <f t="shared" si="312"/>
        <v>41872.807696759257</v>
      </c>
      <c r="T4007" s="15">
        <f t="shared" si="313"/>
        <v>41932.807696759257</v>
      </c>
      <c r="U4007">
        <f t="shared" si="314"/>
        <v>2014</v>
      </c>
    </row>
    <row r="4008" spans="1:21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0" t="s">
        <v>8315</v>
      </c>
      <c r="R4008" t="s">
        <v>8316</v>
      </c>
      <c r="S4008" s="15">
        <f t="shared" si="312"/>
        <v>42391.772997685184</v>
      </c>
      <c r="T4008" s="15">
        <f t="shared" si="313"/>
        <v>42416.772997685184</v>
      </c>
      <c r="U4008">
        <f t="shared" si="314"/>
        <v>2016</v>
      </c>
    </row>
    <row r="4009" spans="1:21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0" t="s">
        <v>8315</v>
      </c>
      <c r="R4009" t="s">
        <v>8316</v>
      </c>
      <c r="S4009" s="15">
        <f t="shared" si="312"/>
        <v>41848.772928240738</v>
      </c>
      <c r="T4009" s="15">
        <f t="shared" si="313"/>
        <v>41877.686111111114</v>
      </c>
      <c r="U4009">
        <f t="shared" si="314"/>
        <v>2014</v>
      </c>
    </row>
    <row r="4010" spans="1:21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0" t="s">
        <v>8315</v>
      </c>
      <c r="R4010" t="s">
        <v>8316</v>
      </c>
      <c r="S4010" s="15">
        <f t="shared" si="312"/>
        <v>42177.964201388888</v>
      </c>
      <c r="T4010" s="15">
        <f t="shared" si="313"/>
        <v>42207.964201388888</v>
      </c>
      <c r="U4010">
        <f t="shared" si="314"/>
        <v>2015</v>
      </c>
    </row>
    <row r="4011" spans="1:21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0" t="s">
        <v>8315</v>
      </c>
      <c r="R4011" t="s">
        <v>8316</v>
      </c>
      <c r="S4011" s="15">
        <f t="shared" si="312"/>
        <v>41851.700925925928</v>
      </c>
      <c r="T4011" s="15">
        <f t="shared" si="313"/>
        <v>41891.700925925928</v>
      </c>
      <c r="U4011">
        <f t="shared" si="314"/>
        <v>2014</v>
      </c>
    </row>
    <row r="4012" spans="1:21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0" t="s">
        <v>8315</v>
      </c>
      <c r="R4012" t="s">
        <v>8316</v>
      </c>
      <c r="S4012" s="15">
        <f t="shared" si="312"/>
        <v>41921.770439814813</v>
      </c>
      <c r="T4012" s="15">
        <f t="shared" si="313"/>
        <v>41938.770439814813</v>
      </c>
      <c r="U4012">
        <f t="shared" si="314"/>
        <v>2014</v>
      </c>
    </row>
    <row r="4013" spans="1:21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0" t="s">
        <v>8315</v>
      </c>
      <c r="R4013" t="s">
        <v>8316</v>
      </c>
      <c r="S4013" s="15">
        <f t="shared" si="312"/>
        <v>42002.54488425926</v>
      </c>
      <c r="T4013" s="15">
        <f t="shared" si="313"/>
        <v>42032.54488425926</v>
      </c>
      <c r="U4013">
        <f t="shared" si="314"/>
        <v>2014</v>
      </c>
    </row>
    <row r="4014" spans="1:21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0" t="s">
        <v>8315</v>
      </c>
      <c r="R4014" t="s">
        <v>8316</v>
      </c>
      <c r="S4014" s="15">
        <f t="shared" si="312"/>
        <v>42096.544548611113</v>
      </c>
      <c r="T4014" s="15">
        <f t="shared" si="313"/>
        <v>42126.544548611113</v>
      </c>
      <c r="U4014">
        <f t="shared" si="314"/>
        <v>2015</v>
      </c>
    </row>
    <row r="4015" spans="1:21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0" t="s">
        <v>8315</v>
      </c>
      <c r="R4015" t="s">
        <v>8316</v>
      </c>
      <c r="S4015" s="15">
        <f t="shared" si="312"/>
        <v>42021.301192129627</v>
      </c>
      <c r="T4015" s="15">
        <f t="shared" si="313"/>
        <v>42051.301192129627</v>
      </c>
      <c r="U4015">
        <f t="shared" si="314"/>
        <v>2015</v>
      </c>
    </row>
    <row r="4016" spans="1:21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0" t="s">
        <v>8315</v>
      </c>
      <c r="R4016" t="s">
        <v>8316</v>
      </c>
      <c r="S4016" s="15">
        <f t="shared" si="312"/>
        <v>42419.246168981481</v>
      </c>
      <c r="T4016" s="15">
        <f t="shared" si="313"/>
        <v>42434.246168981481</v>
      </c>
      <c r="U4016">
        <f t="shared" si="314"/>
        <v>2016</v>
      </c>
    </row>
    <row r="4017" spans="1:21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0" t="s">
        <v>8315</v>
      </c>
      <c r="R4017" t="s">
        <v>8316</v>
      </c>
      <c r="S4017" s="15">
        <f t="shared" si="312"/>
        <v>42174.780821759254</v>
      </c>
      <c r="T4017" s="15">
        <f t="shared" si="313"/>
        <v>42204.780821759254</v>
      </c>
      <c r="U4017">
        <f t="shared" si="314"/>
        <v>2015</v>
      </c>
    </row>
    <row r="4018" spans="1:21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0" t="s">
        <v>8315</v>
      </c>
      <c r="R4018" t="s">
        <v>8316</v>
      </c>
      <c r="S4018" s="15">
        <f t="shared" si="312"/>
        <v>41869.872685185182</v>
      </c>
      <c r="T4018" s="15">
        <f t="shared" si="313"/>
        <v>41899.872685185182</v>
      </c>
      <c r="U4018">
        <f t="shared" si="314"/>
        <v>2014</v>
      </c>
    </row>
    <row r="4019" spans="1:21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0" t="s">
        <v>8315</v>
      </c>
      <c r="R4019" t="s">
        <v>8316</v>
      </c>
      <c r="S4019" s="15">
        <f t="shared" si="312"/>
        <v>41856.672152777777</v>
      </c>
      <c r="T4019" s="15">
        <f t="shared" si="313"/>
        <v>41886.672152777777</v>
      </c>
      <c r="U4019">
        <f t="shared" si="314"/>
        <v>2014</v>
      </c>
    </row>
    <row r="4020" spans="1:21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0" t="s">
        <v>8315</v>
      </c>
      <c r="R4020" t="s">
        <v>8316</v>
      </c>
      <c r="S4020" s="15">
        <f t="shared" si="312"/>
        <v>42620.91097222222</v>
      </c>
      <c r="T4020" s="15">
        <f t="shared" si="313"/>
        <v>42650.91097222222</v>
      </c>
      <c r="U4020">
        <f t="shared" si="314"/>
        <v>2016</v>
      </c>
    </row>
    <row r="4021" spans="1:21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0" t="s">
        <v>8315</v>
      </c>
      <c r="R4021" t="s">
        <v>8316</v>
      </c>
      <c r="S4021" s="15">
        <f t="shared" si="312"/>
        <v>42417.675879629634</v>
      </c>
      <c r="T4021" s="15">
        <f t="shared" si="313"/>
        <v>42475.686111111107</v>
      </c>
      <c r="U4021">
        <f t="shared" si="314"/>
        <v>2016</v>
      </c>
    </row>
    <row r="4022" spans="1:21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0" t="s">
        <v>8315</v>
      </c>
      <c r="R4022" t="s">
        <v>8316</v>
      </c>
      <c r="S4022" s="15">
        <f t="shared" si="312"/>
        <v>42057.190960648149</v>
      </c>
      <c r="T4022" s="15">
        <f t="shared" si="313"/>
        <v>42087.149293981478</v>
      </c>
      <c r="U4022">
        <f t="shared" si="314"/>
        <v>2015</v>
      </c>
    </row>
    <row r="4023" spans="1:21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0" t="s">
        <v>8315</v>
      </c>
      <c r="R4023" t="s">
        <v>8316</v>
      </c>
      <c r="S4023" s="15">
        <f t="shared" si="312"/>
        <v>41878.911550925928</v>
      </c>
      <c r="T4023" s="15">
        <f t="shared" si="313"/>
        <v>41938.911550925928</v>
      </c>
      <c r="U4023">
        <f t="shared" si="314"/>
        <v>2014</v>
      </c>
    </row>
    <row r="4024" spans="1:21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0" t="s">
        <v>8315</v>
      </c>
      <c r="R4024" t="s">
        <v>8316</v>
      </c>
      <c r="S4024" s="15">
        <f t="shared" si="312"/>
        <v>41990.584108796291</v>
      </c>
      <c r="T4024" s="15">
        <f t="shared" si="313"/>
        <v>42036.120833333334</v>
      </c>
      <c r="U4024">
        <f t="shared" si="314"/>
        <v>2014</v>
      </c>
    </row>
    <row r="4025" spans="1:21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0" t="s">
        <v>8315</v>
      </c>
      <c r="R4025" t="s">
        <v>8316</v>
      </c>
      <c r="S4025" s="15">
        <f t="shared" si="312"/>
        <v>42408.999571759254</v>
      </c>
      <c r="T4025" s="15">
        <f t="shared" si="313"/>
        <v>42453.957905092597</v>
      </c>
      <c r="U4025">
        <f t="shared" si="314"/>
        <v>2016</v>
      </c>
    </row>
    <row r="4026" spans="1:21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0" t="s">
        <v>8315</v>
      </c>
      <c r="R4026" t="s">
        <v>8316</v>
      </c>
      <c r="S4026" s="15">
        <f t="shared" si="312"/>
        <v>42217.670104166667</v>
      </c>
      <c r="T4026" s="15">
        <f t="shared" si="313"/>
        <v>42247.670104166667</v>
      </c>
      <c r="U4026">
        <f t="shared" si="314"/>
        <v>2015</v>
      </c>
    </row>
    <row r="4027" spans="1:21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0" t="s">
        <v>8315</v>
      </c>
      <c r="R4027" t="s">
        <v>8316</v>
      </c>
      <c r="S4027" s="15">
        <f t="shared" si="312"/>
        <v>42151.237685185188</v>
      </c>
      <c r="T4027" s="15">
        <f t="shared" si="313"/>
        <v>42211.237685185188</v>
      </c>
      <c r="U4027">
        <f t="shared" si="314"/>
        <v>2015</v>
      </c>
    </row>
    <row r="4028" spans="1:21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0" t="s">
        <v>8315</v>
      </c>
      <c r="R4028" t="s">
        <v>8316</v>
      </c>
      <c r="S4028" s="15">
        <f t="shared" si="312"/>
        <v>42282.655543981484</v>
      </c>
      <c r="T4028" s="15">
        <f t="shared" si="313"/>
        <v>42342.697210648148</v>
      </c>
      <c r="U4028">
        <f t="shared" si="314"/>
        <v>2015</v>
      </c>
    </row>
    <row r="4029" spans="1:21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0" t="s">
        <v>8315</v>
      </c>
      <c r="R4029" t="s">
        <v>8316</v>
      </c>
      <c r="S4029" s="15">
        <f t="shared" si="312"/>
        <v>42768.97084490741</v>
      </c>
      <c r="T4029" s="15">
        <f t="shared" si="313"/>
        <v>42789.041666666672</v>
      </c>
      <c r="U4029">
        <f t="shared" si="314"/>
        <v>2017</v>
      </c>
    </row>
    <row r="4030" spans="1:21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0" t="s">
        <v>8315</v>
      </c>
      <c r="R4030" t="s">
        <v>8316</v>
      </c>
      <c r="S4030" s="15">
        <f t="shared" si="312"/>
        <v>41765.938657407409</v>
      </c>
      <c r="T4030" s="15">
        <f t="shared" si="313"/>
        <v>41795.938657407409</v>
      </c>
      <c r="U4030">
        <f t="shared" si="314"/>
        <v>2014</v>
      </c>
    </row>
    <row r="4031" spans="1:21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0" t="s">
        <v>8315</v>
      </c>
      <c r="R4031" t="s">
        <v>8316</v>
      </c>
      <c r="S4031" s="15">
        <f t="shared" si="312"/>
        <v>42322.025115740747</v>
      </c>
      <c r="T4031" s="15">
        <f t="shared" si="313"/>
        <v>42352.025115740747</v>
      </c>
      <c r="U4031">
        <f t="shared" si="314"/>
        <v>2015</v>
      </c>
    </row>
    <row r="4032" spans="1:21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0" t="s">
        <v>8315</v>
      </c>
      <c r="R4032" t="s">
        <v>8316</v>
      </c>
      <c r="S4032" s="15">
        <f t="shared" si="312"/>
        <v>42374.655081018514</v>
      </c>
      <c r="T4032" s="15">
        <f t="shared" si="313"/>
        <v>42403.784027777772</v>
      </c>
      <c r="U4032">
        <f t="shared" si="314"/>
        <v>2016</v>
      </c>
    </row>
    <row r="4033" spans="1:21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0" t="s">
        <v>8315</v>
      </c>
      <c r="R4033" t="s">
        <v>8316</v>
      </c>
      <c r="S4033" s="15">
        <f t="shared" si="312"/>
        <v>41941.585231481484</v>
      </c>
      <c r="T4033" s="15">
        <f t="shared" si="313"/>
        <v>41991.626898148148</v>
      </c>
      <c r="U4033">
        <f t="shared" si="314"/>
        <v>2014</v>
      </c>
    </row>
    <row r="4034" spans="1:21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si="311"/>
        <v>59</v>
      </c>
      <c r="Q4034" s="10" t="s">
        <v>8315</v>
      </c>
      <c r="R4034" t="s">
        <v>8316</v>
      </c>
      <c r="S4034" s="15">
        <f t="shared" si="312"/>
        <v>42293.809212962966</v>
      </c>
      <c r="T4034" s="15">
        <f t="shared" si="313"/>
        <v>42353.85087962963</v>
      </c>
      <c r="U4034">
        <f t="shared" si="314"/>
        <v>2015</v>
      </c>
    </row>
    <row r="4035" spans="1:21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ref="P4035:P4098" si="316">IFERROR(ROUND(E4035/L4035,2),0)</f>
        <v>65.34</v>
      </c>
      <c r="Q4035" s="10" t="s">
        <v>8315</v>
      </c>
      <c r="R4035" t="s">
        <v>8316</v>
      </c>
      <c r="S4035" s="15">
        <f t="shared" ref="S4035:S4098" si="317">(((J4035/60)/60)/24)+DATE(1970,1,1)</f>
        <v>42614.268796296295</v>
      </c>
      <c r="T4035" s="15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8315</v>
      </c>
      <c r="R4036" t="s">
        <v>8316</v>
      </c>
      <c r="S4036" s="15">
        <f t="shared" si="317"/>
        <v>42067.947337962964</v>
      </c>
      <c r="T4036" s="15">
        <f t="shared" si="318"/>
        <v>42097.905671296292</v>
      </c>
      <c r="U4036">
        <f t="shared" si="319"/>
        <v>2015</v>
      </c>
    </row>
    <row r="4037" spans="1:21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8315</v>
      </c>
      <c r="R4037" t="s">
        <v>8316</v>
      </c>
      <c r="S4037" s="15">
        <f t="shared" si="317"/>
        <v>41903.882951388885</v>
      </c>
      <c r="T4037" s="15">
        <f t="shared" si="318"/>
        <v>41933.882951388885</v>
      </c>
      <c r="U4037">
        <f t="shared" si="319"/>
        <v>2014</v>
      </c>
    </row>
    <row r="4038" spans="1:21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0" t="s">
        <v>8315</v>
      </c>
      <c r="R4038" t="s">
        <v>8316</v>
      </c>
      <c r="S4038" s="15">
        <f t="shared" si="317"/>
        <v>41804.937083333331</v>
      </c>
      <c r="T4038" s="15">
        <f t="shared" si="318"/>
        <v>41821.9375</v>
      </c>
      <c r="U4038">
        <f t="shared" si="319"/>
        <v>2014</v>
      </c>
    </row>
    <row r="4039" spans="1:21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8315</v>
      </c>
      <c r="R4039" t="s">
        <v>8316</v>
      </c>
      <c r="S4039" s="15">
        <f t="shared" si="317"/>
        <v>42497.070775462969</v>
      </c>
      <c r="T4039" s="15">
        <f t="shared" si="318"/>
        <v>42514.600694444445</v>
      </c>
      <c r="U4039">
        <f t="shared" si="319"/>
        <v>2016</v>
      </c>
    </row>
    <row r="4040" spans="1:21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8315</v>
      </c>
      <c r="R4040" t="s">
        <v>8316</v>
      </c>
      <c r="S4040" s="15">
        <f t="shared" si="317"/>
        <v>41869.798726851855</v>
      </c>
      <c r="T4040" s="15">
        <f t="shared" si="318"/>
        <v>41929.798726851855</v>
      </c>
      <c r="U4040">
        <f t="shared" si="319"/>
        <v>2014</v>
      </c>
    </row>
    <row r="4041" spans="1:21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8315</v>
      </c>
      <c r="R4041" t="s">
        <v>8316</v>
      </c>
      <c r="S4041" s="15">
        <f t="shared" si="317"/>
        <v>42305.670914351853</v>
      </c>
      <c r="T4041" s="15">
        <f t="shared" si="318"/>
        <v>42339.249305555553</v>
      </c>
      <c r="U4041">
        <f t="shared" si="319"/>
        <v>2015</v>
      </c>
    </row>
    <row r="4042" spans="1:21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8315</v>
      </c>
      <c r="R4042" t="s">
        <v>8316</v>
      </c>
      <c r="S4042" s="15">
        <f t="shared" si="317"/>
        <v>42144.231527777782</v>
      </c>
      <c r="T4042" s="15">
        <f t="shared" si="318"/>
        <v>42203.125</v>
      </c>
      <c r="U4042">
        <f t="shared" si="319"/>
        <v>2015</v>
      </c>
    </row>
    <row r="4043" spans="1:21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8315</v>
      </c>
      <c r="R4043" t="s">
        <v>8316</v>
      </c>
      <c r="S4043" s="15">
        <f t="shared" si="317"/>
        <v>42559.474004629628</v>
      </c>
      <c r="T4043" s="15">
        <f t="shared" si="318"/>
        <v>42619.474004629628</v>
      </c>
      <c r="U4043">
        <f t="shared" si="319"/>
        <v>2016</v>
      </c>
    </row>
    <row r="4044" spans="1:21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8315</v>
      </c>
      <c r="R4044" t="s">
        <v>8316</v>
      </c>
      <c r="S4044" s="15">
        <f t="shared" si="317"/>
        <v>41995.084074074075</v>
      </c>
      <c r="T4044" s="15">
        <f t="shared" si="318"/>
        <v>42024.802777777775</v>
      </c>
      <c r="U4044">
        <f t="shared" si="319"/>
        <v>2014</v>
      </c>
    </row>
    <row r="4045" spans="1:21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0" t="s">
        <v>8315</v>
      </c>
      <c r="R4045" t="s">
        <v>8316</v>
      </c>
      <c r="S4045" s="15">
        <f t="shared" si="317"/>
        <v>41948.957465277781</v>
      </c>
      <c r="T4045" s="15">
        <f t="shared" si="318"/>
        <v>41963.957465277781</v>
      </c>
      <c r="U4045">
        <f t="shared" si="319"/>
        <v>2014</v>
      </c>
    </row>
    <row r="4046" spans="1:21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8315</v>
      </c>
      <c r="R4046" t="s">
        <v>8316</v>
      </c>
      <c r="S4046" s="15">
        <f t="shared" si="317"/>
        <v>42074.219699074078</v>
      </c>
      <c r="T4046" s="15">
        <f t="shared" si="318"/>
        <v>42104.208333333328</v>
      </c>
      <c r="U4046">
        <f t="shared" si="319"/>
        <v>2015</v>
      </c>
    </row>
    <row r="4047" spans="1:21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8315</v>
      </c>
      <c r="R4047" t="s">
        <v>8316</v>
      </c>
      <c r="S4047" s="15">
        <f t="shared" si="317"/>
        <v>41842.201261574075</v>
      </c>
      <c r="T4047" s="15">
        <f t="shared" si="318"/>
        <v>41872.201261574075</v>
      </c>
      <c r="U4047">
        <f t="shared" si="319"/>
        <v>2014</v>
      </c>
    </row>
    <row r="4048" spans="1:21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0" t="s">
        <v>8315</v>
      </c>
      <c r="R4048" t="s">
        <v>8316</v>
      </c>
      <c r="S4048" s="15">
        <f t="shared" si="317"/>
        <v>41904.650578703702</v>
      </c>
      <c r="T4048" s="15">
        <f t="shared" si="318"/>
        <v>41934.650578703702</v>
      </c>
      <c r="U4048">
        <f t="shared" si="319"/>
        <v>2014</v>
      </c>
    </row>
    <row r="4049" spans="1:21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8315</v>
      </c>
      <c r="R4049" t="s">
        <v>8316</v>
      </c>
      <c r="S4049" s="15">
        <f t="shared" si="317"/>
        <v>41991.022488425922</v>
      </c>
      <c r="T4049" s="15">
        <f t="shared" si="318"/>
        <v>42015.041666666672</v>
      </c>
      <c r="U4049">
        <f t="shared" si="319"/>
        <v>2014</v>
      </c>
    </row>
    <row r="4050" spans="1:21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8315</v>
      </c>
      <c r="R4050" t="s">
        <v>8316</v>
      </c>
      <c r="S4050" s="15">
        <f t="shared" si="317"/>
        <v>42436.509108796294</v>
      </c>
      <c r="T4050" s="15">
        <f t="shared" si="318"/>
        <v>42471.467442129629</v>
      </c>
      <c r="U4050">
        <f t="shared" si="319"/>
        <v>2016</v>
      </c>
    </row>
    <row r="4051" spans="1:21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8315</v>
      </c>
      <c r="R4051" t="s">
        <v>8316</v>
      </c>
      <c r="S4051" s="15">
        <f t="shared" si="317"/>
        <v>42169.958506944444</v>
      </c>
      <c r="T4051" s="15">
        <f t="shared" si="318"/>
        <v>42199.958506944444</v>
      </c>
      <c r="U4051">
        <f t="shared" si="319"/>
        <v>2015</v>
      </c>
    </row>
    <row r="4052" spans="1:21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8315</v>
      </c>
      <c r="R4052" t="s">
        <v>8316</v>
      </c>
      <c r="S4052" s="15">
        <f t="shared" si="317"/>
        <v>41905.636469907404</v>
      </c>
      <c r="T4052" s="15">
        <f t="shared" si="318"/>
        <v>41935.636469907404</v>
      </c>
      <c r="U4052">
        <f t="shared" si="319"/>
        <v>2014</v>
      </c>
    </row>
    <row r="4053" spans="1:21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0" t="s">
        <v>8315</v>
      </c>
      <c r="R4053" t="s">
        <v>8316</v>
      </c>
      <c r="S4053" s="15">
        <f t="shared" si="317"/>
        <v>41761.810150462967</v>
      </c>
      <c r="T4053" s="15">
        <f t="shared" si="318"/>
        <v>41768.286805555559</v>
      </c>
      <c r="U4053">
        <f t="shared" si="319"/>
        <v>2014</v>
      </c>
    </row>
    <row r="4054" spans="1:21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0" t="s">
        <v>8315</v>
      </c>
      <c r="R4054" t="s">
        <v>8316</v>
      </c>
      <c r="S4054" s="15">
        <f t="shared" si="317"/>
        <v>41865.878657407404</v>
      </c>
      <c r="T4054" s="15">
        <f t="shared" si="318"/>
        <v>41925.878657407404</v>
      </c>
      <c r="U4054">
        <f t="shared" si="319"/>
        <v>2014</v>
      </c>
    </row>
    <row r="4055" spans="1:21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8315</v>
      </c>
      <c r="R4055" t="s">
        <v>8316</v>
      </c>
      <c r="S4055" s="15">
        <f t="shared" si="317"/>
        <v>41928.690138888887</v>
      </c>
      <c r="T4055" s="15">
        <f t="shared" si="318"/>
        <v>41958.833333333328</v>
      </c>
      <c r="U4055">
        <f t="shared" si="319"/>
        <v>2014</v>
      </c>
    </row>
    <row r="4056" spans="1:21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0" t="s">
        <v>8315</v>
      </c>
      <c r="R4056" t="s">
        <v>8316</v>
      </c>
      <c r="S4056" s="15">
        <f t="shared" si="317"/>
        <v>42613.841261574074</v>
      </c>
      <c r="T4056" s="15">
        <f t="shared" si="318"/>
        <v>42644.166666666672</v>
      </c>
      <c r="U4056">
        <f t="shared" si="319"/>
        <v>2016</v>
      </c>
    </row>
    <row r="4057" spans="1:21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8315</v>
      </c>
      <c r="R4057" t="s">
        <v>8316</v>
      </c>
      <c r="S4057" s="15">
        <f t="shared" si="317"/>
        <v>41779.648506944446</v>
      </c>
      <c r="T4057" s="15">
        <f t="shared" si="318"/>
        <v>41809.648506944446</v>
      </c>
      <c r="U4057">
        <f t="shared" si="319"/>
        <v>2014</v>
      </c>
    </row>
    <row r="4058" spans="1:21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0" t="s">
        <v>8315</v>
      </c>
      <c r="R4058" t="s">
        <v>8316</v>
      </c>
      <c r="S4058" s="15">
        <f t="shared" si="317"/>
        <v>42534.933321759265</v>
      </c>
      <c r="T4058" s="15">
        <f t="shared" si="318"/>
        <v>42554.832638888889</v>
      </c>
      <c r="U4058">
        <f t="shared" si="319"/>
        <v>2016</v>
      </c>
    </row>
    <row r="4059" spans="1:21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8315</v>
      </c>
      <c r="R4059" t="s">
        <v>8316</v>
      </c>
      <c r="S4059" s="15">
        <f t="shared" si="317"/>
        <v>42310.968518518523</v>
      </c>
      <c r="T4059" s="15">
        <f t="shared" si="318"/>
        <v>42333.958333333328</v>
      </c>
      <c r="U4059">
        <f t="shared" si="319"/>
        <v>2015</v>
      </c>
    </row>
    <row r="4060" spans="1:21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8315</v>
      </c>
      <c r="R4060" t="s">
        <v>8316</v>
      </c>
      <c r="S4060" s="15">
        <f t="shared" si="317"/>
        <v>42446.060694444444</v>
      </c>
      <c r="T4060" s="15">
        <f t="shared" si="318"/>
        <v>42461.165972222225</v>
      </c>
      <c r="U4060">
        <f t="shared" si="319"/>
        <v>2016</v>
      </c>
    </row>
    <row r="4061" spans="1:21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0" t="s">
        <v>8315</v>
      </c>
      <c r="R4061" t="s">
        <v>8316</v>
      </c>
      <c r="S4061" s="15">
        <f t="shared" si="317"/>
        <v>41866.640648148146</v>
      </c>
      <c r="T4061" s="15">
        <f t="shared" si="318"/>
        <v>41898.125</v>
      </c>
      <c r="U4061">
        <f t="shared" si="319"/>
        <v>2014</v>
      </c>
    </row>
    <row r="4062" spans="1:21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0" t="s">
        <v>8315</v>
      </c>
      <c r="R4062" t="s">
        <v>8316</v>
      </c>
      <c r="S4062" s="15">
        <f t="shared" si="317"/>
        <v>41779.695092592592</v>
      </c>
      <c r="T4062" s="15">
        <f t="shared" si="318"/>
        <v>41813.666666666664</v>
      </c>
      <c r="U4062">
        <f t="shared" si="319"/>
        <v>2014</v>
      </c>
    </row>
    <row r="4063" spans="1:21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0" t="s">
        <v>8315</v>
      </c>
      <c r="R4063" t="s">
        <v>8316</v>
      </c>
      <c r="S4063" s="15">
        <f t="shared" si="317"/>
        <v>42421.141469907408</v>
      </c>
      <c r="T4063" s="15">
        <f t="shared" si="318"/>
        <v>42481.099803240737</v>
      </c>
      <c r="U4063">
        <f t="shared" si="319"/>
        <v>2016</v>
      </c>
    </row>
    <row r="4064" spans="1:21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0" t="s">
        <v>8315</v>
      </c>
      <c r="R4064" t="s">
        <v>8316</v>
      </c>
      <c r="S4064" s="15">
        <f t="shared" si="317"/>
        <v>42523.739212962959</v>
      </c>
      <c r="T4064" s="15">
        <f t="shared" si="318"/>
        <v>42553.739212962959</v>
      </c>
      <c r="U4064">
        <f t="shared" si="319"/>
        <v>2016</v>
      </c>
    </row>
    <row r="4065" spans="1:21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0" t="s">
        <v>8315</v>
      </c>
      <c r="R4065" t="s">
        <v>8316</v>
      </c>
      <c r="S4065" s="15">
        <f t="shared" si="317"/>
        <v>41787.681527777779</v>
      </c>
      <c r="T4065" s="15">
        <f t="shared" si="318"/>
        <v>41817.681527777779</v>
      </c>
      <c r="U4065">
        <f t="shared" si="319"/>
        <v>2014</v>
      </c>
    </row>
    <row r="4066" spans="1:21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0" t="s">
        <v>8315</v>
      </c>
      <c r="R4066" t="s">
        <v>8316</v>
      </c>
      <c r="S4066" s="15">
        <f t="shared" si="317"/>
        <v>42093.588263888887</v>
      </c>
      <c r="T4066" s="15">
        <f t="shared" si="318"/>
        <v>42123.588263888887</v>
      </c>
      <c r="U4066">
        <f t="shared" si="319"/>
        <v>2015</v>
      </c>
    </row>
    <row r="4067" spans="1:21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0" t="s">
        <v>8315</v>
      </c>
      <c r="R4067" t="s">
        <v>8316</v>
      </c>
      <c r="S4067" s="15">
        <f t="shared" si="317"/>
        <v>41833.951516203706</v>
      </c>
      <c r="T4067" s="15">
        <f t="shared" si="318"/>
        <v>41863.951516203706</v>
      </c>
      <c r="U4067">
        <f t="shared" si="319"/>
        <v>2014</v>
      </c>
    </row>
    <row r="4068" spans="1:21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0" t="s">
        <v>8315</v>
      </c>
      <c r="R4068" t="s">
        <v>8316</v>
      </c>
      <c r="S4068" s="15">
        <f t="shared" si="317"/>
        <v>42479.039212962962</v>
      </c>
      <c r="T4068" s="15">
        <f t="shared" si="318"/>
        <v>42509.039212962962</v>
      </c>
      <c r="U4068">
        <f t="shared" si="319"/>
        <v>2016</v>
      </c>
    </row>
    <row r="4069" spans="1:21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0" t="s">
        <v>8315</v>
      </c>
      <c r="R4069" t="s">
        <v>8316</v>
      </c>
      <c r="S4069" s="15">
        <f t="shared" si="317"/>
        <v>42235.117476851854</v>
      </c>
      <c r="T4069" s="15">
        <f t="shared" si="318"/>
        <v>42275.117476851854</v>
      </c>
      <c r="U4069">
        <f t="shared" si="319"/>
        <v>2015</v>
      </c>
    </row>
    <row r="4070" spans="1:21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0" t="s">
        <v>8315</v>
      </c>
      <c r="R4070" t="s">
        <v>8316</v>
      </c>
      <c r="S4070" s="15">
        <f t="shared" si="317"/>
        <v>42718.963599537034</v>
      </c>
      <c r="T4070" s="15">
        <f t="shared" si="318"/>
        <v>42748.961805555555</v>
      </c>
      <c r="U4070">
        <f t="shared" si="319"/>
        <v>2016</v>
      </c>
    </row>
    <row r="4071" spans="1:21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0" t="s">
        <v>8315</v>
      </c>
      <c r="R4071" t="s">
        <v>8316</v>
      </c>
      <c r="S4071" s="15">
        <f t="shared" si="317"/>
        <v>42022.661527777775</v>
      </c>
      <c r="T4071" s="15">
        <f t="shared" si="318"/>
        <v>42063.5</v>
      </c>
      <c r="U4071">
        <f t="shared" si="319"/>
        <v>2015</v>
      </c>
    </row>
    <row r="4072" spans="1:21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0" t="s">
        <v>8315</v>
      </c>
      <c r="R4072" t="s">
        <v>8316</v>
      </c>
      <c r="S4072" s="15">
        <f t="shared" si="317"/>
        <v>42031.666898148149</v>
      </c>
      <c r="T4072" s="15">
        <f t="shared" si="318"/>
        <v>42064.125</v>
      </c>
      <c r="U4072">
        <f t="shared" si="319"/>
        <v>2015</v>
      </c>
    </row>
    <row r="4073" spans="1:21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0" t="s">
        <v>8315</v>
      </c>
      <c r="R4073" t="s">
        <v>8316</v>
      </c>
      <c r="S4073" s="15">
        <f t="shared" si="317"/>
        <v>42700.804756944446</v>
      </c>
      <c r="T4073" s="15">
        <f t="shared" si="318"/>
        <v>42730.804756944446</v>
      </c>
      <c r="U4073">
        <f t="shared" si="319"/>
        <v>2016</v>
      </c>
    </row>
    <row r="4074" spans="1:21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0" t="s">
        <v>8315</v>
      </c>
      <c r="R4074" t="s">
        <v>8316</v>
      </c>
      <c r="S4074" s="15">
        <f t="shared" si="317"/>
        <v>41812.77443287037</v>
      </c>
      <c r="T4074" s="15">
        <f t="shared" si="318"/>
        <v>41872.77443287037</v>
      </c>
      <c r="U4074">
        <f t="shared" si="319"/>
        <v>2014</v>
      </c>
    </row>
    <row r="4075" spans="1:21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0" t="s">
        <v>8315</v>
      </c>
      <c r="R4075" t="s">
        <v>8316</v>
      </c>
      <c r="S4075" s="15">
        <f t="shared" si="317"/>
        <v>42078.34520833334</v>
      </c>
      <c r="T4075" s="15">
        <f t="shared" si="318"/>
        <v>42133.166666666672</v>
      </c>
      <c r="U4075">
        <f t="shared" si="319"/>
        <v>2015</v>
      </c>
    </row>
    <row r="4076" spans="1:21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0" t="s">
        <v>8315</v>
      </c>
      <c r="R4076" t="s">
        <v>8316</v>
      </c>
      <c r="S4076" s="15">
        <f t="shared" si="317"/>
        <v>42283.552951388891</v>
      </c>
      <c r="T4076" s="15">
        <f t="shared" si="318"/>
        <v>42313.594618055555</v>
      </c>
      <c r="U4076">
        <f t="shared" si="319"/>
        <v>2015</v>
      </c>
    </row>
    <row r="4077" spans="1:21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0" t="s">
        <v>8315</v>
      </c>
      <c r="R4077" t="s">
        <v>8316</v>
      </c>
      <c r="S4077" s="15">
        <f t="shared" si="317"/>
        <v>41779.045937499999</v>
      </c>
      <c r="T4077" s="15">
        <f t="shared" si="318"/>
        <v>41820.727777777778</v>
      </c>
      <c r="U4077">
        <f t="shared" si="319"/>
        <v>2014</v>
      </c>
    </row>
    <row r="4078" spans="1:21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0" t="s">
        <v>8315</v>
      </c>
      <c r="R4078" t="s">
        <v>8316</v>
      </c>
      <c r="S4078" s="15">
        <f t="shared" si="317"/>
        <v>41905.795706018522</v>
      </c>
      <c r="T4078" s="15">
        <f t="shared" si="318"/>
        <v>41933.82708333333</v>
      </c>
      <c r="U4078">
        <f t="shared" si="319"/>
        <v>2014</v>
      </c>
    </row>
    <row r="4079" spans="1:21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0" t="s">
        <v>8315</v>
      </c>
      <c r="R4079" t="s">
        <v>8316</v>
      </c>
      <c r="S4079" s="15">
        <f t="shared" si="317"/>
        <v>42695.7105787037</v>
      </c>
      <c r="T4079" s="15">
        <f t="shared" si="318"/>
        <v>42725.7105787037</v>
      </c>
      <c r="U4079">
        <f t="shared" si="319"/>
        <v>2016</v>
      </c>
    </row>
    <row r="4080" spans="1:21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0" t="s">
        <v>8315</v>
      </c>
      <c r="R4080" t="s">
        <v>8316</v>
      </c>
      <c r="S4080" s="15">
        <f t="shared" si="317"/>
        <v>42732.787523148145</v>
      </c>
      <c r="T4080" s="15">
        <f t="shared" si="318"/>
        <v>42762.787523148145</v>
      </c>
      <c r="U4080">
        <f t="shared" si="319"/>
        <v>2016</v>
      </c>
    </row>
    <row r="4081" spans="1:21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8315</v>
      </c>
      <c r="R4081" t="s">
        <v>8316</v>
      </c>
      <c r="S4081" s="15">
        <f t="shared" si="317"/>
        <v>42510.938900462963</v>
      </c>
      <c r="T4081" s="15">
        <f t="shared" si="318"/>
        <v>42540.938900462963</v>
      </c>
      <c r="U4081">
        <f t="shared" si="319"/>
        <v>2016</v>
      </c>
    </row>
    <row r="4082" spans="1:21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0" t="s">
        <v>8315</v>
      </c>
      <c r="R4082" t="s">
        <v>8316</v>
      </c>
      <c r="S4082" s="15">
        <f t="shared" si="317"/>
        <v>42511.698101851856</v>
      </c>
      <c r="T4082" s="15">
        <f t="shared" si="318"/>
        <v>42535.787500000006</v>
      </c>
      <c r="U4082">
        <f t="shared" si="319"/>
        <v>2016</v>
      </c>
    </row>
    <row r="4083" spans="1:21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0" t="s">
        <v>8315</v>
      </c>
      <c r="R4083" t="s">
        <v>8316</v>
      </c>
      <c r="S4083" s="15">
        <f t="shared" si="317"/>
        <v>42041.581307870365</v>
      </c>
      <c r="T4083" s="15">
        <f t="shared" si="318"/>
        <v>42071.539641203708</v>
      </c>
      <c r="U4083">
        <f t="shared" si="319"/>
        <v>2015</v>
      </c>
    </row>
    <row r="4084" spans="1:21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0" t="s">
        <v>8315</v>
      </c>
      <c r="R4084" t="s">
        <v>8316</v>
      </c>
      <c r="S4084" s="15">
        <f t="shared" si="317"/>
        <v>42307.189270833333</v>
      </c>
      <c r="T4084" s="15">
        <f t="shared" si="318"/>
        <v>42322.958333333328</v>
      </c>
      <c r="U4084">
        <f t="shared" si="319"/>
        <v>2015</v>
      </c>
    </row>
    <row r="4085" spans="1:21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0" t="s">
        <v>8315</v>
      </c>
      <c r="R4085" t="s">
        <v>8316</v>
      </c>
      <c r="S4085" s="15">
        <f t="shared" si="317"/>
        <v>42353.761759259258</v>
      </c>
      <c r="T4085" s="15">
        <f t="shared" si="318"/>
        <v>42383.761759259258</v>
      </c>
      <c r="U4085">
        <f t="shared" si="319"/>
        <v>2015</v>
      </c>
    </row>
    <row r="4086" spans="1:21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0" t="s">
        <v>8315</v>
      </c>
      <c r="R4086" t="s">
        <v>8316</v>
      </c>
      <c r="S4086" s="15">
        <f t="shared" si="317"/>
        <v>42622.436412037037</v>
      </c>
      <c r="T4086" s="15">
        <f t="shared" si="318"/>
        <v>42652.436412037037</v>
      </c>
      <c r="U4086">
        <f t="shared" si="319"/>
        <v>2016</v>
      </c>
    </row>
    <row r="4087" spans="1:21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0" t="s">
        <v>8315</v>
      </c>
      <c r="R4087" t="s">
        <v>8316</v>
      </c>
      <c r="S4087" s="15">
        <f t="shared" si="317"/>
        <v>42058.603877314818</v>
      </c>
      <c r="T4087" s="15">
        <f t="shared" si="318"/>
        <v>42087.165972222225</v>
      </c>
      <c r="U4087">
        <f t="shared" si="319"/>
        <v>2015</v>
      </c>
    </row>
    <row r="4088" spans="1:21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0" t="s">
        <v>8315</v>
      </c>
      <c r="R4088" t="s">
        <v>8316</v>
      </c>
      <c r="S4088" s="15">
        <f t="shared" si="317"/>
        <v>42304.940960648149</v>
      </c>
      <c r="T4088" s="15">
        <f t="shared" si="318"/>
        <v>42329.166666666672</v>
      </c>
      <c r="U4088">
        <f t="shared" si="319"/>
        <v>2015</v>
      </c>
    </row>
    <row r="4089" spans="1:2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0" t="s">
        <v>8315</v>
      </c>
      <c r="R4089" t="s">
        <v>8316</v>
      </c>
      <c r="S4089" s="15">
        <f t="shared" si="317"/>
        <v>42538.742893518516</v>
      </c>
      <c r="T4089" s="15">
        <f t="shared" si="318"/>
        <v>42568.742893518516</v>
      </c>
      <c r="U4089">
        <f t="shared" si="319"/>
        <v>2016</v>
      </c>
    </row>
    <row r="4090" spans="1:21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0" t="s">
        <v>8315</v>
      </c>
      <c r="R4090" t="s">
        <v>8316</v>
      </c>
      <c r="S4090" s="15">
        <f t="shared" si="317"/>
        <v>41990.612546296295</v>
      </c>
      <c r="T4090" s="15">
        <f t="shared" si="318"/>
        <v>42020.434722222228</v>
      </c>
      <c r="U4090">
        <f t="shared" si="319"/>
        <v>2014</v>
      </c>
    </row>
    <row r="4091" spans="1:21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0" t="s">
        <v>8315</v>
      </c>
      <c r="R4091" t="s">
        <v>8316</v>
      </c>
      <c r="S4091" s="15">
        <f t="shared" si="317"/>
        <v>42122.732499999998</v>
      </c>
      <c r="T4091" s="15">
        <f t="shared" si="318"/>
        <v>42155.732638888891</v>
      </c>
      <c r="U4091">
        <f t="shared" si="319"/>
        <v>2015</v>
      </c>
    </row>
    <row r="4092" spans="1:21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0" t="s">
        <v>8315</v>
      </c>
      <c r="R4092" t="s">
        <v>8316</v>
      </c>
      <c r="S4092" s="15">
        <f t="shared" si="317"/>
        <v>42209.67288194444</v>
      </c>
      <c r="T4092" s="15">
        <f t="shared" si="318"/>
        <v>42223.625</v>
      </c>
      <c r="U4092">
        <f t="shared" si="319"/>
        <v>2015</v>
      </c>
    </row>
    <row r="4093" spans="1:21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0" t="s">
        <v>8315</v>
      </c>
      <c r="R4093" t="s">
        <v>8316</v>
      </c>
      <c r="S4093" s="15">
        <f t="shared" si="317"/>
        <v>41990.506377314814</v>
      </c>
      <c r="T4093" s="15">
        <f t="shared" si="318"/>
        <v>42020.506377314814</v>
      </c>
      <c r="U4093">
        <f t="shared" si="319"/>
        <v>2014</v>
      </c>
    </row>
    <row r="4094" spans="1:21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0" t="s">
        <v>8315</v>
      </c>
      <c r="R4094" t="s">
        <v>8316</v>
      </c>
      <c r="S4094" s="15">
        <f t="shared" si="317"/>
        <v>42039.194988425923</v>
      </c>
      <c r="T4094" s="15">
        <f t="shared" si="318"/>
        <v>42099.153321759266</v>
      </c>
      <c r="U4094">
        <f t="shared" si="319"/>
        <v>2015</v>
      </c>
    </row>
    <row r="4095" spans="1:21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8315</v>
      </c>
      <c r="R4095" t="s">
        <v>8316</v>
      </c>
      <c r="S4095" s="15">
        <f t="shared" si="317"/>
        <v>42178.815891203703</v>
      </c>
      <c r="T4095" s="15">
        <f t="shared" si="318"/>
        <v>42238.815891203703</v>
      </c>
      <c r="U4095">
        <f t="shared" si="319"/>
        <v>2015</v>
      </c>
    </row>
    <row r="4096" spans="1:21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0" t="s">
        <v>8315</v>
      </c>
      <c r="R4096" t="s">
        <v>8316</v>
      </c>
      <c r="S4096" s="15">
        <f t="shared" si="317"/>
        <v>41890.086805555555</v>
      </c>
      <c r="T4096" s="15">
        <f t="shared" si="318"/>
        <v>41934.207638888889</v>
      </c>
      <c r="U4096">
        <f t="shared" si="319"/>
        <v>2014</v>
      </c>
    </row>
    <row r="4097" spans="1:21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0" t="s">
        <v>8315</v>
      </c>
      <c r="R4097" t="s">
        <v>8316</v>
      </c>
      <c r="S4097" s="15">
        <f t="shared" si="317"/>
        <v>42693.031828703708</v>
      </c>
      <c r="T4097" s="15">
        <f t="shared" si="318"/>
        <v>42723.031828703708</v>
      </c>
      <c r="U4097">
        <f t="shared" si="319"/>
        <v>2016</v>
      </c>
    </row>
    <row r="4098" spans="1:21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si="316"/>
        <v>80</v>
      </c>
      <c r="Q4098" s="10" t="s">
        <v>8315</v>
      </c>
      <c r="R4098" t="s">
        <v>8316</v>
      </c>
      <c r="S4098" s="15">
        <f t="shared" si="317"/>
        <v>42750.530312499999</v>
      </c>
      <c r="T4098" s="15">
        <f t="shared" si="318"/>
        <v>42794.368749999994</v>
      </c>
      <c r="U4098">
        <f t="shared" si="319"/>
        <v>2017</v>
      </c>
    </row>
    <row r="4099" spans="1:21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5" si="321">IFERROR(ROUND(E4099/L4099,2),0)</f>
        <v>0</v>
      </c>
      <c r="Q4099" s="10" t="s">
        <v>8315</v>
      </c>
      <c r="R4099" t="s">
        <v>8316</v>
      </c>
      <c r="S4099" s="15">
        <f t="shared" ref="S4099:S4115" si="322">(((J4099/60)/60)/24)+DATE(1970,1,1)</f>
        <v>42344.824502314819</v>
      </c>
      <c r="T4099" s="15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0" t="s">
        <v>8315</v>
      </c>
      <c r="R4100" t="s">
        <v>8316</v>
      </c>
      <c r="S4100" s="15">
        <f t="shared" si="322"/>
        <v>42495.722187499996</v>
      </c>
      <c r="T4100" s="15">
        <f t="shared" si="323"/>
        <v>42525.722187499996</v>
      </c>
      <c r="U4100">
        <f t="shared" si="324"/>
        <v>2016</v>
      </c>
    </row>
    <row r="4101" spans="1:21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0" t="s">
        <v>8315</v>
      </c>
      <c r="R4101" t="s">
        <v>8316</v>
      </c>
      <c r="S4101" s="15">
        <f t="shared" si="322"/>
        <v>42570.850381944445</v>
      </c>
      <c r="T4101" s="15">
        <f t="shared" si="323"/>
        <v>42615.850381944445</v>
      </c>
      <c r="U4101">
        <f t="shared" si="324"/>
        <v>2016</v>
      </c>
    </row>
    <row r="4102" spans="1:21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0" t="s">
        <v>8315</v>
      </c>
      <c r="R4102" t="s">
        <v>8316</v>
      </c>
      <c r="S4102" s="15">
        <f t="shared" si="322"/>
        <v>41927.124884259261</v>
      </c>
      <c r="T4102" s="15">
        <f t="shared" si="323"/>
        <v>41937.124884259261</v>
      </c>
      <c r="U4102">
        <f t="shared" si="324"/>
        <v>2014</v>
      </c>
    </row>
    <row r="4103" spans="1:21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0" t="s">
        <v>8315</v>
      </c>
      <c r="R4103" t="s">
        <v>8316</v>
      </c>
      <c r="S4103" s="15">
        <f t="shared" si="322"/>
        <v>42730.903726851851</v>
      </c>
      <c r="T4103" s="15">
        <f t="shared" si="323"/>
        <v>42760.903726851851</v>
      </c>
      <c r="U4103">
        <f t="shared" si="324"/>
        <v>2016</v>
      </c>
    </row>
    <row r="4104" spans="1:21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0" t="s">
        <v>8315</v>
      </c>
      <c r="R4104" t="s">
        <v>8316</v>
      </c>
      <c r="S4104" s="15">
        <f t="shared" si="322"/>
        <v>42475.848067129627</v>
      </c>
      <c r="T4104" s="15">
        <f t="shared" si="323"/>
        <v>42505.848067129627</v>
      </c>
      <c r="U4104">
        <f t="shared" si="324"/>
        <v>2016</v>
      </c>
    </row>
    <row r="4105" spans="1:21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0" t="s">
        <v>8315</v>
      </c>
      <c r="R4105" t="s">
        <v>8316</v>
      </c>
      <c r="S4105" s="15">
        <f t="shared" si="322"/>
        <v>42188.83293981482</v>
      </c>
      <c r="T4105" s="15">
        <f t="shared" si="323"/>
        <v>42242.772222222222</v>
      </c>
      <c r="U4105">
        <f t="shared" si="324"/>
        <v>2015</v>
      </c>
    </row>
    <row r="4106" spans="1:21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0" t="s">
        <v>8315</v>
      </c>
      <c r="R4106" t="s">
        <v>8316</v>
      </c>
      <c r="S4106" s="15">
        <f t="shared" si="322"/>
        <v>42640.278171296297</v>
      </c>
      <c r="T4106" s="15">
        <f t="shared" si="323"/>
        <v>42670.278171296297</v>
      </c>
      <c r="U4106">
        <f t="shared" si="324"/>
        <v>2016</v>
      </c>
    </row>
    <row r="4107" spans="1:21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0" t="s">
        <v>8315</v>
      </c>
      <c r="R4107" t="s">
        <v>8316</v>
      </c>
      <c r="S4107" s="15">
        <f t="shared" si="322"/>
        <v>42697.010520833333</v>
      </c>
      <c r="T4107" s="15">
        <f t="shared" si="323"/>
        <v>42730.010520833333</v>
      </c>
      <c r="U4107">
        <f t="shared" si="324"/>
        <v>2016</v>
      </c>
    </row>
    <row r="4108" spans="1:21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0" t="s">
        <v>8315</v>
      </c>
      <c r="R4108" t="s">
        <v>8316</v>
      </c>
      <c r="S4108" s="15">
        <f t="shared" si="322"/>
        <v>42053.049375000002</v>
      </c>
      <c r="T4108" s="15">
        <f t="shared" si="323"/>
        <v>42096.041666666672</v>
      </c>
      <c r="U4108">
        <f t="shared" si="324"/>
        <v>2015</v>
      </c>
    </row>
    <row r="4109" spans="1:21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0" t="s">
        <v>8315</v>
      </c>
      <c r="R4109" t="s">
        <v>8316</v>
      </c>
      <c r="S4109" s="15">
        <f t="shared" si="322"/>
        <v>41883.916678240741</v>
      </c>
      <c r="T4109" s="15">
        <f t="shared" si="323"/>
        <v>41906.916678240741</v>
      </c>
      <c r="U4109">
        <f t="shared" si="324"/>
        <v>2014</v>
      </c>
    </row>
    <row r="4110" spans="1:21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0" t="s">
        <v>8315</v>
      </c>
      <c r="R4110" t="s">
        <v>8316</v>
      </c>
      <c r="S4110" s="15">
        <f t="shared" si="322"/>
        <v>42767.031678240746</v>
      </c>
      <c r="T4110" s="15">
        <f t="shared" si="323"/>
        <v>42797.208333333328</v>
      </c>
      <c r="U4110">
        <f t="shared" si="324"/>
        <v>2017</v>
      </c>
    </row>
    <row r="4111" spans="1:21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0" t="s">
        <v>8315</v>
      </c>
      <c r="R4111" t="s">
        <v>8316</v>
      </c>
      <c r="S4111" s="15">
        <f t="shared" si="322"/>
        <v>42307.539398148147</v>
      </c>
      <c r="T4111" s="15">
        <f t="shared" si="323"/>
        <v>42337.581064814818</v>
      </c>
      <c r="U4111">
        <f t="shared" si="324"/>
        <v>2015</v>
      </c>
    </row>
    <row r="4112" spans="1:21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0" t="s">
        <v>8315</v>
      </c>
      <c r="R4112" t="s">
        <v>8316</v>
      </c>
      <c r="S4112" s="15">
        <f t="shared" si="322"/>
        <v>42512.626747685179</v>
      </c>
      <c r="T4112" s="15">
        <f t="shared" si="323"/>
        <v>42572.626747685179</v>
      </c>
      <c r="U4112">
        <f t="shared" si="324"/>
        <v>2016</v>
      </c>
    </row>
    <row r="4113" spans="1:21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0" t="s">
        <v>8315</v>
      </c>
      <c r="R4113" t="s">
        <v>8316</v>
      </c>
      <c r="S4113" s="15">
        <f t="shared" si="322"/>
        <v>42029.135879629626</v>
      </c>
      <c r="T4113" s="15">
        <f t="shared" si="323"/>
        <v>42059.135879629626</v>
      </c>
      <c r="U4113">
        <f t="shared" si="324"/>
        <v>2015</v>
      </c>
    </row>
    <row r="4114" spans="1:21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8315</v>
      </c>
      <c r="R4114" t="s">
        <v>8316</v>
      </c>
      <c r="S4114" s="15">
        <f t="shared" si="322"/>
        <v>42400.946597222224</v>
      </c>
      <c r="T4114" s="15">
        <f t="shared" si="323"/>
        <v>42428</v>
      </c>
      <c r="U4114">
        <f t="shared" si="324"/>
        <v>2016</v>
      </c>
    </row>
    <row r="4115" spans="1:21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8315</v>
      </c>
      <c r="R4115" t="s">
        <v>8316</v>
      </c>
      <c r="S4115" s="15">
        <f t="shared" si="322"/>
        <v>42358.573182870372</v>
      </c>
      <c r="T4115" s="15">
        <f t="shared" si="323"/>
        <v>42377.273611111115</v>
      </c>
      <c r="U4115">
        <f t="shared" si="324"/>
        <v>2015</v>
      </c>
    </row>
  </sheetData>
  <sortState xmlns:xlrd2="http://schemas.microsoft.com/office/spreadsheetml/2017/richdata2" ref="A2:N4122">
    <sortCondition ref="A1:A4122"/>
  </sortState>
  <conditionalFormatting sqref="F1:F1048576">
    <cfRule type="cellIs" dxfId="3" priority="3" operator="equal">
      <formula>"failed"</formula>
    </cfRule>
    <cfRule type="cellIs" dxfId="2" priority="4" operator="equal">
      <formula>"canceled"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O1048576">
    <cfRule type="colorScale" priority="1">
      <colorScale>
        <cfvo type="min"/>
        <cfvo type="percent" val="90"/>
        <color rgb="FFFF33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CEF95D-D2C5-4851-8310-7A4856EB9722}">
  <dimension ref="A1:E18"/>
  <sheetViews>
    <sheetView workbookViewId="0">
      <selection activeCell="F26" sqref="F26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7" width="10.77734375" bestFit="1" customWidth="1"/>
    <col min="8" max="15" width="4" bestFit="1" customWidth="1"/>
    <col min="16" max="48" width="5" bestFit="1" customWidth="1"/>
    <col min="49" max="88" width="6" bestFit="1" customWidth="1"/>
    <col min="89" max="112" width="7" bestFit="1" customWidth="1"/>
    <col min="113" max="116" width="8" bestFit="1" customWidth="1"/>
    <col min="117" max="118" width="9" bestFit="1" customWidth="1"/>
    <col min="119" max="119" width="10" bestFit="1" customWidth="1"/>
    <col min="120" max="120" width="13.21875" bestFit="1" customWidth="1"/>
    <col min="121" max="121" width="7.6640625" bestFit="1" customWidth="1"/>
    <col min="122" max="124" width="3" bestFit="1" customWidth="1"/>
    <col min="125" max="150" width="4" bestFit="1" customWidth="1"/>
    <col min="151" max="247" width="5" bestFit="1" customWidth="1"/>
    <col min="248" max="338" width="6" bestFit="1" customWidth="1"/>
    <col min="339" max="366" width="7" bestFit="1" customWidth="1"/>
    <col min="367" max="376" width="8" bestFit="1" customWidth="1"/>
    <col min="377" max="377" width="9" bestFit="1" customWidth="1"/>
    <col min="378" max="378" width="10.33203125" bestFit="1" customWidth="1"/>
    <col min="379" max="379" width="5.88671875" bestFit="1" customWidth="1"/>
    <col min="380" max="384" width="4" bestFit="1" customWidth="1"/>
    <col min="385" max="401" width="5" bestFit="1" customWidth="1"/>
    <col min="402" max="414" width="6" bestFit="1" customWidth="1"/>
    <col min="415" max="416" width="7" bestFit="1" customWidth="1"/>
    <col min="417" max="417" width="8.5546875" bestFit="1" customWidth="1"/>
    <col min="418" max="418" width="11.44140625" bestFit="1" customWidth="1"/>
    <col min="419" max="419" width="2" bestFit="1" customWidth="1"/>
    <col min="420" max="426" width="3" bestFit="1" customWidth="1"/>
    <col min="427" max="467" width="4" bestFit="1" customWidth="1"/>
    <col min="468" max="485" width="5" bestFit="1" customWidth="1"/>
    <col min="486" max="486" width="8" bestFit="1" customWidth="1"/>
    <col min="487" max="493" width="5" bestFit="1" customWidth="1"/>
    <col min="494" max="494" width="8" bestFit="1" customWidth="1"/>
    <col min="495" max="553" width="5" bestFit="1" customWidth="1"/>
    <col min="554" max="554" width="8" bestFit="1" customWidth="1"/>
    <col min="555" max="588" width="5" bestFit="1" customWidth="1"/>
    <col min="589" max="671" width="6" bestFit="1" customWidth="1"/>
    <col min="672" max="684" width="7" bestFit="1" customWidth="1"/>
    <col min="685" max="685" width="14.21875" bestFit="1" customWidth="1"/>
    <col min="686" max="686" width="9" bestFit="1" customWidth="1"/>
    <col min="687" max="687" width="11.6640625" bestFit="1" customWidth="1"/>
    <col min="688" max="688" width="10.77734375" bestFit="1" customWidth="1"/>
    <col min="689" max="689" width="4" bestFit="1" customWidth="1"/>
    <col min="690" max="701" width="5" bestFit="1" customWidth="1"/>
    <col min="702" max="707" width="6" bestFit="1" customWidth="1"/>
    <col min="708" max="708" width="7" bestFit="1" customWidth="1"/>
    <col min="709" max="709" width="7.6640625" bestFit="1" customWidth="1"/>
    <col min="710" max="713" width="5" bestFit="1" customWidth="1"/>
    <col min="714" max="715" width="6" bestFit="1" customWidth="1"/>
    <col min="716" max="716" width="7" bestFit="1" customWidth="1"/>
    <col min="717" max="717" width="7.6640625" bestFit="1" customWidth="1"/>
    <col min="718" max="718" width="5" bestFit="1" customWidth="1"/>
    <col min="719" max="719" width="6" bestFit="1" customWidth="1"/>
    <col min="720" max="720" width="7" bestFit="1" customWidth="1"/>
    <col min="721" max="721" width="7.6640625" bestFit="1" customWidth="1"/>
    <col min="722" max="722" width="7" bestFit="1" customWidth="1"/>
    <col min="723" max="723" width="7.6640625" bestFit="1" customWidth="1"/>
    <col min="724" max="724" width="7" bestFit="1" customWidth="1"/>
    <col min="725" max="725" width="9.21875" bestFit="1" customWidth="1"/>
    <col min="726" max="726" width="5" bestFit="1" customWidth="1"/>
    <col min="727" max="728" width="4" bestFit="1" customWidth="1"/>
    <col min="729" max="731" width="5" bestFit="1" customWidth="1"/>
    <col min="732" max="736" width="6" bestFit="1" customWidth="1"/>
    <col min="737" max="737" width="7.6640625" bestFit="1" customWidth="1"/>
    <col min="738" max="738" width="5" bestFit="1" customWidth="1"/>
    <col min="739" max="739" width="6" bestFit="1" customWidth="1"/>
    <col min="740" max="740" width="7.6640625" bestFit="1" customWidth="1"/>
    <col min="741" max="741" width="6" bestFit="1" customWidth="1"/>
    <col min="742" max="742" width="8" bestFit="1" customWidth="1"/>
    <col min="743" max="743" width="7.6640625" bestFit="1" customWidth="1"/>
    <col min="744" max="744" width="5" bestFit="1" customWidth="1"/>
    <col min="745" max="745" width="7.6640625" bestFit="1" customWidth="1"/>
    <col min="746" max="746" width="5" bestFit="1" customWidth="1"/>
    <col min="747" max="747" width="4" bestFit="1" customWidth="1"/>
    <col min="748" max="752" width="5" bestFit="1" customWidth="1"/>
    <col min="753" max="754" width="6" bestFit="1" customWidth="1"/>
    <col min="755" max="756" width="7" bestFit="1" customWidth="1"/>
    <col min="757" max="757" width="7.6640625" bestFit="1" customWidth="1"/>
    <col min="758" max="760" width="5" bestFit="1" customWidth="1"/>
    <col min="761" max="762" width="6" bestFit="1" customWidth="1"/>
    <col min="763" max="763" width="7.6640625" bestFit="1" customWidth="1"/>
    <col min="764" max="764" width="5" bestFit="1" customWidth="1"/>
    <col min="765" max="765" width="6" bestFit="1" customWidth="1"/>
    <col min="766" max="766" width="7.6640625" bestFit="1" customWidth="1"/>
    <col min="767" max="768" width="5" bestFit="1" customWidth="1"/>
    <col min="769" max="769" width="7.6640625" bestFit="1" customWidth="1"/>
    <col min="770" max="770" width="5" bestFit="1" customWidth="1"/>
    <col min="771" max="771" width="7" bestFit="1" customWidth="1"/>
    <col min="772" max="772" width="7.6640625" bestFit="1" customWidth="1"/>
    <col min="773" max="773" width="5" bestFit="1" customWidth="1"/>
    <col min="774" max="774" width="4" bestFit="1" customWidth="1"/>
    <col min="775" max="787" width="5" bestFit="1" customWidth="1"/>
    <col min="788" max="791" width="6" bestFit="1" customWidth="1"/>
    <col min="792" max="793" width="7" bestFit="1" customWidth="1"/>
    <col min="794" max="794" width="7.6640625" bestFit="1" customWidth="1"/>
    <col min="795" max="797" width="5" bestFit="1" customWidth="1"/>
    <col min="798" max="801" width="6" bestFit="1" customWidth="1"/>
    <col min="802" max="803" width="7" bestFit="1" customWidth="1"/>
    <col min="804" max="804" width="7.6640625" bestFit="1" customWidth="1"/>
    <col min="805" max="805" width="8" bestFit="1" customWidth="1"/>
    <col min="806" max="806" width="10.21875" bestFit="1" customWidth="1"/>
    <col min="807" max="807" width="5" bestFit="1" customWidth="1"/>
    <col min="808" max="808" width="7.6640625" bestFit="1" customWidth="1"/>
    <col min="809" max="809" width="5" bestFit="1" customWidth="1"/>
    <col min="810" max="810" width="6" bestFit="1" customWidth="1"/>
    <col min="811" max="811" width="7" bestFit="1" customWidth="1"/>
    <col min="812" max="812" width="7.6640625" bestFit="1" customWidth="1"/>
    <col min="813" max="813" width="5" bestFit="1" customWidth="1"/>
    <col min="814" max="814" width="4" bestFit="1" customWidth="1"/>
    <col min="815" max="819" width="5" bestFit="1" customWidth="1"/>
    <col min="820" max="820" width="6" bestFit="1" customWidth="1"/>
    <col min="821" max="821" width="7" bestFit="1" customWidth="1"/>
    <col min="822" max="822" width="7.6640625" bestFit="1" customWidth="1"/>
    <col min="823" max="824" width="6" bestFit="1" customWidth="1"/>
    <col min="825" max="825" width="7.6640625" bestFit="1" customWidth="1"/>
    <col min="826" max="828" width="5" bestFit="1" customWidth="1"/>
    <col min="829" max="829" width="7.6640625" bestFit="1" customWidth="1"/>
    <col min="830" max="831" width="5" bestFit="1" customWidth="1"/>
    <col min="832" max="832" width="7" bestFit="1" customWidth="1"/>
    <col min="833" max="833" width="7.6640625" bestFit="1" customWidth="1"/>
    <col min="834" max="834" width="8" bestFit="1" customWidth="1"/>
    <col min="835" max="835" width="10.21875" bestFit="1" customWidth="1"/>
    <col min="836" max="842" width="5" bestFit="1" customWidth="1"/>
    <col min="843" max="845" width="6" bestFit="1" customWidth="1"/>
    <col min="846" max="846" width="7.6640625" bestFit="1" customWidth="1"/>
    <col min="847" max="848" width="5" bestFit="1" customWidth="1"/>
    <col min="849" max="849" width="6" bestFit="1" customWidth="1"/>
    <col min="850" max="850" width="7.6640625" bestFit="1" customWidth="1"/>
    <col min="851" max="851" width="5" bestFit="1" customWidth="1"/>
    <col min="852" max="852" width="7.6640625" bestFit="1" customWidth="1"/>
    <col min="853" max="853" width="5" bestFit="1" customWidth="1"/>
    <col min="854" max="854" width="7.6640625" bestFit="1" customWidth="1"/>
    <col min="855" max="855" width="5" bestFit="1" customWidth="1"/>
    <col min="856" max="856" width="7.6640625" bestFit="1" customWidth="1"/>
    <col min="857" max="862" width="5" bestFit="1" customWidth="1"/>
    <col min="863" max="864" width="6" bestFit="1" customWidth="1"/>
    <col min="865" max="865" width="7.6640625" bestFit="1" customWidth="1"/>
    <col min="866" max="867" width="5" bestFit="1" customWidth="1"/>
    <col min="868" max="868" width="7" bestFit="1" customWidth="1"/>
    <col min="869" max="869" width="7.6640625" bestFit="1" customWidth="1"/>
    <col min="870" max="870" width="5" bestFit="1" customWidth="1"/>
    <col min="871" max="871" width="6" bestFit="1" customWidth="1"/>
    <col min="872" max="872" width="7.6640625" bestFit="1" customWidth="1"/>
    <col min="873" max="873" width="8" bestFit="1" customWidth="1"/>
    <col min="874" max="874" width="10.21875" bestFit="1" customWidth="1"/>
    <col min="875" max="884" width="5" bestFit="1" customWidth="1"/>
    <col min="885" max="887" width="6" bestFit="1" customWidth="1"/>
    <col min="888" max="888" width="7" bestFit="1" customWidth="1"/>
    <col min="889" max="889" width="7.6640625" bestFit="1" customWidth="1"/>
    <col min="890" max="890" width="5" bestFit="1" customWidth="1"/>
    <col min="891" max="891" width="7" bestFit="1" customWidth="1"/>
    <col min="892" max="892" width="7.6640625" bestFit="1" customWidth="1"/>
    <col min="893" max="893" width="8" bestFit="1" customWidth="1"/>
    <col min="894" max="894" width="10.21875" bestFit="1" customWidth="1"/>
    <col min="895" max="895" width="6" bestFit="1" customWidth="1"/>
    <col min="896" max="896" width="7.6640625" bestFit="1" customWidth="1"/>
    <col min="897" max="906" width="5" bestFit="1" customWidth="1"/>
    <col min="907" max="913" width="6" bestFit="1" customWidth="1"/>
    <col min="914" max="915" width="7" bestFit="1" customWidth="1"/>
    <col min="916" max="916" width="7.6640625" bestFit="1" customWidth="1"/>
    <col min="917" max="920" width="5" bestFit="1" customWidth="1"/>
    <col min="921" max="922" width="6" bestFit="1" customWidth="1"/>
    <col min="923" max="923" width="7.6640625" bestFit="1" customWidth="1"/>
    <col min="924" max="925" width="6" bestFit="1" customWidth="1"/>
    <col min="926" max="926" width="7.6640625" bestFit="1" customWidth="1"/>
    <col min="927" max="928" width="5" bestFit="1" customWidth="1"/>
    <col min="929" max="930" width="6" bestFit="1" customWidth="1"/>
    <col min="931" max="931" width="7.6640625" bestFit="1" customWidth="1"/>
    <col min="932" max="934" width="5" bestFit="1" customWidth="1"/>
    <col min="935" max="936" width="6" bestFit="1" customWidth="1"/>
    <col min="937" max="937" width="7.6640625" bestFit="1" customWidth="1"/>
    <col min="938" max="939" width="6" bestFit="1" customWidth="1"/>
    <col min="940" max="940" width="7.6640625" bestFit="1" customWidth="1"/>
    <col min="941" max="941" width="5" bestFit="1" customWidth="1"/>
    <col min="942" max="942" width="7.6640625" bestFit="1" customWidth="1"/>
    <col min="943" max="943" width="5" bestFit="1" customWidth="1"/>
    <col min="944" max="944" width="7.6640625" bestFit="1" customWidth="1"/>
    <col min="945" max="945" width="5" bestFit="1" customWidth="1"/>
    <col min="946" max="946" width="4" bestFit="1" customWidth="1"/>
    <col min="947" max="949" width="5" bestFit="1" customWidth="1"/>
    <col min="950" max="950" width="6" bestFit="1" customWidth="1"/>
    <col min="951" max="951" width="7.6640625" bestFit="1" customWidth="1"/>
    <col min="952" max="953" width="5" bestFit="1" customWidth="1"/>
    <col min="954" max="954" width="6" bestFit="1" customWidth="1"/>
    <col min="955" max="955" width="7" bestFit="1" customWidth="1"/>
    <col min="956" max="956" width="7.6640625" bestFit="1" customWidth="1"/>
    <col min="957" max="957" width="6" bestFit="1" customWidth="1"/>
    <col min="958" max="958" width="7.6640625" bestFit="1" customWidth="1"/>
    <col min="959" max="959" width="5" bestFit="1" customWidth="1"/>
    <col min="960" max="960" width="7.6640625" bestFit="1" customWidth="1"/>
    <col min="961" max="964" width="5" bestFit="1" customWidth="1"/>
    <col min="965" max="965" width="7" bestFit="1" customWidth="1"/>
    <col min="966" max="966" width="7.6640625" bestFit="1" customWidth="1"/>
    <col min="967" max="967" width="5" bestFit="1" customWidth="1"/>
    <col min="968" max="968" width="6" bestFit="1" customWidth="1"/>
    <col min="969" max="969" width="7.6640625" bestFit="1" customWidth="1"/>
    <col min="970" max="970" width="5" bestFit="1" customWidth="1"/>
    <col min="971" max="971" width="7.6640625" bestFit="1" customWidth="1"/>
    <col min="972" max="972" width="8" bestFit="1" customWidth="1"/>
    <col min="973" max="973" width="10.21875" bestFit="1" customWidth="1"/>
    <col min="974" max="974" width="5" bestFit="1" customWidth="1"/>
    <col min="975" max="975" width="4" bestFit="1" customWidth="1"/>
    <col min="976" max="977" width="5" bestFit="1" customWidth="1"/>
    <col min="978" max="980" width="6" bestFit="1" customWidth="1"/>
    <col min="981" max="981" width="7.6640625" bestFit="1" customWidth="1"/>
    <col min="982" max="983" width="6" bestFit="1" customWidth="1"/>
    <col min="984" max="984" width="7.6640625" bestFit="1" customWidth="1"/>
    <col min="985" max="985" width="5" bestFit="1" customWidth="1"/>
    <col min="986" max="986" width="7.6640625" bestFit="1" customWidth="1"/>
    <col min="987" max="987" width="6" bestFit="1" customWidth="1"/>
    <col min="988" max="988" width="7.6640625" bestFit="1" customWidth="1"/>
    <col min="989" max="989" width="6" bestFit="1" customWidth="1"/>
    <col min="990" max="990" width="7.6640625" bestFit="1" customWidth="1"/>
    <col min="991" max="993" width="5" bestFit="1" customWidth="1"/>
    <col min="994" max="995" width="6" bestFit="1" customWidth="1"/>
    <col min="996" max="996" width="7" bestFit="1" customWidth="1"/>
    <col min="997" max="997" width="7.6640625" bestFit="1" customWidth="1"/>
    <col min="998" max="998" width="5" bestFit="1" customWidth="1"/>
    <col min="999" max="999" width="6" bestFit="1" customWidth="1"/>
    <col min="1000" max="1000" width="7.6640625" bestFit="1" customWidth="1"/>
    <col min="1001" max="1001" width="6" bestFit="1" customWidth="1"/>
    <col min="1002" max="1002" width="7.6640625" bestFit="1" customWidth="1"/>
    <col min="1003" max="1003" width="5" bestFit="1" customWidth="1"/>
    <col min="1004" max="1004" width="7.6640625" bestFit="1" customWidth="1"/>
    <col min="1005" max="1005" width="5" bestFit="1" customWidth="1"/>
    <col min="1006" max="1006" width="4" bestFit="1" customWidth="1"/>
    <col min="1007" max="1007" width="6" bestFit="1" customWidth="1"/>
    <col min="1008" max="1008" width="7.6640625" bestFit="1" customWidth="1"/>
    <col min="1009" max="1009" width="5" bestFit="1" customWidth="1"/>
    <col min="1010" max="1010" width="7.6640625" bestFit="1" customWidth="1"/>
    <col min="1011" max="1011" width="6" bestFit="1" customWidth="1"/>
    <col min="1012" max="1012" width="7.6640625" bestFit="1" customWidth="1"/>
    <col min="1013" max="1013" width="8" bestFit="1" customWidth="1"/>
    <col min="1014" max="1014" width="10.21875" bestFit="1" customWidth="1"/>
    <col min="1015" max="1015" width="5" bestFit="1" customWidth="1"/>
    <col min="1016" max="1016" width="7.6640625" bestFit="1" customWidth="1"/>
    <col min="1017" max="1018" width="5" bestFit="1" customWidth="1"/>
    <col min="1019" max="1021" width="6" bestFit="1" customWidth="1"/>
    <col min="1022" max="1022" width="7.6640625" bestFit="1" customWidth="1"/>
    <col min="1023" max="1023" width="5" bestFit="1" customWidth="1"/>
    <col min="1024" max="1024" width="7" bestFit="1" customWidth="1"/>
    <col min="1025" max="1025" width="7.6640625" bestFit="1" customWidth="1"/>
    <col min="1026" max="1028" width="5" bestFit="1" customWidth="1"/>
    <col min="1029" max="1031" width="6" bestFit="1" customWidth="1"/>
    <col min="1032" max="1032" width="7.6640625" bestFit="1" customWidth="1"/>
    <col min="1033" max="1033" width="5" bestFit="1" customWidth="1"/>
    <col min="1034" max="1034" width="7.6640625" bestFit="1" customWidth="1"/>
    <col min="1035" max="1036" width="5" bestFit="1" customWidth="1"/>
    <col min="1037" max="1037" width="7.6640625" bestFit="1" customWidth="1"/>
    <col min="1038" max="1040" width="5" bestFit="1" customWidth="1"/>
    <col min="1041" max="1041" width="6" bestFit="1" customWidth="1"/>
    <col min="1042" max="1042" width="7.6640625" bestFit="1" customWidth="1"/>
    <col min="1043" max="1043" width="6" bestFit="1" customWidth="1"/>
    <col min="1044" max="1044" width="4" bestFit="1" customWidth="1"/>
    <col min="1045" max="1050" width="5" bestFit="1" customWidth="1"/>
    <col min="1051" max="1055" width="6" bestFit="1" customWidth="1"/>
    <col min="1056" max="1056" width="8.6640625" bestFit="1" customWidth="1"/>
    <col min="1057" max="1057" width="6" bestFit="1" customWidth="1"/>
    <col min="1058" max="1059" width="5" bestFit="1" customWidth="1"/>
    <col min="1060" max="1060" width="8.6640625" bestFit="1" customWidth="1"/>
    <col min="1061" max="1062" width="6" bestFit="1" customWidth="1"/>
    <col min="1063" max="1063" width="8.6640625" bestFit="1" customWidth="1"/>
    <col min="1064" max="1064" width="6" bestFit="1" customWidth="1"/>
    <col min="1065" max="1065" width="8.6640625" bestFit="1" customWidth="1"/>
    <col min="1066" max="1066" width="6" bestFit="1" customWidth="1"/>
    <col min="1067" max="1067" width="5" bestFit="1" customWidth="1"/>
    <col min="1068" max="1071" width="6" bestFit="1" customWidth="1"/>
    <col min="1072" max="1072" width="8.6640625" bestFit="1" customWidth="1"/>
    <col min="1073" max="1075" width="6" bestFit="1" customWidth="1"/>
    <col min="1076" max="1076" width="8.6640625" bestFit="1" customWidth="1"/>
    <col min="1077" max="1077" width="6" bestFit="1" customWidth="1"/>
    <col min="1078" max="1078" width="8.6640625" bestFit="1" customWidth="1"/>
    <col min="1079" max="1079" width="6" bestFit="1" customWidth="1"/>
    <col min="1080" max="1080" width="8.6640625" bestFit="1" customWidth="1"/>
    <col min="1081" max="1081" width="6" bestFit="1" customWidth="1"/>
    <col min="1082" max="1085" width="5" bestFit="1" customWidth="1"/>
    <col min="1086" max="1087" width="6" bestFit="1" customWidth="1"/>
    <col min="1088" max="1088" width="8.6640625" bestFit="1" customWidth="1"/>
    <col min="1089" max="1089" width="6" bestFit="1" customWidth="1"/>
    <col min="1090" max="1090" width="8.6640625" bestFit="1" customWidth="1"/>
    <col min="1091" max="1091" width="6" bestFit="1" customWidth="1"/>
    <col min="1092" max="1092" width="8.6640625" bestFit="1" customWidth="1"/>
    <col min="1093" max="1093" width="6" bestFit="1" customWidth="1"/>
    <col min="1094" max="1095" width="5" bestFit="1" customWidth="1"/>
    <col min="1096" max="1096" width="8.6640625" bestFit="1" customWidth="1"/>
    <col min="1097" max="1097" width="6" bestFit="1" customWidth="1"/>
    <col min="1098" max="1098" width="8.6640625" bestFit="1" customWidth="1"/>
    <col min="1099" max="1100" width="6" bestFit="1" customWidth="1"/>
    <col min="1101" max="1101" width="8.6640625" bestFit="1" customWidth="1"/>
    <col min="1102" max="1103" width="6" bestFit="1" customWidth="1"/>
    <col min="1104" max="1104" width="8.6640625" bestFit="1" customWidth="1"/>
    <col min="1105" max="1106" width="6" bestFit="1" customWidth="1"/>
    <col min="1107" max="1107" width="8.6640625" bestFit="1" customWidth="1"/>
    <col min="1108" max="1108" width="6" bestFit="1" customWidth="1"/>
    <col min="1109" max="1109" width="5" bestFit="1" customWidth="1"/>
    <col min="1110" max="1114" width="6" bestFit="1" customWidth="1"/>
    <col min="1115" max="1115" width="8.6640625" bestFit="1" customWidth="1"/>
    <col min="1116" max="1118" width="6" bestFit="1" customWidth="1"/>
    <col min="1119" max="1119" width="8.6640625" bestFit="1" customWidth="1"/>
    <col min="1120" max="1120" width="6" bestFit="1" customWidth="1"/>
    <col min="1121" max="1121" width="8" bestFit="1" customWidth="1"/>
    <col min="1122" max="1122" width="8.6640625" bestFit="1" customWidth="1"/>
    <col min="1123" max="1123" width="6" bestFit="1" customWidth="1"/>
    <col min="1124" max="1125" width="4" bestFit="1" customWidth="1"/>
    <col min="1126" max="1127" width="5" bestFit="1" customWidth="1"/>
    <col min="1128" max="1128" width="8.6640625" bestFit="1" customWidth="1"/>
    <col min="1129" max="1129" width="6" bestFit="1" customWidth="1"/>
    <col min="1130" max="1130" width="5" bestFit="1" customWidth="1"/>
    <col min="1131" max="1131" width="8.6640625" bestFit="1" customWidth="1"/>
    <col min="1132" max="1132" width="6" bestFit="1" customWidth="1"/>
    <col min="1133" max="1133" width="8.6640625" bestFit="1" customWidth="1"/>
    <col min="1134" max="1134" width="6" bestFit="1" customWidth="1"/>
    <col min="1135" max="1135" width="8.6640625" bestFit="1" customWidth="1"/>
    <col min="1136" max="1136" width="6" bestFit="1" customWidth="1"/>
    <col min="1137" max="1137" width="5" bestFit="1" customWidth="1"/>
    <col min="1138" max="1138" width="6" bestFit="1" customWidth="1"/>
    <col min="1139" max="1139" width="8.6640625" bestFit="1" customWidth="1"/>
    <col min="1140" max="1140" width="6" bestFit="1" customWidth="1"/>
    <col min="1141" max="1141" width="8.6640625" bestFit="1" customWidth="1"/>
    <col min="1142" max="1142" width="6" bestFit="1" customWidth="1"/>
    <col min="1143" max="1143" width="8.6640625" bestFit="1" customWidth="1"/>
    <col min="1144" max="1144" width="6" bestFit="1" customWidth="1"/>
    <col min="1145" max="1145" width="8.6640625" bestFit="1" customWidth="1"/>
    <col min="1146" max="1146" width="6" bestFit="1" customWidth="1"/>
    <col min="1147" max="1147" width="5" bestFit="1" customWidth="1"/>
    <col min="1148" max="1148" width="8.6640625" bestFit="1" customWidth="1"/>
    <col min="1149" max="1149" width="6" bestFit="1" customWidth="1"/>
    <col min="1150" max="1150" width="5" bestFit="1" customWidth="1"/>
    <col min="1151" max="1151" width="8.6640625" bestFit="1" customWidth="1"/>
    <col min="1152" max="1152" width="6" bestFit="1" customWidth="1"/>
    <col min="1153" max="1153" width="8.6640625" bestFit="1" customWidth="1"/>
    <col min="1154" max="1154" width="6" bestFit="1" customWidth="1"/>
    <col min="1155" max="1155" width="8.6640625" bestFit="1" customWidth="1"/>
    <col min="1156" max="1156" width="6" bestFit="1" customWidth="1"/>
    <col min="1157" max="1157" width="8.6640625" bestFit="1" customWidth="1"/>
    <col min="1158" max="1158" width="6" bestFit="1" customWidth="1"/>
    <col min="1159" max="1159" width="8.6640625" bestFit="1" customWidth="1"/>
    <col min="1160" max="1160" width="6" bestFit="1" customWidth="1"/>
    <col min="1161" max="1163" width="5" bestFit="1" customWidth="1"/>
    <col min="1164" max="1164" width="8.6640625" bestFit="1" customWidth="1"/>
    <col min="1165" max="1165" width="6" bestFit="1" customWidth="1"/>
    <col min="1166" max="1166" width="5" bestFit="1" customWidth="1"/>
    <col min="1167" max="1169" width="6" bestFit="1" customWidth="1"/>
    <col min="1170" max="1170" width="8.6640625" bestFit="1" customWidth="1"/>
    <col min="1171" max="1172" width="6" bestFit="1" customWidth="1"/>
    <col min="1173" max="1173" width="8.6640625" bestFit="1" customWidth="1"/>
    <col min="1174" max="1174" width="6" bestFit="1" customWidth="1"/>
    <col min="1175" max="1175" width="8.6640625" bestFit="1" customWidth="1"/>
    <col min="1176" max="1176" width="6" bestFit="1" customWidth="1"/>
    <col min="1177" max="1177" width="5" bestFit="1" customWidth="1"/>
    <col min="1178" max="1178" width="8.6640625" bestFit="1" customWidth="1"/>
    <col min="1179" max="1179" width="6" bestFit="1" customWidth="1"/>
    <col min="1180" max="1180" width="5" bestFit="1" customWidth="1"/>
    <col min="1181" max="1181" width="8.6640625" bestFit="1" customWidth="1"/>
    <col min="1182" max="1182" width="6" bestFit="1" customWidth="1"/>
    <col min="1183" max="1183" width="4" bestFit="1" customWidth="1"/>
    <col min="1184" max="1184" width="5" bestFit="1" customWidth="1"/>
    <col min="1185" max="1186" width="6" bestFit="1" customWidth="1"/>
    <col min="1187" max="1187" width="8.6640625" bestFit="1" customWidth="1"/>
    <col min="1188" max="1188" width="6" bestFit="1" customWidth="1"/>
    <col min="1189" max="1189" width="8.6640625" bestFit="1" customWidth="1"/>
    <col min="1190" max="1190" width="6" bestFit="1" customWidth="1"/>
    <col min="1191" max="1191" width="7" bestFit="1" customWidth="1"/>
    <col min="1192" max="1192" width="8.6640625" bestFit="1" customWidth="1"/>
    <col min="1193" max="1194" width="6" bestFit="1" customWidth="1"/>
    <col min="1195" max="1195" width="8.6640625" bestFit="1" customWidth="1"/>
    <col min="1196" max="1196" width="9" bestFit="1" customWidth="1"/>
    <col min="1197" max="1197" width="11.21875" bestFit="1" customWidth="1"/>
    <col min="1198" max="1198" width="6" bestFit="1" customWidth="1"/>
    <col min="1199" max="1199" width="5" bestFit="1" customWidth="1"/>
    <col min="1200" max="1200" width="8.6640625" bestFit="1" customWidth="1"/>
    <col min="1201" max="1202" width="6" bestFit="1" customWidth="1"/>
    <col min="1203" max="1203" width="8.6640625" bestFit="1" customWidth="1"/>
    <col min="1204" max="1204" width="6" bestFit="1" customWidth="1"/>
    <col min="1205" max="1205" width="8.6640625" bestFit="1" customWidth="1"/>
    <col min="1206" max="1206" width="6" bestFit="1" customWidth="1"/>
    <col min="1207" max="1207" width="8.6640625" bestFit="1" customWidth="1"/>
    <col min="1208" max="1208" width="6" bestFit="1" customWidth="1"/>
    <col min="1209" max="1209" width="8.6640625" bestFit="1" customWidth="1"/>
    <col min="1210" max="1210" width="6" bestFit="1" customWidth="1"/>
    <col min="1211" max="1211" width="8.6640625" bestFit="1" customWidth="1"/>
    <col min="1212" max="1212" width="6" bestFit="1" customWidth="1"/>
    <col min="1213" max="1213" width="8.6640625" bestFit="1" customWidth="1"/>
    <col min="1214" max="1214" width="6" bestFit="1" customWidth="1"/>
    <col min="1215" max="1215" width="5" bestFit="1" customWidth="1"/>
    <col min="1216" max="1216" width="8.6640625" bestFit="1" customWidth="1"/>
    <col min="1217" max="1217" width="6" bestFit="1" customWidth="1"/>
    <col min="1218" max="1218" width="5" bestFit="1" customWidth="1"/>
    <col min="1219" max="1219" width="8.6640625" bestFit="1" customWidth="1"/>
    <col min="1220" max="1220" width="6" bestFit="1" customWidth="1"/>
    <col min="1221" max="1221" width="8.6640625" bestFit="1" customWidth="1"/>
    <col min="1222" max="1222" width="6" bestFit="1" customWidth="1"/>
    <col min="1223" max="1224" width="5" bestFit="1" customWidth="1"/>
    <col min="1225" max="1225" width="6" bestFit="1" customWidth="1"/>
    <col min="1226" max="1226" width="7" bestFit="1" customWidth="1"/>
    <col min="1227" max="1227" width="8.6640625" bestFit="1" customWidth="1"/>
    <col min="1228" max="1229" width="6" bestFit="1" customWidth="1"/>
    <col min="1230" max="1230" width="8.6640625" bestFit="1" customWidth="1"/>
    <col min="1231" max="1231" width="6" bestFit="1" customWidth="1"/>
    <col min="1232" max="1232" width="5" bestFit="1" customWidth="1"/>
    <col min="1233" max="1233" width="8.6640625" bestFit="1" customWidth="1"/>
    <col min="1234" max="1234" width="8" bestFit="1" customWidth="1"/>
    <col min="1235" max="1235" width="10.21875" bestFit="1" customWidth="1"/>
    <col min="1236" max="1236" width="6" bestFit="1" customWidth="1"/>
    <col min="1237" max="1237" width="8.6640625" bestFit="1" customWidth="1"/>
    <col min="1238" max="1238" width="6" bestFit="1" customWidth="1"/>
    <col min="1239" max="1239" width="5" bestFit="1" customWidth="1"/>
    <col min="1240" max="1240" width="6" bestFit="1" customWidth="1"/>
    <col min="1241" max="1241" width="7" bestFit="1" customWidth="1"/>
    <col min="1242" max="1242" width="8.6640625" bestFit="1" customWidth="1"/>
    <col min="1243" max="1243" width="6" bestFit="1" customWidth="1"/>
    <col min="1244" max="1244" width="8.6640625" bestFit="1" customWidth="1"/>
    <col min="1245" max="1245" width="6" bestFit="1" customWidth="1"/>
    <col min="1246" max="1246" width="5" bestFit="1" customWidth="1"/>
    <col min="1247" max="1247" width="8.6640625" bestFit="1" customWidth="1"/>
    <col min="1248" max="1249" width="6" bestFit="1" customWidth="1"/>
    <col min="1250" max="1250" width="8.6640625" bestFit="1" customWidth="1"/>
    <col min="1251" max="1251" width="6" bestFit="1" customWidth="1"/>
    <col min="1252" max="1252" width="8.6640625" bestFit="1" customWidth="1"/>
    <col min="1253" max="1253" width="6" bestFit="1" customWidth="1"/>
    <col min="1254" max="1254" width="5" bestFit="1" customWidth="1"/>
    <col min="1255" max="1255" width="6" bestFit="1" customWidth="1"/>
    <col min="1256" max="1256" width="8.6640625" bestFit="1" customWidth="1"/>
    <col min="1257" max="1257" width="6" bestFit="1" customWidth="1"/>
    <col min="1258" max="1258" width="5" bestFit="1" customWidth="1"/>
    <col min="1259" max="1259" width="8.6640625" bestFit="1" customWidth="1"/>
    <col min="1260" max="1260" width="6" bestFit="1" customWidth="1"/>
    <col min="1261" max="1261" width="8.6640625" bestFit="1" customWidth="1"/>
    <col min="1262" max="1262" width="6" bestFit="1" customWidth="1"/>
    <col min="1263" max="1264" width="5" bestFit="1" customWidth="1"/>
    <col min="1265" max="1265" width="8.6640625" bestFit="1" customWidth="1"/>
    <col min="1266" max="1266" width="7" bestFit="1" customWidth="1"/>
    <col min="1267" max="1267" width="8.6640625" bestFit="1" customWidth="1"/>
    <col min="1268" max="1268" width="6" bestFit="1" customWidth="1"/>
    <col min="1269" max="1269" width="8.6640625" bestFit="1" customWidth="1"/>
    <col min="1270" max="1271" width="6" bestFit="1" customWidth="1"/>
    <col min="1272" max="1272" width="8.6640625" bestFit="1" customWidth="1"/>
    <col min="1273" max="1273" width="6" bestFit="1" customWidth="1"/>
    <col min="1274" max="1274" width="8.6640625" bestFit="1" customWidth="1"/>
    <col min="1275" max="1275" width="6" bestFit="1" customWidth="1"/>
    <col min="1276" max="1276" width="8.6640625" bestFit="1" customWidth="1"/>
    <col min="1277" max="1278" width="6" bestFit="1" customWidth="1"/>
    <col min="1279" max="1279" width="8.6640625" bestFit="1" customWidth="1"/>
    <col min="1280" max="1280" width="6" bestFit="1" customWidth="1"/>
    <col min="1281" max="1281" width="8.6640625" bestFit="1" customWidth="1"/>
    <col min="1282" max="1282" width="6" bestFit="1" customWidth="1"/>
    <col min="1283" max="1283" width="8.6640625" bestFit="1" customWidth="1"/>
    <col min="1284" max="1284" width="6" bestFit="1" customWidth="1"/>
    <col min="1285" max="1285" width="8.6640625" bestFit="1" customWidth="1"/>
    <col min="1286" max="1286" width="6" bestFit="1" customWidth="1"/>
    <col min="1287" max="1287" width="8.6640625" bestFit="1" customWidth="1"/>
    <col min="1288" max="1288" width="6" bestFit="1" customWidth="1"/>
    <col min="1289" max="1289" width="8.6640625" bestFit="1" customWidth="1"/>
    <col min="1290" max="1290" width="6" bestFit="1" customWidth="1"/>
    <col min="1291" max="1292" width="5" bestFit="1" customWidth="1"/>
    <col min="1293" max="1294" width="6" bestFit="1" customWidth="1"/>
    <col min="1295" max="1295" width="7" bestFit="1" customWidth="1"/>
    <col min="1296" max="1296" width="8.6640625" bestFit="1" customWidth="1"/>
    <col min="1297" max="1297" width="6" bestFit="1" customWidth="1"/>
    <col min="1298" max="1298" width="8.6640625" bestFit="1" customWidth="1"/>
    <col min="1299" max="1299" width="6" bestFit="1" customWidth="1"/>
    <col min="1300" max="1300" width="5" bestFit="1" customWidth="1"/>
    <col min="1301" max="1301" width="8.6640625" bestFit="1" customWidth="1"/>
    <col min="1302" max="1302" width="6" bestFit="1" customWidth="1"/>
    <col min="1303" max="1303" width="8.6640625" bestFit="1" customWidth="1"/>
    <col min="1304" max="1304" width="6" bestFit="1" customWidth="1"/>
    <col min="1305" max="1305" width="8.6640625" bestFit="1" customWidth="1"/>
    <col min="1306" max="1306" width="6" bestFit="1" customWidth="1"/>
    <col min="1307" max="1307" width="4" bestFit="1" customWidth="1"/>
    <col min="1308" max="1309" width="5" bestFit="1" customWidth="1"/>
    <col min="1310" max="1311" width="6" bestFit="1" customWidth="1"/>
    <col min="1312" max="1312" width="8.6640625" bestFit="1" customWidth="1"/>
    <col min="1313" max="1313" width="6" bestFit="1" customWidth="1"/>
    <col min="1314" max="1314" width="8.6640625" bestFit="1" customWidth="1"/>
    <col min="1315" max="1315" width="6" bestFit="1" customWidth="1"/>
    <col min="1316" max="1316" width="8.6640625" bestFit="1" customWidth="1"/>
    <col min="1317" max="1317" width="6" bestFit="1" customWidth="1"/>
    <col min="1318" max="1318" width="8.6640625" bestFit="1" customWidth="1"/>
    <col min="1319" max="1319" width="6" bestFit="1" customWidth="1"/>
    <col min="1320" max="1320" width="5" bestFit="1" customWidth="1"/>
    <col min="1321" max="1321" width="8.6640625" bestFit="1" customWidth="1"/>
    <col min="1322" max="1322" width="6" bestFit="1" customWidth="1"/>
    <col min="1323" max="1323" width="8.6640625" bestFit="1" customWidth="1"/>
    <col min="1324" max="1326" width="6" bestFit="1" customWidth="1"/>
    <col min="1327" max="1327" width="8.6640625" bestFit="1" customWidth="1"/>
    <col min="1328" max="1328" width="6" bestFit="1" customWidth="1"/>
    <col min="1329" max="1329" width="8.6640625" bestFit="1" customWidth="1"/>
    <col min="1330" max="1330" width="6" bestFit="1" customWidth="1"/>
    <col min="1331" max="1331" width="8.6640625" bestFit="1" customWidth="1"/>
    <col min="1332" max="1332" width="6" bestFit="1" customWidth="1"/>
    <col min="1333" max="1333" width="8.6640625" bestFit="1" customWidth="1"/>
    <col min="1334" max="1335" width="6" bestFit="1" customWidth="1"/>
    <col min="1336" max="1336" width="7" bestFit="1" customWidth="1"/>
    <col min="1337" max="1337" width="8.6640625" bestFit="1" customWidth="1"/>
    <col min="1338" max="1338" width="6" bestFit="1" customWidth="1"/>
    <col min="1339" max="1339" width="8.6640625" bestFit="1" customWidth="1"/>
    <col min="1340" max="1340" width="6" bestFit="1" customWidth="1"/>
    <col min="1341" max="1341" width="8.6640625" bestFit="1" customWidth="1"/>
    <col min="1342" max="1343" width="6" bestFit="1" customWidth="1"/>
    <col min="1344" max="1344" width="8.6640625" bestFit="1" customWidth="1"/>
    <col min="1345" max="1345" width="6" bestFit="1" customWidth="1"/>
    <col min="1346" max="1346" width="8.6640625" bestFit="1" customWidth="1"/>
    <col min="1347" max="1347" width="6" bestFit="1" customWidth="1"/>
    <col min="1348" max="1348" width="5" bestFit="1" customWidth="1"/>
    <col min="1349" max="1349" width="8.6640625" bestFit="1" customWidth="1"/>
    <col min="1350" max="1350" width="6" bestFit="1" customWidth="1"/>
    <col min="1351" max="1351" width="8.6640625" bestFit="1" customWidth="1"/>
    <col min="1352" max="1353" width="6" bestFit="1" customWidth="1"/>
    <col min="1354" max="1354" width="8.6640625" bestFit="1" customWidth="1"/>
    <col min="1355" max="1355" width="6" bestFit="1" customWidth="1"/>
    <col min="1356" max="1356" width="4" bestFit="1" customWidth="1"/>
    <col min="1357" max="1357" width="5" bestFit="1" customWidth="1"/>
    <col min="1358" max="1358" width="6" bestFit="1" customWidth="1"/>
    <col min="1359" max="1359" width="8.6640625" bestFit="1" customWidth="1"/>
    <col min="1360" max="1360" width="6" bestFit="1" customWidth="1"/>
    <col min="1361" max="1361" width="5" bestFit="1" customWidth="1"/>
    <col min="1362" max="1362" width="6" bestFit="1" customWidth="1"/>
    <col min="1363" max="1363" width="8.6640625" bestFit="1" customWidth="1"/>
    <col min="1364" max="1364" width="6" bestFit="1" customWidth="1"/>
    <col min="1365" max="1365" width="8.6640625" bestFit="1" customWidth="1"/>
    <col min="1366" max="1366" width="7" bestFit="1" customWidth="1"/>
    <col min="1367" max="1367" width="8.6640625" bestFit="1" customWidth="1"/>
    <col min="1368" max="1369" width="6" bestFit="1" customWidth="1"/>
    <col min="1370" max="1370" width="8.6640625" bestFit="1" customWidth="1"/>
    <col min="1371" max="1371" width="6" bestFit="1" customWidth="1"/>
    <col min="1372" max="1372" width="8.6640625" bestFit="1" customWidth="1"/>
    <col min="1373" max="1373" width="6" bestFit="1" customWidth="1"/>
    <col min="1374" max="1374" width="8.6640625" bestFit="1" customWidth="1"/>
    <col min="1375" max="1375" width="6" bestFit="1" customWidth="1"/>
    <col min="1376" max="1376" width="5" bestFit="1" customWidth="1"/>
    <col min="1377" max="1377" width="8.6640625" bestFit="1" customWidth="1"/>
    <col min="1378" max="1378" width="6" bestFit="1" customWidth="1"/>
    <col min="1379" max="1380" width="5" bestFit="1" customWidth="1"/>
    <col min="1381" max="1381" width="6" bestFit="1" customWidth="1"/>
    <col min="1382" max="1382" width="8.6640625" bestFit="1" customWidth="1"/>
    <col min="1383" max="1383" width="6" bestFit="1" customWidth="1"/>
    <col min="1384" max="1384" width="8.6640625" bestFit="1" customWidth="1"/>
    <col min="1385" max="1385" width="6" bestFit="1" customWidth="1"/>
    <col min="1386" max="1386" width="8.6640625" bestFit="1" customWidth="1"/>
    <col min="1387" max="1387" width="6" bestFit="1" customWidth="1"/>
    <col min="1388" max="1388" width="8.6640625" bestFit="1" customWidth="1"/>
    <col min="1389" max="1391" width="6" bestFit="1" customWidth="1"/>
    <col min="1392" max="1392" width="7" bestFit="1" customWidth="1"/>
    <col min="1393" max="1393" width="8.6640625" bestFit="1" customWidth="1"/>
    <col min="1394" max="1394" width="6" bestFit="1" customWidth="1"/>
    <col min="1395" max="1395" width="7" bestFit="1" customWidth="1"/>
    <col min="1396" max="1396" width="8.6640625" bestFit="1" customWidth="1"/>
    <col min="1397" max="1397" width="6" bestFit="1" customWidth="1"/>
    <col min="1398" max="1398" width="8.6640625" bestFit="1" customWidth="1"/>
    <col min="1399" max="1399" width="6" bestFit="1" customWidth="1"/>
    <col min="1400" max="1400" width="8.6640625" bestFit="1" customWidth="1"/>
    <col min="1401" max="1401" width="6" bestFit="1" customWidth="1"/>
    <col min="1402" max="1402" width="8.6640625" bestFit="1" customWidth="1"/>
    <col min="1403" max="1403" width="6" bestFit="1" customWidth="1"/>
    <col min="1404" max="1404" width="8.6640625" bestFit="1" customWidth="1"/>
    <col min="1405" max="1406" width="6" bestFit="1" customWidth="1"/>
    <col min="1407" max="1407" width="8.6640625" bestFit="1" customWidth="1"/>
    <col min="1408" max="1408" width="6" bestFit="1" customWidth="1"/>
    <col min="1409" max="1409" width="8.6640625" bestFit="1" customWidth="1"/>
    <col min="1410" max="1410" width="6" bestFit="1" customWidth="1"/>
    <col min="1411" max="1411" width="8.6640625" bestFit="1" customWidth="1"/>
    <col min="1412" max="1412" width="6" bestFit="1" customWidth="1"/>
    <col min="1413" max="1413" width="8.6640625" bestFit="1" customWidth="1"/>
    <col min="1414" max="1414" width="6" bestFit="1" customWidth="1"/>
    <col min="1415" max="1415" width="8.6640625" bestFit="1" customWidth="1"/>
    <col min="1416" max="1416" width="8" bestFit="1" customWidth="1"/>
    <col min="1417" max="1417" width="8.6640625" bestFit="1" customWidth="1"/>
    <col min="1418" max="1418" width="6" bestFit="1" customWidth="1"/>
    <col min="1419" max="1419" width="8.6640625" bestFit="1" customWidth="1"/>
    <col min="1420" max="1420" width="6" bestFit="1" customWidth="1"/>
    <col min="1421" max="1422" width="5" bestFit="1" customWidth="1"/>
    <col min="1423" max="1423" width="8.6640625" bestFit="1" customWidth="1"/>
    <col min="1424" max="1424" width="6" bestFit="1" customWidth="1"/>
    <col min="1425" max="1425" width="8.6640625" bestFit="1" customWidth="1"/>
    <col min="1426" max="1426" width="6" bestFit="1" customWidth="1"/>
    <col min="1427" max="1427" width="8.6640625" bestFit="1" customWidth="1"/>
    <col min="1428" max="1428" width="6" bestFit="1" customWidth="1"/>
    <col min="1429" max="1429" width="8.6640625" bestFit="1" customWidth="1"/>
    <col min="1430" max="1430" width="6" bestFit="1" customWidth="1"/>
    <col min="1431" max="1431" width="8.6640625" bestFit="1" customWidth="1"/>
    <col min="1432" max="1432" width="6" bestFit="1" customWidth="1"/>
    <col min="1433" max="1433" width="5" bestFit="1" customWidth="1"/>
    <col min="1434" max="1435" width="6" bestFit="1" customWidth="1"/>
    <col min="1436" max="1436" width="8.6640625" bestFit="1" customWidth="1"/>
    <col min="1437" max="1437" width="6" bestFit="1" customWidth="1"/>
    <col min="1438" max="1438" width="5" bestFit="1" customWidth="1"/>
    <col min="1439" max="1439" width="8.6640625" bestFit="1" customWidth="1"/>
    <col min="1440" max="1440" width="6" bestFit="1" customWidth="1"/>
    <col min="1441" max="1441" width="8.6640625" bestFit="1" customWidth="1"/>
    <col min="1442" max="1443" width="6" bestFit="1" customWidth="1"/>
    <col min="1444" max="1444" width="8.6640625" bestFit="1" customWidth="1"/>
    <col min="1445" max="1445" width="6" bestFit="1" customWidth="1"/>
    <col min="1446" max="1446" width="8.6640625" bestFit="1" customWidth="1"/>
    <col min="1447" max="1448" width="6" bestFit="1" customWidth="1"/>
    <col min="1449" max="1449" width="8.6640625" bestFit="1" customWidth="1"/>
    <col min="1450" max="1450" width="6" bestFit="1" customWidth="1"/>
    <col min="1451" max="1451" width="8.6640625" bestFit="1" customWidth="1"/>
    <col min="1452" max="1452" width="6" bestFit="1" customWidth="1"/>
    <col min="1453" max="1453" width="8.6640625" bestFit="1" customWidth="1"/>
    <col min="1454" max="1454" width="6" bestFit="1" customWidth="1"/>
    <col min="1455" max="1455" width="8.6640625" bestFit="1" customWidth="1"/>
    <col min="1456" max="1456" width="6" bestFit="1" customWidth="1"/>
    <col min="1457" max="1457" width="8.6640625" bestFit="1" customWidth="1"/>
    <col min="1458" max="1458" width="6" bestFit="1" customWidth="1"/>
    <col min="1459" max="1459" width="8.6640625" bestFit="1" customWidth="1"/>
    <col min="1460" max="1460" width="6" bestFit="1" customWidth="1"/>
    <col min="1461" max="1461" width="5" bestFit="1" customWidth="1"/>
    <col min="1462" max="1462" width="6" bestFit="1" customWidth="1"/>
    <col min="1463" max="1463" width="8.6640625" bestFit="1" customWidth="1"/>
    <col min="1464" max="1464" width="6" bestFit="1" customWidth="1"/>
    <col min="1465" max="1465" width="7" bestFit="1" customWidth="1"/>
    <col min="1466" max="1466" width="8.6640625" bestFit="1" customWidth="1"/>
    <col min="1467" max="1467" width="6" bestFit="1" customWidth="1"/>
    <col min="1468" max="1468" width="8.6640625" bestFit="1" customWidth="1"/>
    <col min="1469" max="1469" width="6" bestFit="1" customWidth="1"/>
    <col min="1470" max="1470" width="5" bestFit="1" customWidth="1"/>
    <col min="1471" max="1471" width="6" bestFit="1" customWidth="1"/>
    <col min="1472" max="1472" width="8.6640625" bestFit="1" customWidth="1"/>
    <col min="1473" max="1473" width="6" bestFit="1" customWidth="1"/>
    <col min="1474" max="1474" width="8.6640625" bestFit="1" customWidth="1"/>
    <col min="1475" max="1475" width="6" bestFit="1" customWidth="1"/>
    <col min="1476" max="1476" width="8.6640625" bestFit="1" customWidth="1"/>
    <col min="1477" max="1477" width="6" bestFit="1" customWidth="1"/>
    <col min="1478" max="1478" width="8.6640625" bestFit="1" customWidth="1"/>
    <col min="1479" max="1479" width="6" bestFit="1" customWidth="1"/>
    <col min="1480" max="1480" width="8.6640625" bestFit="1" customWidth="1"/>
    <col min="1481" max="1481" width="6" bestFit="1" customWidth="1"/>
    <col min="1482" max="1482" width="5" bestFit="1" customWidth="1"/>
    <col min="1483" max="1483" width="8.6640625" bestFit="1" customWidth="1"/>
    <col min="1484" max="1484" width="6" bestFit="1" customWidth="1"/>
    <col min="1485" max="1485" width="8.6640625" bestFit="1" customWidth="1"/>
    <col min="1486" max="1486" width="6" bestFit="1" customWidth="1"/>
    <col min="1487" max="1487" width="8.6640625" bestFit="1" customWidth="1"/>
    <col min="1488" max="1489" width="6" bestFit="1" customWidth="1"/>
    <col min="1490" max="1490" width="8.6640625" bestFit="1" customWidth="1"/>
    <col min="1491" max="1491" width="6" bestFit="1" customWidth="1"/>
    <col min="1492" max="1492" width="8.6640625" bestFit="1" customWidth="1"/>
    <col min="1493" max="1495" width="6" bestFit="1" customWidth="1"/>
    <col min="1496" max="1496" width="8.6640625" bestFit="1" customWidth="1"/>
    <col min="1497" max="1497" width="6" bestFit="1" customWidth="1"/>
    <col min="1498" max="1498" width="7" bestFit="1" customWidth="1"/>
    <col min="1499" max="1499" width="8.6640625" bestFit="1" customWidth="1"/>
    <col min="1500" max="1500" width="6" bestFit="1" customWidth="1"/>
    <col min="1501" max="1501" width="8.6640625" bestFit="1" customWidth="1"/>
    <col min="1502" max="1502" width="6" bestFit="1" customWidth="1"/>
    <col min="1503" max="1503" width="8.6640625" bestFit="1" customWidth="1"/>
    <col min="1504" max="1504" width="6" bestFit="1" customWidth="1"/>
    <col min="1505" max="1505" width="5" bestFit="1" customWidth="1"/>
    <col min="1506" max="1506" width="8.6640625" bestFit="1" customWidth="1"/>
    <col min="1507" max="1508" width="6" bestFit="1" customWidth="1"/>
    <col min="1509" max="1509" width="8.6640625" bestFit="1" customWidth="1"/>
    <col min="1510" max="1510" width="6" bestFit="1" customWidth="1"/>
    <col min="1511" max="1511" width="8.6640625" bestFit="1" customWidth="1"/>
    <col min="1512" max="1512" width="6" bestFit="1" customWidth="1"/>
    <col min="1513" max="1513" width="8.6640625" bestFit="1" customWidth="1"/>
    <col min="1514" max="1514" width="6" bestFit="1" customWidth="1"/>
    <col min="1515" max="1515" width="8.6640625" bestFit="1" customWidth="1"/>
    <col min="1516" max="1516" width="6" bestFit="1" customWidth="1"/>
    <col min="1517" max="1517" width="8.6640625" bestFit="1" customWidth="1"/>
    <col min="1518" max="1519" width="6" bestFit="1" customWidth="1"/>
    <col min="1520" max="1520" width="8.6640625" bestFit="1" customWidth="1"/>
    <col min="1521" max="1521" width="6" bestFit="1" customWidth="1"/>
    <col min="1522" max="1522" width="8.6640625" bestFit="1" customWidth="1"/>
    <col min="1523" max="1524" width="6" bestFit="1" customWidth="1"/>
    <col min="1525" max="1525" width="8.6640625" bestFit="1" customWidth="1"/>
    <col min="1526" max="1527" width="6" bestFit="1" customWidth="1"/>
    <col min="1528" max="1528" width="8.6640625" bestFit="1" customWidth="1"/>
    <col min="1529" max="1529" width="6" bestFit="1" customWidth="1"/>
    <col min="1530" max="1530" width="8.6640625" bestFit="1" customWidth="1"/>
    <col min="1531" max="1531" width="6" bestFit="1" customWidth="1"/>
    <col min="1532" max="1532" width="8.6640625" bestFit="1" customWidth="1"/>
    <col min="1533" max="1533" width="6" bestFit="1" customWidth="1"/>
    <col min="1534" max="1534" width="5" bestFit="1" customWidth="1"/>
    <col min="1535" max="1535" width="8.6640625" bestFit="1" customWidth="1"/>
    <col min="1536" max="1536" width="6" bestFit="1" customWidth="1"/>
    <col min="1537" max="1537" width="8.6640625" bestFit="1" customWidth="1"/>
    <col min="1538" max="1538" width="6" bestFit="1" customWidth="1"/>
    <col min="1539" max="1539" width="8.6640625" bestFit="1" customWidth="1"/>
    <col min="1540" max="1540" width="6" bestFit="1" customWidth="1"/>
    <col min="1541" max="1541" width="5" bestFit="1" customWidth="1"/>
    <col min="1542" max="1542" width="6" bestFit="1" customWidth="1"/>
    <col min="1543" max="1543" width="8.6640625" bestFit="1" customWidth="1"/>
    <col min="1544" max="1544" width="6" bestFit="1" customWidth="1"/>
    <col min="1545" max="1545" width="5" bestFit="1" customWidth="1"/>
    <col min="1546" max="1546" width="8.6640625" bestFit="1" customWidth="1"/>
    <col min="1547" max="1547" width="6" bestFit="1" customWidth="1"/>
    <col min="1548" max="1548" width="5" bestFit="1" customWidth="1"/>
    <col min="1549" max="1549" width="7" bestFit="1" customWidth="1"/>
    <col min="1550" max="1550" width="8.6640625" bestFit="1" customWidth="1"/>
    <col min="1551" max="1551" width="6" bestFit="1" customWidth="1"/>
    <col min="1552" max="1552" width="8.6640625" bestFit="1" customWidth="1"/>
    <col min="1553" max="1553" width="6" bestFit="1" customWidth="1"/>
    <col min="1554" max="1554" width="8.6640625" bestFit="1" customWidth="1"/>
    <col min="1555" max="1555" width="6" bestFit="1" customWidth="1"/>
    <col min="1556" max="1556" width="5" bestFit="1" customWidth="1"/>
    <col min="1557" max="1557" width="8.6640625" bestFit="1" customWidth="1"/>
    <col min="1558" max="1558" width="6" bestFit="1" customWidth="1"/>
    <col min="1559" max="1559" width="8.6640625" bestFit="1" customWidth="1"/>
    <col min="1560" max="1561" width="6" bestFit="1" customWidth="1"/>
    <col min="1562" max="1562" width="8.6640625" bestFit="1" customWidth="1"/>
    <col min="1563" max="1563" width="6" bestFit="1" customWidth="1"/>
    <col min="1564" max="1564" width="5" bestFit="1" customWidth="1"/>
    <col min="1565" max="1565" width="8.6640625" bestFit="1" customWidth="1"/>
    <col min="1566" max="1566" width="7" bestFit="1" customWidth="1"/>
    <col min="1567" max="1567" width="8.6640625" bestFit="1" customWidth="1"/>
    <col min="1568" max="1568" width="6" bestFit="1" customWidth="1"/>
    <col min="1569" max="1569" width="8.6640625" bestFit="1" customWidth="1"/>
    <col min="1570" max="1570" width="6" bestFit="1" customWidth="1"/>
    <col min="1571" max="1571" width="8.6640625" bestFit="1" customWidth="1"/>
    <col min="1572" max="1572" width="6" bestFit="1" customWidth="1"/>
    <col min="1573" max="1573" width="8.6640625" bestFit="1" customWidth="1"/>
    <col min="1574" max="1574" width="6" bestFit="1" customWidth="1"/>
    <col min="1575" max="1575" width="8.6640625" bestFit="1" customWidth="1"/>
    <col min="1576" max="1576" width="6" bestFit="1" customWidth="1"/>
    <col min="1577" max="1577" width="8.6640625" bestFit="1" customWidth="1"/>
    <col min="1578" max="1578" width="6" bestFit="1" customWidth="1"/>
    <col min="1579" max="1579" width="8.6640625" bestFit="1" customWidth="1"/>
    <col min="1580" max="1580" width="6" bestFit="1" customWidth="1"/>
    <col min="1581" max="1581" width="5" bestFit="1" customWidth="1"/>
    <col min="1582" max="1582" width="8.6640625" bestFit="1" customWidth="1"/>
    <col min="1583" max="1583" width="6" bestFit="1" customWidth="1"/>
    <col min="1584" max="1584" width="8.6640625" bestFit="1" customWidth="1"/>
    <col min="1585" max="1585" width="6" bestFit="1" customWidth="1"/>
    <col min="1586" max="1586" width="5" bestFit="1" customWidth="1"/>
    <col min="1587" max="1587" width="8.6640625" bestFit="1" customWidth="1"/>
    <col min="1588" max="1588" width="6" bestFit="1" customWidth="1"/>
    <col min="1589" max="1589" width="8.6640625" bestFit="1" customWidth="1"/>
    <col min="1590" max="1590" width="6" bestFit="1" customWidth="1"/>
    <col min="1591" max="1591" width="8.6640625" bestFit="1" customWidth="1"/>
    <col min="1592" max="1593" width="6" bestFit="1" customWidth="1"/>
    <col min="1594" max="1594" width="7" bestFit="1" customWidth="1"/>
    <col min="1595" max="1595" width="8.6640625" bestFit="1" customWidth="1"/>
    <col min="1596" max="1596" width="6" bestFit="1" customWidth="1"/>
    <col min="1597" max="1597" width="5" bestFit="1" customWidth="1"/>
    <col min="1598" max="1598" width="8.6640625" bestFit="1" customWidth="1"/>
    <col min="1599" max="1599" width="6" bestFit="1" customWidth="1"/>
    <col min="1600" max="1600" width="8.6640625" bestFit="1" customWidth="1"/>
    <col min="1601" max="1601" width="8" bestFit="1" customWidth="1"/>
    <col min="1602" max="1602" width="8.6640625" bestFit="1" customWidth="1"/>
    <col min="1603" max="1603" width="6" bestFit="1" customWidth="1"/>
    <col min="1604" max="1604" width="5" bestFit="1" customWidth="1"/>
    <col min="1605" max="1605" width="6" bestFit="1" customWidth="1"/>
    <col min="1606" max="1606" width="8.6640625" bestFit="1" customWidth="1"/>
    <col min="1607" max="1607" width="6" bestFit="1" customWidth="1"/>
    <col min="1608" max="1608" width="5" bestFit="1" customWidth="1"/>
    <col min="1609" max="1609" width="8.6640625" bestFit="1" customWidth="1"/>
    <col min="1610" max="1610" width="6" bestFit="1" customWidth="1"/>
    <col min="1611" max="1611" width="8.6640625" bestFit="1" customWidth="1"/>
    <col min="1612" max="1612" width="6" bestFit="1" customWidth="1"/>
    <col min="1613" max="1613" width="8.6640625" bestFit="1" customWidth="1"/>
    <col min="1614" max="1614" width="6" bestFit="1" customWidth="1"/>
    <col min="1615" max="1615" width="8.6640625" bestFit="1" customWidth="1"/>
    <col min="1616" max="1616" width="6" bestFit="1" customWidth="1"/>
    <col min="1617" max="1617" width="8.6640625" bestFit="1" customWidth="1"/>
    <col min="1618" max="1618" width="6" bestFit="1" customWidth="1"/>
    <col min="1619" max="1619" width="8.6640625" bestFit="1" customWidth="1"/>
    <col min="1620" max="1620" width="6" bestFit="1" customWidth="1"/>
    <col min="1621" max="1621" width="8.6640625" bestFit="1" customWidth="1"/>
    <col min="1622" max="1622" width="6" bestFit="1" customWidth="1"/>
    <col min="1623" max="1623" width="8.6640625" bestFit="1" customWidth="1"/>
    <col min="1624" max="1624" width="6" bestFit="1" customWidth="1"/>
    <col min="1625" max="1625" width="8.6640625" bestFit="1" customWidth="1"/>
    <col min="1626" max="1626" width="7" bestFit="1" customWidth="1"/>
    <col min="1627" max="1627" width="8.6640625" bestFit="1" customWidth="1"/>
    <col min="1628" max="1628" width="6" bestFit="1" customWidth="1"/>
    <col min="1629" max="1629" width="8.6640625" bestFit="1" customWidth="1"/>
    <col min="1630" max="1630" width="6" bestFit="1" customWidth="1"/>
    <col min="1631" max="1631" width="8.6640625" bestFit="1" customWidth="1"/>
    <col min="1632" max="1632" width="6" bestFit="1" customWidth="1"/>
    <col min="1633" max="1633" width="5" bestFit="1" customWidth="1"/>
    <col min="1634" max="1634" width="8.6640625" bestFit="1" customWidth="1"/>
    <col min="1635" max="1635" width="6" bestFit="1" customWidth="1"/>
    <col min="1636" max="1636" width="8.6640625" bestFit="1" customWidth="1"/>
    <col min="1637" max="1637" width="6" bestFit="1" customWidth="1"/>
    <col min="1638" max="1638" width="8.6640625" bestFit="1" customWidth="1"/>
    <col min="1639" max="1639" width="6" bestFit="1" customWidth="1"/>
    <col min="1640" max="1640" width="5" bestFit="1" customWidth="1"/>
    <col min="1641" max="1641" width="8.6640625" bestFit="1" customWidth="1"/>
    <col min="1642" max="1642" width="6" bestFit="1" customWidth="1"/>
    <col min="1643" max="1643" width="8.6640625" bestFit="1" customWidth="1"/>
    <col min="1644" max="1644" width="8" bestFit="1" customWidth="1"/>
    <col min="1645" max="1645" width="10.21875" bestFit="1" customWidth="1"/>
    <col min="1646" max="1646" width="6" bestFit="1" customWidth="1"/>
    <col min="1647" max="1647" width="8.6640625" bestFit="1" customWidth="1"/>
    <col min="1648" max="1648" width="6" bestFit="1" customWidth="1"/>
    <col min="1649" max="1649" width="8.6640625" bestFit="1" customWidth="1"/>
    <col min="1650" max="1650" width="6" bestFit="1" customWidth="1"/>
    <col min="1651" max="1651" width="5" bestFit="1" customWidth="1"/>
    <col min="1652" max="1652" width="8.6640625" bestFit="1" customWidth="1"/>
    <col min="1653" max="1653" width="6" bestFit="1" customWidth="1"/>
    <col min="1654" max="1654" width="8.6640625" bestFit="1" customWidth="1"/>
    <col min="1655" max="1655" width="6" bestFit="1" customWidth="1"/>
    <col min="1656" max="1656" width="8.6640625" bestFit="1" customWidth="1"/>
    <col min="1657" max="1657" width="6" bestFit="1" customWidth="1"/>
    <col min="1658" max="1658" width="8.6640625" bestFit="1" customWidth="1"/>
    <col min="1659" max="1660" width="6" bestFit="1" customWidth="1"/>
    <col min="1661" max="1661" width="8.6640625" bestFit="1" customWidth="1"/>
    <col min="1662" max="1662" width="6" bestFit="1" customWidth="1"/>
    <col min="1663" max="1663" width="8.6640625" bestFit="1" customWidth="1"/>
    <col min="1664" max="1664" width="6" bestFit="1" customWidth="1"/>
    <col min="1665" max="1665" width="5" bestFit="1" customWidth="1"/>
    <col min="1666" max="1667" width="6" bestFit="1" customWidth="1"/>
    <col min="1668" max="1668" width="8.6640625" bestFit="1" customWidth="1"/>
    <col min="1669" max="1669" width="6" bestFit="1" customWidth="1"/>
    <col min="1670" max="1670" width="8.6640625" bestFit="1" customWidth="1"/>
    <col min="1671" max="1672" width="6" bestFit="1" customWidth="1"/>
    <col min="1673" max="1673" width="8.6640625" bestFit="1" customWidth="1"/>
    <col min="1674" max="1674" width="6" bestFit="1" customWidth="1"/>
    <col min="1675" max="1675" width="8.6640625" bestFit="1" customWidth="1"/>
    <col min="1676" max="1676" width="6" bestFit="1" customWidth="1"/>
    <col min="1677" max="1677" width="8.6640625" bestFit="1" customWidth="1"/>
    <col min="1678" max="1679" width="6" bestFit="1" customWidth="1"/>
    <col min="1680" max="1680" width="8.6640625" bestFit="1" customWidth="1"/>
    <col min="1681" max="1681" width="6" bestFit="1" customWidth="1"/>
    <col min="1682" max="1682" width="8.6640625" bestFit="1" customWidth="1"/>
    <col min="1683" max="1683" width="6" bestFit="1" customWidth="1"/>
    <col min="1684" max="1684" width="8.6640625" bestFit="1" customWidth="1"/>
    <col min="1685" max="1685" width="6" bestFit="1" customWidth="1"/>
    <col min="1686" max="1686" width="8.6640625" bestFit="1" customWidth="1"/>
    <col min="1687" max="1687" width="6" bestFit="1" customWidth="1"/>
    <col min="1688" max="1688" width="8.6640625" bestFit="1" customWidth="1"/>
    <col min="1689" max="1689" width="6" bestFit="1" customWidth="1"/>
    <col min="1690" max="1691" width="5" bestFit="1" customWidth="1"/>
    <col min="1692" max="1692" width="8.6640625" bestFit="1" customWidth="1"/>
    <col min="1693" max="1694" width="6" bestFit="1" customWidth="1"/>
    <col min="1695" max="1695" width="8.6640625" bestFit="1" customWidth="1"/>
    <col min="1696" max="1696" width="6" bestFit="1" customWidth="1"/>
    <col min="1697" max="1697" width="8.6640625" bestFit="1" customWidth="1"/>
    <col min="1698" max="1698" width="6" bestFit="1" customWidth="1"/>
    <col min="1699" max="1699" width="8.6640625" bestFit="1" customWidth="1"/>
    <col min="1700" max="1701" width="6" bestFit="1" customWidth="1"/>
    <col min="1702" max="1702" width="8.6640625" bestFit="1" customWidth="1"/>
    <col min="1703" max="1703" width="6" bestFit="1" customWidth="1"/>
    <col min="1704" max="1704" width="8.6640625" bestFit="1" customWidth="1"/>
    <col min="1705" max="1705" width="6" bestFit="1" customWidth="1"/>
    <col min="1706" max="1706" width="8.6640625" bestFit="1" customWidth="1"/>
    <col min="1707" max="1707" width="7" bestFit="1" customWidth="1"/>
    <col min="1708" max="1708" width="8.6640625" bestFit="1" customWidth="1"/>
    <col min="1709" max="1709" width="6" bestFit="1" customWidth="1"/>
    <col min="1710" max="1710" width="5" bestFit="1" customWidth="1"/>
    <col min="1711" max="1711" width="6" bestFit="1" customWidth="1"/>
    <col min="1712" max="1712" width="8.6640625" bestFit="1" customWidth="1"/>
    <col min="1713" max="1713" width="6" bestFit="1" customWidth="1"/>
    <col min="1714" max="1714" width="8.6640625" bestFit="1" customWidth="1"/>
    <col min="1715" max="1715" width="6" bestFit="1" customWidth="1"/>
    <col min="1716" max="1716" width="8.6640625" bestFit="1" customWidth="1"/>
    <col min="1717" max="1717" width="6" bestFit="1" customWidth="1"/>
    <col min="1718" max="1718" width="5" bestFit="1" customWidth="1"/>
    <col min="1719" max="1719" width="8.6640625" bestFit="1" customWidth="1"/>
    <col min="1720" max="1720" width="6" bestFit="1" customWidth="1"/>
    <col min="1721" max="1721" width="8.6640625" bestFit="1" customWidth="1"/>
    <col min="1722" max="1722" width="6" bestFit="1" customWidth="1"/>
    <col min="1723" max="1723" width="8.6640625" bestFit="1" customWidth="1"/>
    <col min="1724" max="1724" width="6" bestFit="1" customWidth="1"/>
    <col min="1725" max="1725" width="5" bestFit="1" customWidth="1"/>
    <col min="1726" max="1726" width="8.6640625" bestFit="1" customWidth="1"/>
    <col min="1727" max="1727" width="6" bestFit="1" customWidth="1"/>
    <col min="1728" max="1728" width="8.6640625" bestFit="1" customWidth="1"/>
    <col min="1729" max="1729" width="6" bestFit="1" customWidth="1"/>
    <col min="1730" max="1730" width="8.6640625" bestFit="1" customWidth="1"/>
    <col min="1731" max="1731" width="6" bestFit="1" customWidth="1"/>
    <col min="1732" max="1732" width="8.6640625" bestFit="1" customWidth="1"/>
    <col min="1733" max="1733" width="6" bestFit="1" customWidth="1"/>
    <col min="1734" max="1734" width="8.6640625" bestFit="1" customWidth="1"/>
    <col min="1735" max="1735" width="6" bestFit="1" customWidth="1"/>
    <col min="1736" max="1736" width="8.6640625" bestFit="1" customWidth="1"/>
    <col min="1737" max="1737" width="7" bestFit="1" customWidth="1"/>
    <col min="1738" max="1738" width="8.6640625" bestFit="1" customWidth="1"/>
    <col min="1739" max="1739" width="6" bestFit="1" customWidth="1"/>
    <col min="1740" max="1740" width="8.6640625" bestFit="1" customWidth="1"/>
    <col min="1741" max="1741" width="6" bestFit="1" customWidth="1"/>
    <col min="1742" max="1742" width="8.6640625" bestFit="1" customWidth="1"/>
    <col min="1743" max="1743" width="6" bestFit="1" customWidth="1"/>
    <col min="1744" max="1744" width="8.6640625" bestFit="1" customWidth="1"/>
    <col min="1745" max="1745" width="7" bestFit="1" customWidth="1"/>
    <col min="1746" max="1746" width="6" bestFit="1" customWidth="1"/>
    <col min="1747" max="1747" width="9.6640625" bestFit="1" customWidth="1"/>
    <col min="1748" max="1748" width="7" bestFit="1" customWidth="1"/>
    <col min="1749" max="1749" width="9.6640625" bestFit="1" customWidth="1"/>
    <col min="1750" max="1750" width="7" bestFit="1" customWidth="1"/>
    <col min="1751" max="1751" width="9.6640625" bestFit="1" customWidth="1"/>
    <col min="1752" max="1752" width="7" bestFit="1" customWidth="1"/>
    <col min="1753" max="1753" width="9.6640625" bestFit="1" customWidth="1"/>
    <col min="1754" max="1754" width="7" bestFit="1" customWidth="1"/>
    <col min="1755" max="1755" width="6" bestFit="1" customWidth="1"/>
    <col min="1756" max="1756" width="9.6640625" bestFit="1" customWidth="1"/>
    <col min="1757" max="1757" width="7" bestFit="1" customWidth="1"/>
    <col min="1758" max="1758" width="9.6640625" bestFit="1" customWidth="1"/>
    <col min="1759" max="1759" width="7" bestFit="1" customWidth="1"/>
    <col min="1760" max="1760" width="9.6640625" bestFit="1" customWidth="1"/>
    <col min="1761" max="1761" width="7" bestFit="1" customWidth="1"/>
    <col min="1762" max="1762" width="9.6640625" bestFit="1" customWidth="1"/>
    <col min="1763" max="1763" width="7" bestFit="1" customWidth="1"/>
    <col min="1764" max="1764" width="9.6640625" bestFit="1" customWidth="1"/>
    <col min="1765" max="1765" width="7" bestFit="1" customWidth="1"/>
    <col min="1766" max="1766" width="9.6640625" bestFit="1" customWidth="1"/>
    <col min="1767" max="1767" width="7" bestFit="1" customWidth="1"/>
    <col min="1768" max="1768" width="9.6640625" bestFit="1" customWidth="1"/>
    <col min="1769" max="1769" width="7" bestFit="1" customWidth="1"/>
    <col min="1770" max="1770" width="9.6640625" bestFit="1" customWidth="1"/>
    <col min="1771" max="1771" width="7" bestFit="1" customWidth="1"/>
    <col min="1772" max="1772" width="9.6640625" bestFit="1" customWidth="1"/>
    <col min="1773" max="1773" width="7" bestFit="1" customWidth="1"/>
    <col min="1774" max="1774" width="9.6640625" bestFit="1" customWidth="1"/>
    <col min="1775" max="1775" width="7" bestFit="1" customWidth="1"/>
    <col min="1776" max="1776" width="9.6640625" bestFit="1" customWidth="1"/>
    <col min="1777" max="1777" width="7" bestFit="1" customWidth="1"/>
    <col min="1778" max="1778" width="9.6640625" bestFit="1" customWidth="1"/>
    <col min="1779" max="1779" width="8" bestFit="1" customWidth="1"/>
    <col min="1780" max="1780" width="9.6640625" bestFit="1" customWidth="1"/>
    <col min="1781" max="1781" width="7" bestFit="1" customWidth="1"/>
    <col min="1782" max="1782" width="9.6640625" bestFit="1" customWidth="1"/>
    <col min="1783" max="1783" width="7" bestFit="1" customWidth="1"/>
    <col min="1784" max="1784" width="9.6640625" bestFit="1" customWidth="1"/>
    <col min="1785" max="1785" width="7" bestFit="1" customWidth="1"/>
    <col min="1786" max="1786" width="5" bestFit="1" customWidth="1"/>
    <col min="1787" max="1787" width="9.6640625" bestFit="1" customWidth="1"/>
    <col min="1788" max="1788" width="7" bestFit="1" customWidth="1"/>
    <col min="1789" max="1789" width="9.6640625" bestFit="1" customWidth="1"/>
    <col min="1790" max="1790" width="7" bestFit="1" customWidth="1"/>
    <col min="1791" max="1791" width="9.6640625" bestFit="1" customWidth="1"/>
    <col min="1792" max="1792" width="7" bestFit="1" customWidth="1"/>
    <col min="1793" max="1793" width="9.6640625" bestFit="1" customWidth="1"/>
    <col min="1794" max="1794" width="7" bestFit="1" customWidth="1"/>
    <col min="1795" max="1795" width="9.6640625" bestFit="1" customWidth="1"/>
    <col min="1796" max="1796" width="7" bestFit="1" customWidth="1"/>
    <col min="1797" max="1797" width="9.6640625" bestFit="1" customWidth="1"/>
    <col min="1798" max="1798" width="7" bestFit="1" customWidth="1"/>
    <col min="1799" max="1799" width="9.6640625" bestFit="1" customWidth="1"/>
    <col min="1800" max="1800" width="7" bestFit="1" customWidth="1"/>
    <col min="1801" max="1801" width="9.6640625" bestFit="1" customWidth="1"/>
    <col min="1802" max="1802" width="7" bestFit="1" customWidth="1"/>
    <col min="1803" max="1803" width="9.6640625" bestFit="1" customWidth="1"/>
    <col min="1804" max="1804" width="10" bestFit="1" customWidth="1"/>
    <col min="1805" max="1805" width="12.21875" bestFit="1" customWidth="1"/>
    <col min="1806" max="1806" width="7" bestFit="1" customWidth="1"/>
    <col min="1807" max="1807" width="9.6640625" bestFit="1" customWidth="1"/>
    <col min="1808" max="1808" width="7" bestFit="1" customWidth="1"/>
    <col min="1809" max="1809" width="9.6640625" bestFit="1" customWidth="1"/>
    <col min="1810" max="1810" width="7" bestFit="1" customWidth="1"/>
    <col min="1811" max="1811" width="6" bestFit="1" customWidth="1"/>
    <col min="1812" max="1812" width="9.6640625" bestFit="1" customWidth="1"/>
    <col min="1813" max="1813" width="7" bestFit="1" customWidth="1"/>
    <col min="1814" max="1814" width="9.6640625" bestFit="1" customWidth="1"/>
    <col min="1815" max="1815" width="7" bestFit="1" customWidth="1"/>
    <col min="1816" max="1816" width="9.6640625" bestFit="1" customWidth="1"/>
    <col min="1817" max="1817" width="7" bestFit="1" customWidth="1"/>
    <col min="1818" max="1818" width="9.6640625" bestFit="1" customWidth="1"/>
    <col min="1819" max="1819" width="7" bestFit="1" customWidth="1"/>
    <col min="1820" max="1820" width="9.6640625" bestFit="1" customWidth="1"/>
    <col min="1821" max="1821" width="7" bestFit="1" customWidth="1"/>
    <col min="1822" max="1822" width="9.6640625" bestFit="1" customWidth="1"/>
    <col min="1823" max="1823" width="7" bestFit="1" customWidth="1"/>
    <col min="1824" max="1824" width="9.6640625" bestFit="1" customWidth="1"/>
    <col min="1825" max="1825" width="7" bestFit="1" customWidth="1"/>
    <col min="1826" max="1826" width="9.6640625" bestFit="1" customWidth="1"/>
    <col min="1827" max="1827" width="7" bestFit="1" customWidth="1"/>
    <col min="1828" max="1828" width="9.6640625" bestFit="1" customWidth="1"/>
    <col min="1829" max="1829" width="7" bestFit="1" customWidth="1"/>
    <col min="1830" max="1830" width="9.6640625" bestFit="1" customWidth="1"/>
    <col min="1831" max="1831" width="7" bestFit="1" customWidth="1"/>
    <col min="1832" max="1832" width="9.6640625" bestFit="1" customWidth="1"/>
    <col min="1833" max="1833" width="7" bestFit="1" customWidth="1"/>
    <col min="1834" max="1834" width="9.6640625" bestFit="1" customWidth="1"/>
    <col min="1835" max="1835" width="7" bestFit="1" customWidth="1"/>
    <col min="1836" max="1836" width="9.6640625" bestFit="1" customWidth="1"/>
    <col min="1837" max="1837" width="7" bestFit="1" customWidth="1"/>
    <col min="1838" max="1838" width="9.6640625" bestFit="1" customWidth="1"/>
    <col min="1839" max="1839" width="7" bestFit="1" customWidth="1"/>
    <col min="1840" max="1840" width="9.6640625" bestFit="1" customWidth="1"/>
    <col min="1841" max="1841" width="7" bestFit="1" customWidth="1"/>
    <col min="1842" max="1842" width="9.6640625" bestFit="1" customWidth="1"/>
    <col min="1843" max="1843" width="7" bestFit="1" customWidth="1"/>
    <col min="1844" max="1844" width="9.6640625" bestFit="1" customWidth="1"/>
    <col min="1845" max="1845" width="7" bestFit="1" customWidth="1"/>
    <col min="1846" max="1846" width="9.6640625" bestFit="1" customWidth="1"/>
    <col min="1847" max="1847" width="7" bestFit="1" customWidth="1"/>
    <col min="1848" max="1848" width="9.6640625" bestFit="1" customWidth="1"/>
    <col min="1849" max="1849" width="7" bestFit="1" customWidth="1"/>
    <col min="1850" max="1850" width="9.6640625" bestFit="1" customWidth="1"/>
    <col min="1851" max="1851" width="7" bestFit="1" customWidth="1"/>
    <col min="1852" max="1852" width="9.6640625" bestFit="1" customWidth="1"/>
    <col min="1853" max="1853" width="7" bestFit="1" customWidth="1"/>
    <col min="1854" max="1854" width="9.6640625" bestFit="1" customWidth="1"/>
    <col min="1855" max="1855" width="7" bestFit="1" customWidth="1"/>
    <col min="1856" max="1856" width="9.6640625" bestFit="1" customWidth="1"/>
    <col min="1857" max="1857" width="7" bestFit="1" customWidth="1"/>
    <col min="1858" max="1858" width="9.6640625" bestFit="1" customWidth="1"/>
    <col min="1859" max="1859" width="7" bestFit="1" customWidth="1"/>
    <col min="1860" max="1860" width="9.6640625" bestFit="1" customWidth="1"/>
    <col min="1861" max="1861" width="7" bestFit="1" customWidth="1"/>
    <col min="1862" max="1862" width="9.6640625" bestFit="1" customWidth="1"/>
    <col min="1863" max="1863" width="7" bestFit="1" customWidth="1"/>
    <col min="1864" max="1864" width="9.6640625" bestFit="1" customWidth="1"/>
    <col min="1865" max="1865" width="7" bestFit="1" customWidth="1"/>
    <col min="1866" max="1866" width="9.6640625" bestFit="1" customWidth="1"/>
    <col min="1867" max="1867" width="7" bestFit="1" customWidth="1"/>
    <col min="1868" max="1868" width="9.6640625" bestFit="1" customWidth="1"/>
    <col min="1869" max="1869" width="7" bestFit="1" customWidth="1"/>
    <col min="1870" max="1870" width="9.6640625" bestFit="1" customWidth="1"/>
    <col min="1871" max="1871" width="7" bestFit="1" customWidth="1"/>
    <col min="1872" max="1872" width="9.6640625" bestFit="1" customWidth="1"/>
    <col min="1873" max="1873" width="7" bestFit="1" customWidth="1"/>
    <col min="1874" max="1874" width="5" bestFit="1" customWidth="1"/>
    <col min="1875" max="1875" width="9.6640625" bestFit="1" customWidth="1"/>
    <col min="1876" max="1876" width="7" bestFit="1" customWidth="1"/>
    <col min="1877" max="1877" width="9.6640625" bestFit="1" customWidth="1"/>
    <col min="1878" max="1878" width="7" bestFit="1" customWidth="1"/>
    <col min="1879" max="1879" width="9.6640625" bestFit="1" customWidth="1"/>
    <col min="1880" max="1880" width="7" bestFit="1" customWidth="1"/>
    <col min="1881" max="1881" width="9.6640625" bestFit="1" customWidth="1"/>
    <col min="1882" max="1882" width="7" bestFit="1" customWidth="1"/>
    <col min="1883" max="1883" width="9.6640625" bestFit="1" customWidth="1"/>
    <col min="1884" max="1884" width="7" bestFit="1" customWidth="1"/>
    <col min="1885" max="1885" width="9.6640625" bestFit="1" customWidth="1"/>
    <col min="1886" max="1886" width="7" bestFit="1" customWidth="1"/>
    <col min="1887" max="1887" width="9.6640625" bestFit="1" customWidth="1"/>
    <col min="1888" max="1888" width="7" bestFit="1" customWidth="1"/>
    <col min="1889" max="1889" width="9.6640625" bestFit="1" customWidth="1"/>
    <col min="1890" max="1890" width="7" bestFit="1" customWidth="1"/>
    <col min="1891" max="1891" width="9.6640625" bestFit="1" customWidth="1"/>
    <col min="1892" max="1892" width="7" bestFit="1" customWidth="1"/>
    <col min="1893" max="1893" width="9.6640625" bestFit="1" customWidth="1"/>
    <col min="1894" max="1894" width="7" bestFit="1" customWidth="1"/>
    <col min="1895" max="1895" width="9.6640625" bestFit="1" customWidth="1"/>
    <col min="1896" max="1896" width="10" bestFit="1" customWidth="1"/>
    <col min="1897" max="1897" width="12.21875" bestFit="1" customWidth="1"/>
    <col min="1898" max="1898" width="7" bestFit="1" customWidth="1"/>
    <col min="1899" max="1899" width="9.6640625" bestFit="1" customWidth="1"/>
    <col min="1900" max="1900" width="7" bestFit="1" customWidth="1"/>
    <col min="1901" max="1901" width="9.6640625" bestFit="1" customWidth="1"/>
    <col min="1902" max="1902" width="7" bestFit="1" customWidth="1"/>
    <col min="1903" max="1903" width="9.6640625" bestFit="1" customWidth="1"/>
    <col min="1904" max="1904" width="7" bestFit="1" customWidth="1"/>
    <col min="1905" max="1905" width="9.6640625" bestFit="1" customWidth="1"/>
    <col min="1906" max="1906" width="7" bestFit="1" customWidth="1"/>
    <col min="1907" max="1907" width="9.6640625" bestFit="1" customWidth="1"/>
    <col min="1908" max="1908" width="7" bestFit="1" customWidth="1"/>
    <col min="1909" max="1909" width="9.6640625" bestFit="1" customWidth="1"/>
    <col min="1910" max="1910" width="7" bestFit="1" customWidth="1"/>
    <col min="1911" max="1911" width="9.6640625" bestFit="1" customWidth="1"/>
    <col min="1912" max="1912" width="7" bestFit="1" customWidth="1"/>
    <col min="1913" max="1913" width="9.6640625" bestFit="1" customWidth="1"/>
    <col min="1914" max="1914" width="7" bestFit="1" customWidth="1"/>
    <col min="1915" max="1915" width="6" bestFit="1" customWidth="1"/>
    <col min="1916" max="1916" width="9.6640625" bestFit="1" customWidth="1"/>
    <col min="1917" max="1917" width="7" bestFit="1" customWidth="1"/>
    <col min="1918" max="1918" width="9.6640625" bestFit="1" customWidth="1"/>
    <col min="1919" max="1919" width="7" bestFit="1" customWidth="1"/>
    <col min="1920" max="1920" width="9.6640625" bestFit="1" customWidth="1"/>
    <col min="1921" max="1921" width="7" bestFit="1" customWidth="1"/>
    <col min="1922" max="1922" width="9.6640625" bestFit="1" customWidth="1"/>
    <col min="1923" max="1923" width="7" bestFit="1" customWidth="1"/>
    <col min="1924" max="1924" width="9.6640625" bestFit="1" customWidth="1"/>
    <col min="1925" max="1925" width="7" bestFit="1" customWidth="1"/>
    <col min="1926" max="1926" width="9.6640625" bestFit="1" customWidth="1"/>
    <col min="1927" max="1927" width="7" bestFit="1" customWidth="1"/>
    <col min="1928" max="1928" width="9.6640625" bestFit="1" customWidth="1"/>
    <col min="1929" max="1929" width="7" bestFit="1" customWidth="1"/>
    <col min="1930" max="1930" width="9.6640625" bestFit="1" customWidth="1"/>
    <col min="1931" max="1931" width="7" bestFit="1" customWidth="1"/>
    <col min="1932" max="1932" width="9.6640625" bestFit="1" customWidth="1"/>
    <col min="1933" max="1933" width="7" bestFit="1" customWidth="1"/>
    <col min="1934" max="1934" width="9.6640625" bestFit="1" customWidth="1"/>
    <col min="1935" max="1935" width="7" bestFit="1" customWidth="1"/>
    <col min="1936" max="1936" width="9.6640625" bestFit="1" customWidth="1"/>
    <col min="1937" max="1937" width="7" bestFit="1" customWidth="1"/>
    <col min="1938" max="1938" width="9.6640625" bestFit="1" customWidth="1"/>
    <col min="1939" max="1939" width="8" bestFit="1" customWidth="1"/>
    <col min="1940" max="1940" width="9.6640625" bestFit="1" customWidth="1"/>
    <col min="1941" max="1941" width="7" bestFit="1" customWidth="1"/>
    <col min="1942" max="1942" width="9.6640625" bestFit="1" customWidth="1"/>
    <col min="1943" max="1943" width="7" bestFit="1" customWidth="1"/>
    <col min="1944" max="1944" width="9.6640625" bestFit="1" customWidth="1"/>
    <col min="1945" max="1945" width="7" bestFit="1" customWidth="1"/>
    <col min="1946" max="1946" width="9.6640625" bestFit="1" customWidth="1"/>
    <col min="1947" max="1947" width="7" bestFit="1" customWidth="1"/>
    <col min="1948" max="1948" width="9.6640625" bestFit="1" customWidth="1"/>
    <col min="1949" max="1949" width="7" bestFit="1" customWidth="1"/>
    <col min="1950" max="1950" width="9.6640625" bestFit="1" customWidth="1"/>
    <col min="1951" max="1951" width="7" bestFit="1" customWidth="1"/>
    <col min="1952" max="1952" width="9.6640625" bestFit="1" customWidth="1"/>
    <col min="1953" max="1953" width="7" bestFit="1" customWidth="1"/>
    <col min="1954" max="1954" width="9.6640625" bestFit="1" customWidth="1"/>
    <col min="1955" max="1955" width="7" bestFit="1" customWidth="1"/>
    <col min="1956" max="1956" width="9.6640625" bestFit="1" customWidth="1"/>
    <col min="1957" max="1957" width="7" bestFit="1" customWidth="1"/>
    <col min="1958" max="1958" width="9.6640625" bestFit="1" customWidth="1"/>
    <col min="1959" max="1959" width="7" bestFit="1" customWidth="1"/>
    <col min="1960" max="1960" width="9.6640625" bestFit="1" customWidth="1"/>
    <col min="1961" max="1961" width="7" bestFit="1" customWidth="1"/>
    <col min="1962" max="1962" width="9.6640625" bestFit="1" customWidth="1"/>
    <col min="1963" max="1963" width="7" bestFit="1" customWidth="1"/>
    <col min="1964" max="1964" width="9.6640625" bestFit="1" customWidth="1"/>
    <col min="1965" max="1965" width="7" bestFit="1" customWidth="1"/>
    <col min="1966" max="1966" width="9.6640625" bestFit="1" customWidth="1"/>
    <col min="1967" max="1967" width="7" bestFit="1" customWidth="1"/>
    <col min="1968" max="1968" width="9.6640625" bestFit="1" customWidth="1"/>
    <col min="1969" max="1969" width="7" bestFit="1" customWidth="1"/>
    <col min="1970" max="1970" width="9.6640625" bestFit="1" customWidth="1"/>
    <col min="1971" max="1971" width="7" bestFit="1" customWidth="1"/>
    <col min="1972" max="1972" width="9.6640625" bestFit="1" customWidth="1"/>
    <col min="1973" max="1973" width="7" bestFit="1" customWidth="1"/>
    <col min="1974" max="1974" width="9.6640625" bestFit="1" customWidth="1"/>
    <col min="1975" max="1975" width="7" bestFit="1" customWidth="1"/>
    <col min="1976" max="1976" width="9.6640625" bestFit="1" customWidth="1"/>
    <col min="1977" max="1977" width="7" bestFit="1" customWidth="1"/>
    <col min="1978" max="1978" width="9.6640625" bestFit="1" customWidth="1"/>
    <col min="1979" max="1979" width="7" bestFit="1" customWidth="1"/>
    <col min="1980" max="1980" width="9.6640625" bestFit="1" customWidth="1"/>
    <col min="1981" max="1981" width="7" bestFit="1" customWidth="1"/>
    <col min="1982" max="1982" width="9.6640625" bestFit="1" customWidth="1"/>
    <col min="1983" max="1983" width="9" bestFit="1" customWidth="1"/>
    <col min="1984" max="1984" width="11.21875" bestFit="1" customWidth="1"/>
    <col min="1985" max="1985" width="10" bestFit="1" customWidth="1"/>
    <col min="1986" max="1986" width="12.21875" bestFit="1" customWidth="1"/>
    <col min="1987" max="1987" width="8" bestFit="1" customWidth="1"/>
    <col min="1988" max="1988" width="9.6640625" bestFit="1" customWidth="1"/>
    <col min="1989" max="1989" width="10" bestFit="1" customWidth="1"/>
    <col min="1990" max="1990" width="12.21875" bestFit="1" customWidth="1"/>
    <col min="1991" max="1991" width="7" bestFit="1" customWidth="1"/>
    <col min="1992" max="1992" width="9.6640625" bestFit="1" customWidth="1"/>
    <col min="1993" max="1993" width="7" bestFit="1" customWidth="1"/>
    <col min="1994" max="1994" width="9.6640625" bestFit="1" customWidth="1"/>
    <col min="1995" max="1995" width="7" bestFit="1" customWidth="1"/>
    <col min="1996" max="1996" width="9.6640625" bestFit="1" customWidth="1"/>
    <col min="1997" max="1997" width="7" bestFit="1" customWidth="1"/>
    <col min="1998" max="1998" width="9.6640625" bestFit="1" customWidth="1"/>
    <col min="1999" max="1999" width="7" bestFit="1" customWidth="1"/>
    <col min="2000" max="2000" width="9.6640625" bestFit="1" customWidth="1"/>
    <col min="2001" max="2001" width="7" bestFit="1" customWidth="1"/>
    <col min="2002" max="2002" width="9.6640625" bestFit="1" customWidth="1"/>
    <col min="2003" max="2003" width="7" bestFit="1" customWidth="1"/>
    <col min="2004" max="2004" width="9.6640625" bestFit="1" customWidth="1"/>
    <col min="2005" max="2005" width="7" bestFit="1" customWidth="1"/>
    <col min="2006" max="2006" width="9.6640625" bestFit="1" customWidth="1"/>
    <col min="2007" max="2007" width="7" bestFit="1" customWidth="1"/>
    <col min="2008" max="2008" width="9.6640625" bestFit="1" customWidth="1"/>
    <col min="2009" max="2009" width="7" bestFit="1" customWidth="1"/>
    <col min="2010" max="2010" width="9.6640625" bestFit="1" customWidth="1"/>
    <col min="2011" max="2011" width="7" bestFit="1" customWidth="1"/>
    <col min="2012" max="2012" width="9.6640625" bestFit="1" customWidth="1"/>
    <col min="2013" max="2013" width="7" bestFit="1" customWidth="1"/>
    <col min="2014" max="2014" width="9.6640625" bestFit="1" customWidth="1"/>
    <col min="2015" max="2015" width="7" bestFit="1" customWidth="1"/>
    <col min="2016" max="2016" width="9.6640625" bestFit="1" customWidth="1"/>
    <col min="2017" max="2017" width="7" bestFit="1" customWidth="1"/>
    <col min="2018" max="2018" width="9.6640625" bestFit="1" customWidth="1"/>
    <col min="2019" max="2019" width="7" bestFit="1" customWidth="1"/>
    <col min="2020" max="2020" width="9.6640625" bestFit="1" customWidth="1"/>
    <col min="2021" max="2021" width="7" bestFit="1" customWidth="1"/>
    <col min="2022" max="2022" width="9.6640625" bestFit="1" customWidth="1"/>
    <col min="2023" max="2023" width="7" bestFit="1" customWidth="1"/>
    <col min="2024" max="2024" width="9.6640625" bestFit="1" customWidth="1"/>
    <col min="2025" max="2025" width="7" bestFit="1" customWidth="1"/>
    <col min="2026" max="2026" width="9.6640625" bestFit="1" customWidth="1"/>
    <col min="2027" max="2027" width="7" bestFit="1" customWidth="1"/>
    <col min="2028" max="2028" width="9.6640625" bestFit="1" customWidth="1"/>
    <col min="2029" max="2029" width="10" bestFit="1" customWidth="1"/>
    <col min="2030" max="2030" width="12.21875" bestFit="1" customWidth="1"/>
    <col min="2031" max="2031" width="7" bestFit="1" customWidth="1"/>
    <col min="2032" max="2032" width="9.6640625" bestFit="1" customWidth="1"/>
    <col min="2033" max="2033" width="7" bestFit="1" customWidth="1"/>
    <col min="2034" max="2034" width="9.6640625" bestFit="1" customWidth="1"/>
    <col min="2035" max="2035" width="7" bestFit="1" customWidth="1"/>
    <col min="2036" max="2036" width="9.6640625" bestFit="1" customWidth="1"/>
    <col min="2037" max="2037" width="7" bestFit="1" customWidth="1"/>
    <col min="2038" max="2038" width="9.6640625" bestFit="1" customWidth="1"/>
    <col min="2039" max="2039" width="7" bestFit="1" customWidth="1"/>
    <col min="2040" max="2040" width="9.6640625" bestFit="1" customWidth="1"/>
    <col min="2041" max="2041" width="7" bestFit="1" customWidth="1"/>
    <col min="2042" max="2042" width="9.6640625" bestFit="1" customWidth="1"/>
    <col min="2043" max="2043" width="7" bestFit="1" customWidth="1"/>
    <col min="2044" max="2044" width="9.6640625" bestFit="1" customWidth="1"/>
    <col min="2045" max="2045" width="7" bestFit="1" customWidth="1"/>
    <col min="2046" max="2046" width="9.6640625" bestFit="1" customWidth="1"/>
    <col min="2047" max="2047" width="7" bestFit="1" customWidth="1"/>
    <col min="2048" max="2048" width="9.6640625" bestFit="1" customWidth="1"/>
    <col min="2049" max="2049" width="7" bestFit="1" customWidth="1"/>
    <col min="2050" max="2050" width="9.6640625" bestFit="1" customWidth="1"/>
    <col min="2051" max="2051" width="7" bestFit="1" customWidth="1"/>
    <col min="2052" max="2052" width="9.6640625" bestFit="1" customWidth="1"/>
    <col min="2053" max="2053" width="7" bestFit="1" customWidth="1"/>
    <col min="2054" max="2054" width="9.6640625" bestFit="1" customWidth="1"/>
    <col min="2055" max="2055" width="7" bestFit="1" customWidth="1"/>
    <col min="2056" max="2056" width="6" bestFit="1" customWidth="1"/>
    <col min="2057" max="2057" width="9.6640625" bestFit="1" customWidth="1"/>
    <col min="2058" max="2058" width="7" bestFit="1" customWidth="1"/>
    <col min="2059" max="2059" width="9.6640625" bestFit="1" customWidth="1"/>
    <col min="2060" max="2060" width="7" bestFit="1" customWidth="1"/>
    <col min="2061" max="2061" width="9.6640625" bestFit="1" customWidth="1"/>
    <col min="2062" max="2062" width="7" bestFit="1" customWidth="1"/>
    <col min="2063" max="2063" width="9.6640625" bestFit="1" customWidth="1"/>
    <col min="2064" max="2064" width="7" bestFit="1" customWidth="1"/>
    <col min="2065" max="2065" width="9.6640625" bestFit="1" customWidth="1"/>
    <col min="2066" max="2066" width="7" bestFit="1" customWidth="1"/>
    <col min="2067" max="2067" width="9.6640625" bestFit="1" customWidth="1"/>
    <col min="2068" max="2068" width="7" bestFit="1" customWidth="1"/>
    <col min="2069" max="2069" width="9.6640625" bestFit="1" customWidth="1"/>
    <col min="2070" max="2070" width="7" bestFit="1" customWidth="1"/>
    <col min="2071" max="2071" width="9.6640625" bestFit="1" customWidth="1"/>
    <col min="2072" max="2072" width="7" bestFit="1" customWidth="1"/>
    <col min="2073" max="2073" width="9.6640625" bestFit="1" customWidth="1"/>
    <col min="2074" max="2074" width="7" bestFit="1" customWidth="1"/>
    <col min="2075" max="2075" width="9.6640625" bestFit="1" customWidth="1"/>
    <col min="2076" max="2076" width="7" bestFit="1" customWidth="1"/>
    <col min="2077" max="2077" width="9.6640625" bestFit="1" customWidth="1"/>
    <col min="2078" max="2078" width="7" bestFit="1" customWidth="1"/>
    <col min="2079" max="2079" width="9.6640625" bestFit="1" customWidth="1"/>
    <col min="2080" max="2080" width="7" bestFit="1" customWidth="1"/>
    <col min="2081" max="2081" width="9.6640625" bestFit="1" customWidth="1"/>
    <col min="2082" max="2082" width="7" bestFit="1" customWidth="1"/>
    <col min="2083" max="2083" width="9.6640625" bestFit="1" customWidth="1"/>
    <col min="2084" max="2084" width="7" bestFit="1" customWidth="1"/>
    <col min="2085" max="2085" width="9.6640625" bestFit="1" customWidth="1"/>
    <col min="2086" max="2086" width="7" bestFit="1" customWidth="1"/>
    <col min="2087" max="2087" width="9.6640625" bestFit="1" customWidth="1"/>
    <col min="2088" max="2088" width="7" bestFit="1" customWidth="1"/>
    <col min="2089" max="2089" width="9.6640625" bestFit="1" customWidth="1"/>
    <col min="2090" max="2090" width="7" bestFit="1" customWidth="1"/>
    <col min="2091" max="2091" width="9.6640625" bestFit="1" customWidth="1"/>
    <col min="2092" max="2092" width="7" bestFit="1" customWidth="1"/>
    <col min="2093" max="2093" width="9.6640625" bestFit="1" customWidth="1"/>
    <col min="2094" max="2094" width="7" bestFit="1" customWidth="1"/>
    <col min="2095" max="2095" width="9.6640625" bestFit="1" customWidth="1"/>
    <col min="2096" max="2096" width="7" bestFit="1" customWidth="1"/>
    <col min="2097" max="2097" width="9.6640625" bestFit="1" customWidth="1"/>
    <col min="2098" max="2098" width="7" bestFit="1" customWidth="1"/>
    <col min="2099" max="2099" width="9.6640625" bestFit="1" customWidth="1"/>
    <col min="2100" max="2100" width="7" bestFit="1" customWidth="1"/>
    <col min="2101" max="2101" width="9.6640625" bestFit="1" customWidth="1"/>
    <col min="2102" max="2102" width="7" bestFit="1" customWidth="1"/>
    <col min="2103" max="2103" width="9.6640625" bestFit="1" customWidth="1"/>
    <col min="2104" max="2104" width="7" bestFit="1" customWidth="1"/>
    <col min="2105" max="2105" width="9.6640625" bestFit="1" customWidth="1"/>
    <col min="2106" max="2106" width="7" bestFit="1" customWidth="1"/>
    <col min="2107" max="2107" width="6" bestFit="1" customWidth="1"/>
    <col min="2108" max="2108" width="9.6640625" bestFit="1" customWidth="1"/>
    <col min="2109" max="2109" width="10" bestFit="1" customWidth="1"/>
    <col min="2110" max="2110" width="12.21875" bestFit="1" customWidth="1"/>
    <col min="2111" max="2111" width="7" bestFit="1" customWidth="1"/>
    <col min="2112" max="2112" width="9.6640625" bestFit="1" customWidth="1"/>
    <col min="2113" max="2113" width="7" bestFit="1" customWidth="1"/>
    <col min="2114" max="2114" width="9.6640625" bestFit="1" customWidth="1"/>
    <col min="2115" max="2115" width="7" bestFit="1" customWidth="1"/>
    <col min="2116" max="2116" width="9.6640625" bestFit="1" customWidth="1"/>
    <col min="2117" max="2117" width="7" bestFit="1" customWidth="1"/>
    <col min="2118" max="2118" width="9.6640625" bestFit="1" customWidth="1"/>
    <col min="2119" max="2119" width="7" bestFit="1" customWidth="1"/>
    <col min="2120" max="2120" width="9.6640625" bestFit="1" customWidth="1"/>
    <col min="2121" max="2121" width="7" bestFit="1" customWidth="1"/>
    <col min="2122" max="2122" width="9.6640625" bestFit="1" customWidth="1"/>
    <col min="2123" max="2123" width="7" bestFit="1" customWidth="1"/>
    <col min="2124" max="2124" width="9.6640625" bestFit="1" customWidth="1"/>
    <col min="2125" max="2125" width="7" bestFit="1" customWidth="1"/>
    <col min="2126" max="2126" width="9.6640625" bestFit="1" customWidth="1"/>
    <col min="2127" max="2127" width="7" bestFit="1" customWidth="1"/>
    <col min="2128" max="2128" width="9.6640625" bestFit="1" customWidth="1"/>
    <col min="2129" max="2129" width="7" bestFit="1" customWidth="1"/>
    <col min="2130" max="2130" width="9.6640625" bestFit="1" customWidth="1"/>
    <col min="2131" max="2131" width="7" bestFit="1" customWidth="1"/>
    <col min="2132" max="2132" width="9.6640625" bestFit="1" customWidth="1"/>
    <col min="2133" max="2133" width="7" bestFit="1" customWidth="1"/>
    <col min="2134" max="2134" width="9.6640625" bestFit="1" customWidth="1"/>
    <col min="2135" max="2135" width="7" bestFit="1" customWidth="1"/>
    <col min="2136" max="2136" width="9.6640625" bestFit="1" customWidth="1"/>
    <col min="2137" max="2137" width="7" bestFit="1" customWidth="1"/>
    <col min="2138" max="2138" width="9.6640625" bestFit="1" customWidth="1"/>
    <col min="2139" max="2139" width="7" bestFit="1" customWidth="1"/>
    <col min="2140" max="2140" width="9.6640625" bestFit="1" customWidth="1"/>
    <col min="2141" max="2141" width="7" bestFit="1" customWidth="1"/>
    <col min="2142" max="2142" width="9.6640625" bestFit="1" customWidth="1"/>
    <col min="2143" max="2143" width="7" bestFit="1" customWidth="1"/>
    <col min="2144" max="2144" width="9.6640625" bestFit="1" customWidth="1"/>
    <col min="2145" max="2145" width="7" bestFit="1" customWidth="1"/>
    <col min="2146" max="2146" width="9.6640625" bestFit="1" customWidth="1"/>
    <col min="2147" max="2147" width="7" bestFit="1" customWidth="1"/>
    <col min="2148" max="2148" width="9.6640625" bestFit="1" customWidth="1"/>
    <col min="2149" max="2149" width="7" bestFit="1" customWidth="1"/>
    <col min="2150" max="2150" width="9.6640625" bestFit="1" customWidth="1"/>
    <col min="2151" max="2151" width="7" bestFit="1" customWidth="1"/>
    <col min="2152" max="2152" width="9.6640625" bestFit="1" customWidth="1"/>
    <col min="2153" max="2153" width="7" bestFit="1" customWidth="1"/>
    <col min="2154" max="2154" width="9.6640625" bestFit="1" customWidth="1"/>
    <col min="2155" max="2155" width="7" bestFit="1" customWidth="1"/>
    <col min="2156" max="2156" width="9.6640625" bestFit="1" customWidth="1"/>
    <col min="2157" max="2157" width="10" bestFit="1" customWidth="1"/>
    <col min="2158" max="2158" width="12.21875" bestFit="1" customWidth="1"/>
    <col min="2159" max="2160" width="7" bestFit="1" customWidth="1"/>
    <col min="2161" max="2161" width="9.6640625" bestFit="1" customWidth="1"/>
    <col min="2162" max="2162" width="7" bestFit="1" customWidth="1"/>
    <col min="2163" max="2163" width="9.6640625" bestFit="1" customWidth="1"/>
    <col min="2164" max="2164" width="7" bestFit="1" customWidth="1"/>
    <col min="2165" max="2165" width="9.6640625" bestFit="1" customWidth="1"/>
    <col min="2166" max="2166" width="7" bestFit="1" customWidth="1"/>
    <col min="2167" max="2167" width="9.6640625" bestFit="1" customWidth="1"/>
    <col min="2168" max="2168" width="7" bestFit="1" customWidth="1"/>
    <col min="2169" max="2169" width="9.6640625" bestFit="1" customWidth="1"/>
    <col min="2170" max="2170" width="10" bestFit="1" customWidth="1"/>
    <col min="2171" max="2171" width="12.21875" bestFit="1" customWidth="1"/>
    <col min="2172" max="2172" width="7" bestFit="1" customWidth="1"/>
    <col min="2173" max="2173" width="9.6640625" bestFit="1" customWidth="1"/>
    <col min="2174" max="2174" width="7" bestFit="1" customWidth="1"/>
    <col min="2175" max="2175" width="9.6640625" bestFit="1" customWidth="1"/>
    <col min="2176" max="2176" width="7" bestFit="1" customWidth="1"/>
    <col min="2177" max="2177" width="9.6640625" bestFit="1" customWidth="1"/>
    <col min="2178" max="2178" width="7" bestFit="1" customWidth="1"/>
    <col min="2179" max="2179" width="9.6640625" bestFit="1" customWidth="1"/>
    <col min="2180" max="2180" width="7" bestFit="1" customWidth="1"/>
    <col min="2181" max="2181" width="9.6640625" bestFit="1" customWidth="1"/>
    <col min="2182" max="2182" width="7" bestFit="1" customWidth="1"/>
    <col min="2183" max="2183" width="9.6640625" bestFit="1" customWidth="1"/>
    <col min="2184" max="2184" width="7" bestFit="1" customWidth="1"/>
    <col min="2185" max="2185" width="9.6640625" bestFit="1" customWidth="1"/>
    <col min="2186" max="2186" width="7" bestFit="1" customWidth="1"/>
    <col min="2187" max="2187" width="9.6640625" bestFit="1" customWidth="1"/>
    <col min="2188" max="2188" width="7" bestFit="1" customWidth="1"/>
    <col min="2189" max="2189" width="9.6640625" bestFit="1" customWidth="1"/>
    <col min="2190" max="2190" width="7" bestFit="1" customWidth="1"/>
    <col min="2191" max="2191" width="9.6640625" bestFit="1" customWidth="1"/>
    <col min="2192" max="2192" width="7" bestFit="1" customWidth="1"/>
    <col min="2193" max="2193" width="9.6640625" bestFit="1" customWidth="1"/>
    <col min="2194" max="2194" width="7" bestFit="1" customWidth="1"/>
    <col min="2195" max="2195" width="9.6640625" bestFit="1" customWidth="1"/>
    <col min="2196" max="2196" width="7" bestFit="1" customWidth="1"/>
    <col min="2197" max="2197" width="9.6640625" bestFit="1" customWidth="1"/>
    <col min="2198" max="2198" width="7" bestFit="1" customWidth="1"/>
    <col min="2199" max="2199" width="9.6640625" bestFit="1" customWidth="1"/>
    <col min="2200" max="2200" width="7" bestFit="1" customWidth="1"/>
    <col min="2201" max="2201" width="9.6640625" bestFit="1" customWidth="1"/>
    <col min="2202" max="2202" width="7" bestFit="1" customWidth="1"/>
    <col min="2203" max="2203" width="9.6640625" bestFit="1" customWidth="1"/>
    <col min="2204" max="2204" width="10" bestFit="1" customWidth="1"/>
    <col min="2205" max="2205" width="12.21875" bestFit="1" customWidth="1"/>
    <col min="2206" max="2206" width="7" bestFit="1" customWidth="1"/>
    <col min="2207" max="2207" width="9.6640625" bestFit="1" customWidth="1"/>
    <col min="2208" max="2208" width="10" bestFit="1" customWidth="1"/>
    <col min="2209" max="2209" width="12.21875" bestFit="1" customWidth="1"/>
    <col min="2210" max="2210" width="10" bestFit="1" customWidth="1"/>
    <col min="2211" max="2211" width="12.21875" bestFit="1" customWidth="1"/>
    <col min="2212" max="2212" width="7" bestFit="1" customWidth="1"/>
    <col min="2213" max="2213" width="9.6640625" bestFit="1" customWidth="1"/>
    <col min="2214" max="2214" width="7" bestFit="1" customWidth="1"/>
    <col min="2215" max="2215" width="9.6640625" bestFit="1" customWidth="1"/>
    <col min="2216" max="2216" width="7" bestFit="1" customWidth="1"/>
    <col min="2217" max="2217" width="9.6640625" bestFit="1" customWidth="1"/>
    <col min="2218" max="2218" width="7" bestFit="1" customWidth="1"/>
    <col min="2219" max="2219" width="9.6640625" bestFit="1" customWidth="1"/>
    <col min="2220" max="2220" width="7" bestFit="1" customWidth="1"/>
    <col min="2221" max="2221" width="9.6640625" bestFit="1" customWidth="1"/>
    <col min="2222" max="2222" width="7" bestFit="1" customWidth="1"/>
    <col min="2223" max="2223" width="9.6640625" bestFit="1" customWidth="1"/>
    <col min="2224" max="2224" width="7" bestFit="1" customWidth="1"/>
    <col min="2225" max="2225" width="9.6640625" bestFit="1" customWidth="1"/>
    <col min="2226" max="2226" width="7" bestFit="1" customWidth="1"/>
    <col min="2227" max="2227" width="9.6640625" bestFit="1" customWidth="1"/>
    <col min="2228" max="2228" width="7" bestFit="1" customWidth="1"/>
    <col min="2229" max="2229" width="9.6640625" bestFit="1" customWidth="1"/>
    <col min="2230" max="2230" width="7" bestFit="1" customWidth="1"/>
    <col min="2231" max="2231" width="9.6640625" bestFit="1" customWidth="1"/>
    <col min="2232" max="2232" width="7" bestFit="1" customWidth="1"/>
    <col min="2233" max="2233" width="9.6640625" bestFit="1" customWidth="1"/>
    <col min="2234" max="2234" width="7" bestFit="1" customWidth="1"/>
    <col min="2235" max="2235" width="9.6640625" bestFit="1" customWidth="1"/>
    <col min="2236" max="2236" width="7" bestFit="1" customWidth="1"/>
    <col min="2237" max="2237" width="9.6640625" bestFit="1" customWidth="1"/>
    <col min="2238" max="2238" width="10" bestFit="1" customWidth="1"/>
    <col min="2239" max="2239" width="12.21875" bestFit="1" customWidth="1"/>
    <col min="2240" max="2240" width="7" bestFit="1" customWidth="1"/>
    <col min="2241" max="2241" width="9.6640625" bestFit="1" customWidth="1"/>
    <col min="2242" max="2242" width="7" bestFit="1" customWidth="1"/>
    <col min="2243" max="2243" width="9.6640625" bestFit="1" customWidth="1"/>
    <col min="2244" max="2244" width="7" bestFit="1" customWidth="1"/>
    <col min="2245" max="2245" width="9.6640625" bestFit="1" customWidth="1"/>
    <col min="2246" max="2246" width="7" bestFit="1" customWidth="1"/>
    <col min="2247" max="2247" width="9.6640625" bestFit="1" customWidth="1"/>
    <col min="2248" max="2248" width="7" bestFit="1" customWidth="1"/>
    <col min="2249" max="2249" width="9.6640625" bestFit="1" customWidth="1"/>
    <col min="2250" max="2250" width="7" bestFit="1" customWidth="1"/>
    <col min="2251" max="2251" width="9.6640625" bestFit="1" customWidth="1"/>
    <col min="2252" max="2252" width="7" bestFit="1" customWidth="1"/>
    <col min="2253" max="2253" width="9.6640625" bestFit="1" customWidth="1"/>
    <col min="2254" max="2254" width="7" bestFit="1" customWidth="1"/>
    <col min="2255" max="2255" width="9.6640625" bestFit="1" customWidth="1"/>
    <col min="2256" max="2256" width="7" bestFit="1" customWidth="1"/>
    <col min="2257" max="2257" width="9.6640625" bestFit="1" customWidth="1"/>
    <col min="2258" max="2258" width="7" bestFit="1" customWidth="1"/>
    <col min="2259" max="2259" width="9.6640625" bestFit="1" customWidth="1"/>
    <col min="2260" max="2260" width="10" bestFit="1" customWidth="1"/>
    <col min="2261" max="2261" width="12.21875" bestFit="1" customWidth="1"/>
    <col min="2262" max="2262" width="7" bestFit="1" customWidth="1"/>
    <col min="2263" max="2263" width="9.6640625" bestFit="1" customWidth="1"/>
    <col min="2264" max="2264" width="7" bestFit="1" customWidth="1"/>
    <col min="2265" max="2265" width="9.6640625" bestFit="1" customWidth="1"/>
    <col min="2266" max="2266" width="7" bestFit="1" customWidth="1"/>
    <col min="2267" max="2267" width="9.6640625" bestFit="1" customWidth="1"/>
    <col min="2268" max="2268" width="7" bestFit="1" customWidth="1"/>
    <col min="2269" max="2269" width="9.6640625" bestFit="1" customWidth="1"/>
    <col min="2270" max="2270" width="7" bestFit="1" customWidth="1"/>
    <col min="2271" max="2271" width="9.6640625" bestFit="1" customWidth="1"/>
    <col min="2272" max="2272" width="7" bestFit="1" customWidth="1"/>
    <col min="2273" max="2273" width="9.6640625" bestFit="1" customWidth="1"/>
    <col min="2274" max="2274" width="7" bestFit="1" customWidth="1"/>
    <col min="2275" max="2275" width="9.6640625" bestFit="1" customWidth="1"/>
    <col min="2276" max="2276" width="7" bestFit="1" customWidth="1"/>
    <col min="2277" max="2277" width="9.6640625" bestFit="1" customWidth="1"/>
    <col min="2278" max="2278" width="7" bestFit="1" customWidth="1"/>
    <col min="2279" max="2279" width="9.6640625" bestFit="1" customWidth="1"/>
    <col min="2280" max="2280" width="7" bestFit="1" customWidth="1"/>
    <col min="2281" max="2281" width="9.6640625" bestFit="1" customWidth="1"/>
    <col min="2282" max="2282" width="8" bestFit="1" customWidth="1"/>
    <col min="2283" max="2283" width="10.6640625" bestFit="1" customWidth="1"/>
    <col min="2284" max="2284" width="8" bestFit="1" customWidth="1"/>
    <col min="2285" max="2285" width="10.6640625" bestFit="1" customWidth="1"/>
    <col min="2286" max="2286" width="8" bestFit="1" customWidth="1"/>
    <col min="2287" max="2287" width="10.6640625" bestFit="1" customWidth="1"/>
    <col min="2288" max="2288" width="8" bestFit="1" customWidth="1"/>
    <col min="2289" max="2289" width="10.6640625" bestFit="1" customWidth="1"/>
    <col min="2290" max="2290" width="8" bestFit="1" customWidth="1"/>
    <col min="2291" max="2291" width="10.6640625" bestFit="1" customWidth="1"/>
    <col min="2292" max="2292" width="8" bestFit="1" customWidth="1"/>
    <col min="2293" max="2293" width="10.6640625" bestFit="1" customWidth="1"/>
    <col min="2294" max="2294" width="8" bestFit="1" customWidth="1"/>
    <col min="2295" max="2295" width="10.6640625" bestFit="1" customWidth="1"/>
    <col min="2296" max="2296" width="8" bestFit="1" customWidth="1"/>
    <col min="2297" max="2297" width="10.6640625" bestFit="1" customWidth="1"/>
    <col min="2298" max="2298" width="8" bestFit="1" customWidth="1"/>
    <col min="2299" max="2299" width="10.6640625" bestFit="1" customWidth="1"/>
    <col min="2300" max="2300" width="8" bestFit="1" customWidth="1"/>
    <col min="2301" max="2301" width="10.6640625" bestFit="1" customWidth="1"/>
    <col min="2302" max="2302" width="8" bestFit="1" customWidth="1"/>
    <col min="2303" max="2303" width="10.6640625" bestFit="1" customWidth="1"/>
    <col min="2304" max="2304" width="8" bestFit="1" customWidth="1"/>
    <col min="2305" max="2305" width="10.6640625" bestFit="1" customWidth="1"/>
    <col min="2306" max="2306" width="8" bestFit="1" customWidth="1"/>
    <col min="2307" max="2307" width="10.6640625" bestFit="1" customWidth="1"/>
    <col min="2308" max="2308" width="8" bestFit="1" customWidth="1"/>
    <col min="2309" max="2309" width="10.6640625" bestFit="1" customWidth="1"/>
    <col min="2310" max="2310" width="8" bestFit="1" customWidth="1"/>
    <col min="2311" max="2311" width="10.6640625" bestFit="1" customWidth="1"/>
    <col min="2312" max="2312" width="8" bestFit="1" customWidth="1"/>
    <col min="2313" max="2313" width="10.6640625" bestFit="1" customWidth="1"/>
    <col min="2314" max="2314" width="8" bestFit="1" customWidth="1"/>
    <col min="2315" max="2315" width="10.6640625" bestFit="1" customWidth="1"/>
    <col min="2316" max="2316" width="8" bestFit="1" customWidth="1"/>
    <col min="2317" max="2317" width="10.6640625" bestFit="1" customWidth="1"/>
    <col min="2318" max="2318" width="8" bestFit="1" customWidth="1"/>
    <col min="2319" max="2319" width="10.6640625" bestFit="1" customWidth="1"/>
    <col min="2320" max="2320" width="8" bestFit="1" customWidth="1"/>
    <col min="2321" max="2321" width="10.6640625" bestFit="1" customWidth="1"/>
    <col min="2322" max="2322" width="8" bestFit="1" customWidth="1"/>
    <col min="2323" max="2323" width="10.6640625" bestFit="1" customWidth="1"/>
    <col min="2324" max="2324" width="8" bestFit="1" customWidth="1"/>
    <col min="2325" max="2325" width="10.6640625" bestFit="1" customWidth="1"/>
    <col min="2326" max="2326" width="8" bestFit="1" customWidth="1"/>
    <col min="2327" max="2327" width="10.6640625" bestFit="1" customWidth="1"/>
    <col min="2328" max="2328" width="8" bestFit="1" customWidth="1"/>
    <col min="2329" max="2329" width="10.6640625" bestFit="1" customWidth="1"/>
    <col min="2330" max="2330" width="8" bestFit="1" customWidth="1"/>
    <col min="2331" max="2331" width="10.6640625" bestFit="1" customWidth="1"/>
    <col min="2332" max="2332" width="8" bestFit="1" customWidth="1"/>
    <col min="2333" max="2333" width="10.6640625" bestFit="1" customWidth="1"/>
    <col min="2334" max="2334" width="11" bestFit="1" customWidth="1"/>
    <col min="2335" max="2335" width="13.33203125" bestFit="1" customWidth="1"/>
    <col min="2336" max="2336" width="8" bestFit="1" customWidth="1"/>
    <col min="2337" max="2337" width="10.6640625" bestFit="1" customWidth="1"/>
    <col min="2338" max="2338" width="8" bestFit="1" customWidth="1"/>
    <col min="2339" max="2339" width="10.6640625" bestFit="1" customWidth="1"/>
    <col min="2340" max="2340" width="8" bestFit="1" customWidth="1"/>
    <col min="2341" max="2341" width="10.6640625" bestFit="1" customWidth="1"/>
    <col min="2342" max="2342" width="8" bestFit="1" customWidth="1"/>
    <col min="2343" max="2343" width="10.6640625" bestFit="1" customWidth="1"/>
    <col min="2344" max="2344" width="8" bestFit="1" customWidth="1"/>
    <col min="2345" max="2345" width="10.6640625" bestFit="1" customWidth="1"/>
    <col min="2346" max="2346" width="8" bestFit="1" customWidth="1"/>
    <col min="2347" max="2347" width="10.6640625" bestFit="1" customWidth="1"/>
    <col min="2348" max="2348" width="8" bestFit="1" customWidth="1"/>
    <col min="2349" max="2349" width="10.6640625" bestFit="1" customWidth="1"/>
    <col min="2350" max="2350" width="8" bestFit="1" customWidth="1"/>
    <col min="2351" max="2351" width="10.6640625" bestFit="1" customWidth="1"/>
    <col min="2352" max="2352" width="8" bestFit="1" customWidth="1"/>
    <col min="2353" max="2353" width="10.6640625" bestFit="1" customWidth="1"/>
    <col min="2354" max="2354" width="11" bestFit="1" customWidth="1"/>
    <col min="2355" max="2355" width="13.33203125" bestFit="1" customWidth="1"/>
    <col min="2356" max="2356" width="11" bestFit="1" customWidth="1"/>
    <col min="2357" max="2357" width="13.33203125" bestFit="1" customWidth="1"/>
    <col min="2358" max="2358" width="8" bestFit="1" customWidth="1"/>
    <col min="2359" max="2359" width="10.6640625" bestFit="1" customWidth="1"/>
    <col min="2360" max="2360" width="11" bestFit="1" customWidth="1"/>
    <col min="2361" max="2361" width="13.33203125" bestFit="1" customWidth="1"/>
    <col min="2362" max="2362" width="8" bestFit="1" customWidth="1"/>
    <col min="2363" max="2363" width="10.6640625" bestFit="1" customWidth="1"/>
    <col min="2364" max="2364" width="8" bestFit="1" customWidth="1"/>
    <col min="2365" max="2365" width="10.6640625" bestFit="1" customWidth="1"/>
    <col min="2366" max="2366" width="8" bestFit="1" customWidth="1"/>
    <col min="2367" max="2367" width="10.6640625" bestFit="1" customWidth="1"/>
    <col min="2368" max="2368" width="8" bestFit="1" customWidth="1"/>
    <col min="2369" max="2369" width="10.6640625" bestFit="1" customWidth="1"/>
    <col min="2370" max="2370" width="8" bestFit="1" customWidth="1"/>
    <col min="2371" max="2371" width="10.6640625" bestFit="1" customWidth="1"/>
    <col min="2372" max="2372" width="8" bestFit="1" customWidth="1"/>
    <col min="2373" max="2373" width="10.6640625" bestFit="1" customWidth="1"/>
    <col min="2374" max="2374" width="8" bestFit="1" customWidth="1"/>
    <col min="2375" max="2375" width="10.6640625" bestFit="1" customWidth="1"/>
    <col min="2376" max="2376" width="8" bestFit="1" customWidth="1"/>
    <col min="2377" max="2377" width="10.6640625" bestFit="1" customWidth="1"/>
    <col min="2378" max="2378" width="8" bestFit="1" customWidth="1"/>
    <col min="2379" max="2379" width="10.6640625" bestFit="1" customWidth="1"/>
    <col min="2380" max="2380" width="10" bestFit="1" customWidth="1"/>
    <col min="2381" max="2381" width="12.21875" bestFit="1" customWidth="1"/>
    <col min="2382" max="2382" width="8" bestFit="1" customWidth="1"/>
    <col min="2383" max="2383" width="10.6640625" bestFit="1" customWidth="1"/>
    <col min="2384" max="2384" width="12" bestFit="1" customWidth="1"/>
    <col min="2385" max="2385" width="14.33203125" bestFit="1" customWidth="1"/>
    <col min="2386" max="2386" width="11" bestFit="1" customWidth="1"/>
    <col min="2387" max="2387" width="13.33203125" bestFit="1" customWidth="1"/>
    <col min="2388" max="2388" width="9" bestFit="1" customWidth="1"/>
    <col min="2389" max="2389" width="11.6640625" bestFit="1" customWidth="1"/>
    <col min="2390" max="2390" width="9" bestFit="1" customWidth="1"/>
    <col min="2391" max="2391" width="11.6640625" bestFit="1" customWidth="1"/>
    <col min="2392" max="2392" width="10.33203125" bestFit="1" customWidth="1"/>
    <col min="2393" max="2393" width="5.88671875" bestFit="1" customWidth="1"/>
    <col min="2394" max="2394" width="4" bestFit="1" customWidth="1"/>
    <col min="2395" max="2395" width="5" bestFit="1" customWidth="1"/>
    <col min="2396" max="2396" width="6" bestFit="1" customWidth="1"/>
    <col min="2397" max="2398" width="7" bestFit="1" customWidth="1"/>
    <col min="2399" max="2399" width="6.6640625" bestFit="1" customWidth="1"/>
    <col min="2400" max="2400" width="6" bestFit="1" customWidth="1"/>
    <col min="2401" max="2401" width="6.6640625" bestFit="1" customWidth="1"/>
    <col min="2402" max="2402" width="5" bestFit="1" customWidth="1"/>
    <col min="2403" max="2403" width="6" bestFit="1" customWidth="1"/>
    <col min="2404" max="2404" width="7.6640625" bestFit="1" customWidth="1"/>
    <col min="2405" max="2405" width="5" bestFit="1" customWidth="1"/>
    <col min="2406" max="2406" width="7.6640625" bestFit="1" customWidth="1"/>
    <col min="2407" max="2407" width="5" bestFit="1" customWidth="1"/>
    <col min="2408" max="2408" width="7.6640625" bestFit="1" customWidth="1"/>
    <col min="2409" max="2409" width="5" bestFit="1" customWidth="1"/>
    <col min="2410" max="2410" width="7.6640625" bestFit="1" customWidth="1"/>
    <col min="2411" max="2411" width="5" bestFit="1" customWidth="1"/>
    <col min="2412" max="2412" width="7.6640625" bestFit="1" customWidth="1"/>
    <col min="2413" max="2413" width="5" bestFit="1" customWidth="1"/>
    <col min="2414" max="2414" width="7.6640625" bestFit="1" customWidth="1"/>
    <col min="2415" max="2415" width="6" bestFit="1" customWidth="1"/>
    <col min="2416" max="2416" width="7.6640625" bestFit="1" customWidth="1"/>
    <col min="2417" max="2417" width="6" bestFit="1" customWidth="1"/>
    <col min="2418" max="2418" width="8.6640625" bestFit="1" customWidth="1"/>
    <col min="2419" max="2419" width="6" bestFit="1" customWidth="1"/>
    <col min="2420" max="2420" width="8.6640625" bestFit="1" customWidth="1"/>
    <col min="2421" max="2421" width="6" bestFit="1" customWidth="1"/>
    <col min="2422" max="2422" width="8.6640625" bestFit="1" customWidth="1"/>
    <col min="2423" max="2423" width="6" bestFit="1" customWidth="1"/>
    <col min="2424" max="2424" width="8.6640625" bestFit="1" customWidth="1"/>
    <col min="2425" max="2425" width="6" bestFit="1" customWidth="1"/>
    <col min="2426" max="2426" width="8.6640625" bestFit="1" customWidth="1"/>
    <col min="2427" max="2427" width="6" bestFit="1" customWidth="1"/>
    <col min="2428" max="2428" width="8.6640625" bestFit="1" customWidth="1"/>
    <col min="2429" max="2429" width="6" bestFit="1" customWidth="1"/>
    <col min="2430" max="2430" width="8.6640625" bestFit="1" customWidth="1"/>
    <col min="2431" max="2431" width="6" bestFit="1" customWidth="1"/>
    <col min="2432" max="2432" width="8.6640625" bestFit="1" customWidth="1"/>
    <col min="2433" max="2433" width="6" bestFit="1" customWidth="1"/>
    <col min="2434" max="2434" width="8.6640625" bestFit="1" customWidth="1"/>
    <col min="2435" max="2435" width="6" bestFit="1" customWidth="1"/>
    <col min="2436" max="2436" width="8.6640625" bestFit="1" customWidth="1"/>
    <col min="2437" max="2437" width="6" bestFit="1" customWidth="1"/>
    <col min="2438" max="2438" width="8.6640625" bestFit="1" customWidth="1"/>
    <col min="2439" max="2439" width="6" bestFit="1" customWidth="1"/>
    <col min="2440" max="2440" width="8.6640625" bestFit="1" customWidth="1"/>
    <col min="2441" max="2441" width="6" bestFit="1" customWidth="1"/>
    <col min="2442" max="2442" width="8.6640625" bestFit="1" customWidth="1"/>
    <col min="2443" max="2443" width="6" bestFit="1" customWidth="1"/>
    <col min="2444" max="2444" width="8.6640625" bestFit="1" customWidth="1"/>
    <col min="2445" max="2445" width="7" bestFit="1" customWidth="1"/>
    <col min="2446" max="2446" width="9.6640625" bestFit="1" customWidth="1"/>
    <col min="2447" max="2447" width="7" bestFit="1" customWidth="1"/>
    <col min="2448" max="2448" width="9.6640625" bestFit="1" customWidth="1"/>
    <col min="2449" max="2449" width="7" bestFit="1" customWidth="1"/>
    <col min="2450" max="2450" width="9.6640625" bestFit="1" customWidth="1"/>
    <col min="2451" max="2451" width="7" bestFit="1" customWidth="1"/>
    <col min="2452" max="2452" width="9.6640625" bestFit="1" customWidth="1"/>
    <col min="2453" max="2453" width="7" bestFit="1" customWidth="1"/>
    <col min="2454" max="2454" width="9.6640625" bestFit="1" customWidth="1"/>
    <col min="2455" max="2455" width="7" bestFit="1" customWidth="1"/>
    <col min="2456" max="2456" width="9.6640625" bestFit="1" customWidth="1"/>
    <col min="2457" max="2457" width="7" bestFit="1" customWidth="1"/>
    <col min="2458" max="2458" width="9.6640625" bestFit="1" customWidth="1"/>
    <col min="2459" max="2459" width="7" bestFit="1" customWidth="1"/>
    <col min="2460" max="2460" width="9.6640625" bestFit="1" customWidth="1"/>
    <col min="2461" max="2461" width="7" bestFit="1" customWidth="1"/>
    <col min="2462" max="2462" width="9.6640625" bestFit="1" customWidth="1"/>
    <col min="2463" max="2463" width="7" bestFit="1" customWidth="1"/>
    <col min="2464" max="2464" width="9.6640625" bestFit="1" customWidth="1"/>
    <col min="2465" max="2465" width="7" bestFit="1" customWidth="1"/>
    <col min="2466" max="2466" width="9.6640625" bestFit="1" customWidth="1"/>
    <col min="2467" max="2467" width="7" bestFit="1" customWidth="1"/>
    <col min="2468" max="2468" width="9.6640625" bestFit="1" customWidth="1"/>
    <col min="2469" max="2469" width="7" bestFit="1" customWidth="1"/>
    <col min="2470" max="2470" width="9.6640625" bestFit="1" customWidth="1"/>
    <col min="2471" max="2471" width="7" bestFit="1" customWidth="1"/>
    <col min="2472" max="2472" width="9.6640625" bestFit="1" customWidth="1"/>
    <col min="2473" max="2473" width="7" bestFit="1" customWidth="1"/>
    <col min="2474" max="2474" width="9.6640625" bestFit="1" customWidth="1"/>
    <col min="2475" max="2475" width="7" bestFit="1" customWidth="1"/>
    <col min="2476" max="2476" width="9.6640625" bestFit="1" customWidth="1"/>
    <col min="2477" max="2477" width="7" bestFit="1" customWidth="1"/>
    <col min="2478" max="2478" width="9.6640625" bestFit="1" customWidth="1"/>
    <col min="2479" max="2479" width="8" bestFit="1" customWidth="1"/>
    <col min="2480" max="2480" width="10.6640625" bestFit="1" customWidth="1"/>
    <col min="2481" max="2481" width="8" bestFit="1" customWidth="1"/>
    <col min="2482" max="2482" width="10.6640625" bestFit="1" customWidth="1"/>
    <col min="2483" max="2483" width="8" bestFit="1" customWidth="1"/>
    <col min="2484" max="2484" width="10.6640625" bestFit="1" customWidth="1"/>
    <col min="2485" max="2485" width="11" bestFit="1" customWidth="1"/>
    <col min="2486" max="2486" width="13.33203125" bestFit="1" customWidth="1"/>
    <col min="2487" max="2487" width="8.5546875" bestFit="1" customWidth="1"/>
    <col min="2488" max="2488" width="11.44140625" bestFit="1" customWidth="1"/>
    <col min="2489" max="2489" width="3" bestFit="1" customWidth="1"/>
    <col min="2490" max="2490" width="7.6640625" bestFit="1" customWidth="1"/>
    <col min="2491" max="2491" width="5" bestFit="1" customWidth="1"/>
    <col min="2492" max="2492" width="3" bestFit="1" customWidth="1"/>
    <col min="2493" max="2493" width="7.6640625" bestFit="1" customWidth="1"/>
    <col min="2494" max="2494" width="5" bestFit="1" customWidth="1"/>
    <col min="2495" max="2495" width="7.6640625" bestFit="1" customWidth="1"/>
    <col min="2496" max="2496" width="5" bestFit="1" customWidth="1"/>
    <col min="2497" max="2497" width="7.6640625" bestFit="1" customWidth="1"/>
    <col min="2498" max="2498" width="5" bestFit="1" customWidth="1"/>
    <col min="2499" max="2499" width="7.6640625" bestFit="1" customWidth="1"/>
    <col min="2500" max="2500" width="5" bestFit="1" customWidth="1"/>
    <col min="2501" max="2501" width="7.6640625" bestFit="1" customWidth="1"/>
    <col min="2502" max="2502" width="5" bestFit="1" customWidth="1"/>
    <col min="2503" max="2503" width="7.6640625" bestFit="1" customWidth="1"/>
    <col min="2504" max="2504" width="5" bestFit="1" customWidth="1"/>
    <col min="2505" max="2505" width="7.6640625" bestFit="1" customWidth="1"/>
    <col min="2506" max="2506" width="6" bestFit="1" customWidth="1"/>
    <col min="2507" max="2507" width="8.6640625" bestFit="1" customWidth="1"/>
    <col min="2508" max="2508" width="6" bestFit="1" customWidth="1"/>
    <col min="2509" max="2509" width="8.6640625" bestFit="1" customWidth="1"/>
    <col min="2510" max="2510" width="6" bestFit="1" customWidth="1"/>
    <col min="2511" max="2511" width="8.6640625" bestFit="1" customWidth="1"/>
    <col min="2512" max="2512" width="6" bestFit="1" customWidth="1"/>
    <col min="2513" max="2513" width="8.6640625" bestFit="1" customWidth="1"/>
    <col min="2514" max="2514" width="6" bestFit="1" customWidth="1"/>
    <col min="2515" max="2515" width="8.6640625" bestFit="1" customWidth="1"/>
    <col min="2516" max="2516" width="6" bestFit="1" customWidth="1"/>
    <col min="2517" max="2517" width="8.6640625" bestFit="1" customWidth="1"/>
    <col min="2518" max="2518" width="6" bestFit="1" customWidth="1"/>
    <col min="2519" max="2519" width="8.6640625" bestFit="1" customWidth="1"/>
    <col min="2520" max="2520" width="6" bestFit="1" customWidth="1"/>
    <col min="2521" max="2521" width="8.6640625" bestFit="1" customWidth="1"/>
    <col min="2522" max="2522" width="6" bestFit="1" customWidth="1"/>
    <col min="2523" max="2523" width="4" bestFit="1" customWidth="1"/>
    <col min="2524" max="2524" width="8.6640625" bestFit="1" customWidth="1"/>
    <col min="2525" max="2525" width="6" bestFit="1" customWidth="1"/>
    <col min="2526" max="2526" width="8.6640625" bestFit="1" customWidth="1"/>
    <col min="2527" max="2527" width="6" bestFit="1" customWidth="1"/>
    <col min="2528" max="2528" width="8.6640625" bestFit="1" customWidth="1"/>
    <col min="2529" max="2529" width="6" bestFit="1" customWidth="1"/>
    <col min="2530" max="2530" width="8.6640625" bestFit="1" customWidth="1"/>
    <col min="2531" max="2531" width="6" bestFit="1" customWidth="1"/>
    <col min="2532" max="2532" width="8.6640625" bestFit="1" customWidth="1"/>
    <col min="2533" max="2533" width="6" bestFit="1" customWidth="1"/>
    <col min="2534" max="2534" width="8.6640625" bestFit="1" customWidth="1"/>
    <col min="2535" max="2535" width="6" bestFit="1" customWidth="1"/>
    <col min="2536" max="2536" width="8.6640625" bestFit="1" customWidth="1"/>
    <col min="2537" max="2537" width="6" bestFit="1" customWidth="1"/>
    <col min="2538" max="2538" width="8.6640625" bestFit="1" customWidth="1"/>
    <col min="2539" max="2539" width="6" bestFit="1" customWidth="1"/>
    <col min="2540" max="2540" width="8.6640625" bestFit="1" customWidth="1"/>
    <col min="2541" max="2541" width="6" bestFit="1" customWidth="1"/>
    <col min="2542" max="2542" width="8.6640625" bestFit="1" customWidth="1"/>
    <col min="2543" max="2543" width="6" bestFit="1" customWidth="1"/>
    <col min="2544" max="2544" width="8.6640625" bestFit="1" customWidth="1"/>
    <col min="2545" max="2545" width="6" bestFit="1" customWidth="1"/>
    <col min="2546" max="2546" width="8.6640625" bestFit="1" customWidth="1"/>
    <col min="2547" max="2547" width="6" bestFit="1" customWidth="1"/>
    <col min="2548" max="2548" width="8.6640625" bestFit="1" customWidth="1"/>
    <col min="2549" max="2549" width="6" bestFit="1" customWidth="1"/>
    <col min="2550" max="2550" width="8.6640625" bestFit="1" customWidth="1"/>
    <col min="2551" max="2551" width="6" bestFit="1" customWidth="1"/>
    <col min="2552" max="2552" width="8.6640625" bestFit="1" customWidth="1"/>
    <col min="2553" max="2553" width="6" bestFit="1" customWidth="1"/>
    <col min="2554" max="2554" width="8.6640625" bestFit="1" customWidth="1"/>
    <col min="2555" max="2555" width="6" bestFit="1" customWidth="1"/>
    <col min="2556" max="2556" width="8.6640625" bestFit="1" customWidth="1"/>
    <col min="2557" max="2557" width="6" bestFit="1" customWidth="1"/>
    <col min="2558" max="2558" width="8.6640625" bestFit="1" customWidth="1"/>
    <col min="2559" max="2559" width="6" bestFit="1" customWidth="1"/>
    <col min="2560" max="2560" width="8.6640625" bestFit="1" customWidth="1"/>
    <col min="2561" max="2561" width="6" bestFit="1" customWidth="1"/>
    <col min="2562" max="2562" width="4" bestFit="1" customWidth="1"/>
    <col min="2563" max="2563" width="8.6640625" bestFit="1" customWidth="1"/>
    <col min="2564" max="2564" width="6" bestFit="1" customWidth="1"/>
    <col min="2565" max="2565" width="8.6640625" bestFit="1" customWidth="1"/>
    <col min="2566" max="2566" width="6" bestFit="1" customWidth="1"/>
    <col min="2567" max="2567" width="8.6640625" bestFit="1" customWidth="1"/>
    <col min="2568" max="2568" width="6" bestFit="1" customWidth="1"/>
    <col min="2569" max="2569" width="8.6640625" bestFit="1" customWidth="1"/>
    <col min="2570" max="2570" width="6" bestFit="1" customWidth="1"/>
    <col min="2571" max="2571" width="8.6640625" bestFit="1" customWidth="1"/>
    <col min="2572" max="2572" width="6" bestFit="1" customWidth="1"/>
    <col min="2573" max="2573" width="8.6640625" bestFit="1" customWidth="1"/>
    <col min="2574" max="2574" width="6" bestFit="1" customWidth="1"/>
    <col min="2575" max="2575" width="8.6640625" bestFit="1" customWidth="1"/>
    <col min="2576" max="2576" width="6" bestFit="1" customWidth="1"/>
    <col min="2577" max="2577" width="8.6640625" bestFit="1" customWidth="1"/>
    <col min="2578" max="2578" width="6" bestFit="1" customWidth="1"/>
    <col min="2579" max="2579" width="8.6640625" bestFit="1" customWidth="1"/>
    <col min="2580" max="2580" width="6" bestFit="1" customWidth="1"/>
    <col min="2581" max="2581" width="8.6640625" bestFit="1" customWidth="1"/>
    <col min="2582" max="2582" width="6" bestFit="1" customWidth="1"/>
    <col min="2583" max="2583" width="8.6640625" bestFit="1" customWidth="1"/>
    <col min="2584" max="2584" width="6" bestFit="1" customWidth="1"/>
    <col min="2585" max="2585" width="8.6640625" bestFit="1" customWidth="1"/>
    <col min="2586" max="2586" width="6" bestFit="1" customWidth="1"/>
    <col min="2587" max="2587" width="4" bestFit="1" customWidth="1"/>
    <col min="2588" max="2588" width="8.6640625" bestFit="1" customWidth="1"/>
    <col min="2589" max="2589" width="6" bestFit="1" customWidth="1"/>
    <col min="2590" max="2590" width="8.6640625" bestFit="1" customWidth="1"/>
    <col min="2591" max="2591" width="6" bestFit="1" customWidth="1"/>
    <col min="2592" max="2592" width="8.6640625" bestFit="1" customWidth="1"/>
    <col min="2593" max="2593" width="6" bestFit="1" customWidth="1"/>
    <col min="2594" max="2594" width="8.6640625" bestFit="1" customWidth="1"/>
    <col min="2595" max="2595" width="6" bestFit="1" customWidth="1"/>
    <col min="2596" max="2596" width="8.6640625" bestFit="1" customWidth="1"/>
    <col min="2597" max="2597" width="6" bestFit="1" customWidth="1"/>
    <col min="2598" max="2598" width="8.6640625" bestFit="1" customWidth="1"/>
    <col min="2599" max="2599" width="9" bestFit="1" customWidth="1"/>
    <col min="2600" max="2600" width="11.21875" bestFit="1" customWidth="1"/>
    <col min="2601" max="2601" width="9" bestFit="1" customWidth="1"/>
    <col min="2602" max="2602" width="11.21875" bestFit="1" customWidth="1"/>
    <col min="2603" max="2603" width="6" bestFit="1" customWidth="1"/>
    <col min="2604" max="2604" width="8.6640625" bestFit="1" customWidth="1"/>
    <col min="2605" max="2605" width="6" bestFit="1" customWidth="1"/>
    <col min="2606" max="2606" width="8.6640625" bestFit="1" customWidth="1"/>
    <col min="2607" max="2607" width="6" bestFit="1" customWidth="1"/>
    <col min="2608" max="2608" width="8.6640625" bestFit="1" customWidth="1"/>
    <col min="2609" max="2609" width="9" bestFit="1" customWidth="1"/>
    <col min="2610" max="2610" width="11.21875" bestFit="1" customWidth="1"/>
    <col min="2611" max="2611" width="6" bestFit="1" customWidth="1"/>
    <col min="2612" max="2612" width="4" bestFit="1" customWidth="1"/>
    <col min="2613" max="2613" width="8.6640625" bestFit="1" customWidth="1"/>
    <col min="2614" max="2614" width="6" bestFit="1" customWidth="1"/>
    <col min="2615" max="2616" width="4" bestFit="1" customWidth="1"/>
    <col min="2617" max="2617" width="8.6640625" bestFit="1" customWidth="1"/>
    <col min="2618" max="2618" width="6" bestFit="1" customWidth="1"/>
    <col min="2619" max="2619" width="8.6640625" bestFit="1" customWidth="1"/>
    <col min="2620" max="2620" width="6" bestFit="1" customWidth="1"/>
    <col min="2621" max="2621" width="8.6640625" bestFit="1" customWidth="1"/>
    <col min="2622" max="2622" width="6" bestFit="1" customWidth="1"/>
    <col min="2623" max="2623" width="8.6640625" bestFit="1" customWidth="1"/>
    <col min="2624" max="2624" width="6" bestFit="1" customWidth="1"/>
    <col min="2625" max="2626" width="4" bestFit="1" customWidth="1"/>
    <col min="2627" max="2627" width="8.6640625" bestFit="1" customWidth="1"/>
    <col min="2628" max="2628" width="6" bestFit="1" customWidth="1"/>
    <col min="2629" max="2629" width="8.6640625" bestFit="1" customWidth="1"/>
    <col min="2630" max="2630" width="6" bestFit="1" customWidth="1"/>
    <col min="2631" max="2631" width="8.6640625" bestFit="1" customWidth="1"/>
    <col min="2632" max="2632" width="8" bestFit="1" customWidth="1"/>
    <col min="2633" max="2633" width="10.21875" bestFit="1" customWidth="1"/>
    <col min="2634" max="2634" width="6" bestFit="1" customWidth="1"/>
    <col min="2635" max="2635" width="8.6640625" bestFit="1" customWidth="1"/>
    <col min="2636" max="2636" width="6" bestFit="1" customWidth="1"/>
    <col min="2637" max="2637" width="8.6640625" bestFit="1" customWidth="1"/>
    <col min="2638" max="2638" width="6" bestFit="1" customWidth="1"/>
    <col min="2639" max="2639" width="4" bestFit="1" customWidth="1"/>
    <col min="2640" max="2640" width="8.6640625" bestFit="1" customWidth="1"/>
    <col min="2641" max="2641" width="6" bestFit="1" customWidth="1"/>
    <col min="2642" max="2642" width="8.6640625" bestFit="1" customWidth="1"/>
    <col min="2643" max="2643" width="6" bestFit="1" customWidth="1"/>
    <col min="2644" max="2644" width="8.6640625" bestFit="1" customWidth="1"/>
    <col min="2645" max="2645" width="9" bestFit="1" customWidth="1"/>
    <col min="2646" max="2646" width="11.21875" bestFit="1" customWidth="1"/>
    <col min="2647" max="2647" width="6" bestFit="1" customWidth="1"/>
    <col min="2648" max="2648" width="8.6640625" bestFit="1" customWidth="1"/>
    <col min="2649" max="2649" width="6" bestFit="1" customWidth="1"/>
    <col min="2650" max="2650" width="8.6640625" bestFit="1" customWidth="1"/>
    <col min="2651" max="2651" width="6" bestFit="1" customWidth="1"/>
    <col min="2652" max="2652" width="8.6640625" bestFit="1" customWidth="1"/>
    <col min="2653" max="2653" width="6" bestFit="1" customWidth="1"/>
    <col min="2654" max="2654" width="8.6640625" bestFit="1" customWidth="1"/>
    <col min="2655" max="2655" width="6" bestFit="1" customWidth="1"/>
    <col min="2656" max="2656" width="8.6640625" bestFit="1" customWidth="1"/>
    <col min="2657" max="2657" width="6" bestFit="1" customWidth="1"/>
    <col min="2658" max="2658" width="4" bestFit="1" customWidth="1"/>
    <col min="2659" max="2659" width="8.6640625" bestFit="1" customWidth="1"/>
    <col min="2660" max="2660" width="9" bestFit="1" customWidth="1"/>
    <col min="2661" max="2661" width="11.21875" bestFit="1" customWidth="1"/>
    <col min="2662" max="2662" width="6" bestFit="1" customWidth="1"/>
    <col min="2663" max="2663" width="8.6640625" bestFit="1" customWidth="1"/>
    <col min="2664" max="2664" width="9" bestFit="1" customWidth="1"/>
    <col min="2665" max="2665" width="11.21875" bestFit="1" customWidth="1"/>
    <col min="2666" max="2666" width="6" bestFit="1" customWidth="1"/>
    <col min="2667" max="2667" width="8.6640625" bestFit="1" customWidth="1"/>
    <col min="2668" max="2668" width="6" bestFit="1" customWidth="1"/>
    <col min="2669" max="2669" width="8.6640625" bestFit="1" customWidth="1"/>
    <col min="2670" max="2670" width="6" bestFit="1" customWidth="1"/>
    <col min="2671" max="2672" width="4" bestFit="1" customWidth="1"/>
    <col min="2673" max="2673" width="8.6640625" bestFit="1" customWidth="1"/>
    <col min="2674" max="2674" width="6" bestFit="1" customWidth="1"/>
    <col min="2675" max="2675" width="8.6640625" bestFit="1" customWidth="1"/>
    <col min="2676" max="2676" width="6" bestFit="1" customWidth="1"/>
    <col min="2677" max="2677" width="8.6640625" bestFit="1" customWidth="1"/>
    <col min="2678" max="2678" width="6" bestFit="1" customWidth="1"/>
    <col min="2679" max="2679" width="8.6640625" bestFit="1" customWidth="1"/>
    <col min="2680" max="2680" width="6" bestFit="1" customWidth="1"/>
    <col min="2681" max="2681" width="8.6640625" bestFit="1" customWidth="1"/>
    <col min="2682" max="2682" width="6" bestFit="1" customWidth="1"/>
    <col min="2683" max="2683" width="8.6640625" bestFit="1" customWidth="1"/>
    <col min="2684" max="2684" width="6" bestFit="1" customWidth="1"/>
    <col min="2685" max="2685" width="8.6640625" bestFit="1" customWidth="1"/>
    <col min="2686" max="2686" width="6" bestFit="1" customWidth="1"/>
    <col min="2687" max="2687" width="8.6640625" bestFit="1" customWidth="1"/>
    <col min="2688" max="2688" width="9" bestFit="1" customWidth="1"/>
    <col min="2689" max="2689" width="11.21875" bestFit="1" customWidth="1"/>
    <col min="2690" max="2690" width="6" bestFit="1" customWidth="1"/>
    <col min="2691" max="2691" width="8.6640625" bestFit="1" customWidth="1"/>
    <col min="2692" max="2692" width="6" bestFit="1" customWidth="1"/>
    <col min="2693" max="2693" width="4" bestFit="1" customWidth="1"/>
    <col min="2694" max="2694" width="8.6640625" bestFit="1" customWidth="1"/>
    <col min="2695" max="2695" width="6" bestFit="1" customWidth="1"/>
    <col min="2696" max="2696" width="8.6640625" bestFit="1" customWidth="1"/>
    <col min="2697" max="2697" width="6" bestFit="1" customWidth="1"/>
    <col min="2698" max="2698" width="8.6640625" bestFit="1" customWidth="1"/>
    <col min="2699" max="2699" width="6" bestFit="1" customWidth="1"/>
    <col min="2700" max="2700" width="8.6640625" bestFit="1" customWidth="1"/>
    <col min="2701" max="2701" width="6" bestFit="1" customWidth="1"/>
    <col min="2702" max="2702" width="8.6640625" bestFit="1" customWidth="1"/>
    <col min="2703" max="2703" width="6" bestFit="1" customWidth="1"/>
    <col min="2704" max="2704" width="8.6640625" bestFit="1" customWidth="1"/>
    <col min="2705" max="2705" width="6" bestFit="1" customWidth="1"/>
    <col min="2706" max="2706" width="8.6640625" bestFit="1" customWidth="1"/>
    <col min="2707" max="2707" width="6" bestFit="1" customWidth="1"/>
    <col min="2708" max="2708" width="4" bestFit="1" customWidth="1"/>
    <col min="2709" max="2709" width="8.6640625" bestFit="1" customWidth="1"/>
    <col min="2710" max="2710" width="6" bestFit="1" customWidth="1"/>
    <col min="2711" max="2711" width="8.6640625" bestFit="1" customWidth="1"/>
    <col min="2712" max="2712" width="6" bestFit="1" customWidth="1"/>
    <col min="2713" max="2713" width="8.6640625" bestFit="1" customWidth="1"/>
    <col min="2714" max="2714" width="6" bestFit="1" customWidth="1"/>
    <col min="2715" max="2715" width="8.6640625" bestFit="1" customWidth="1"/>
    <col min="2716" max="2716" width="6" bestFit="1" customWidth="1"/>
    <col min="2717" max="2717" width="8.6640625" bestFit="1" customWidth="1"/>
    <col min="2718" max="2718" width="6" bestFit="1" customWidth="1"/>
    <col min="2719" max="2719" width="4" bestFit="1" customWidth="1"/>
    <col min="2720" max="2720" width="8.6640625" bestFit="1" customWidth="1"/>
    <col min="2721" max="2721" width="6" bestFit="1" customWidth="1"/>
    <col min="2722" max="2722" width="8.6640625" bestFit="1" customWidth="1"/>
    <col min="2723" max="2723" width="6" bestFit="1" customWidth="1"/>
    <col min="2724" max="2724" width="8.6640625" bestFit="1" customWidth="1"/>
    <col min="2725" max="2725" width="6" bestFit="1" customWidth="1"/>
    <col min="2726" max="2726" width="4" bestFit="1" customWidth="1"/>
    <col min="2727" max="2727" width="8.6640625" bestFit="1" customWidth="1"/>
    <col min="2728" max="2728" width="6" bestFit="1" customWidth="1"/>
    <col min="2729" max="2729" width="8.6640625" bestFit="1" customWidth="1"/>
    <col min="2730" max="2730" width="9" bestFit="1" customWidth="1"/>
    <col min="2731" max="2731" width="11.21875" bestFit="1" customWidth="1"/>
    <col min="2732" max="2732" width="6" bestFit="1" customWidth="1"/>
    <col min="2733" max="2733" width="8.6640625" bestFit="1" customWidth="1"/>
    <col min="2734" max="2734" width="6" bestFit="1" customWidth="1"/>
    <col min="2735" max="2735" width="8.6640625" bestFit="1" customWidth="1"/>
    <col min="2736" max="2736" width="6" bestFit="1" customWidth="1"/>
    <col min="2737" max="2737" width="4" bestFit="1" customWidth="1"/>
    <col min="2738" max="2738" width="8.6640625" bestFit="1" customWidth="1"/>
    <col min="2739" max="2739" width="6" bestFit="1" customWidth="1"/>
    <col min="2740" max="2740" width="4" bestFit="1" customWidth="1"/>
    <col min="2741" max="2741" width="8.6640625" bestFit="1" customWidth="1"/>
    <col min="2742" max="2742" width="6" bestFit="1" customWidth="1"/>
    <col min="2743" max="2743" width="8.6640625" bestFit="1" customWidth="1"/>
    <col min="2744" max="2744" width="6" bestFit="1" customWidth="1"/>
    <col min="2745" max="2745" width="8.6640625" bestFit="1" customWidth="1"/>
    <col min="2746" max="2746" width="6" bestFit="1" customWidth="1"/>
    <col min="2747" max="2747" width="8.6640625" bestFit="1" customWidth="1"/>
    <col min="2748" max="2748" width="6" bestFit="1" customWidth="1"/>
    <col min="2749" max="2749" width="8.6640625" bestFit="1" customWidth="1"/>
    <col min="2750" max="2750" width="6" bestFit="1" customWidth="1"/>
    <col min="2751" max="2751" width="8.6640625" bestFit="1" customWidth="1"/>
    <col min="2752" max="2752" width="9" bestFit="1" customWidth="1"/>
    <col min="2753" max="2753" width="11.21875" bestFit="1" customWidth="1"/>
    <col min="2754" max="2754" width="6" bestFit="1" customWidth="1"/>
    <col min="2755" max="2755" width="8.6640625" bestFit="1" customWidth="1"/>
    <col min="2756" max="2756" width="6" bestFit="1" customWidth="1"/>
    <col min="2757" max="2757" width="8.6640625" bestFit="1" customWidth="1"/>
    <col min="2758" max="2758" width="9" bestFit="1" customWidth="1"/>
    <col min="2759" max="2759" width="11.21875" bestFit="1" customWidth="1"/>
    <col min="2760" max="2760" width="6" bestFit="1" customWidth="1"/>
    <col min="2761" max="2761" width="8.6640625" bestFit="1" customWidth="1"/>
    <col min="2762" max="2762" width="6" bestFit="1" customWidth="1"/>
    <col min="2763" max="2763" width="8.6640625" bestFit="1" customWidth="1"/>
    <col min="2764" max="2764" width="6" bestFit="1" customWidth="1"/>
    <col min="2765" max="2765" width="8.6640625" bestFit="1" customWidth="1"/>
    <col min="2766" max="2766" width="6" bestFit="1" customWidth="1"/>
    <col min="2767" max="2767" width="8.6640625" bestFit="1" customWidth="1"/>
    <col min="2768" max="2768" width="6" bestFit="1" customWidth="1"/>
    <col min="2769" max="2769" width="8.6640625" bestFit="1" customWidth="1"/>
    <col min="2770" max="2770" width="6" bestFit="1" customWidth="1"/>
    <col min="2771" max="2771" width="8.6640625" bestFit="1" customWidth="1"/>
    <col min="2772" max="2772" width="6" bestFit="1" customWidth="1"/>
    <col min="2773" max="2773" width="8.6640625" bestFit="1" customWidth="1"/>
    <col min="2774" max="2774" width="6" bestFit="1" customWidth="1"/>
    <col min="2775" max="2775" width="8.6640625" bestFit="1" customWidth="1"/>
    <col min="2776" max="2776" width="6" bestFit="1" customWidth="1"/>
    <col min="2777" max="2777" width="8.6640625" bestFit="1" customWidth="1"/>
    <col min="2778" max="2778" width="6" bestFit="1" customWidth="1"/>
    <col min="2779" max="2779" width="8.6640625" bestFit="1" customWidth="1"/>
    <col min="2780" max="2780" width="6" bestFit="1" customWidth="1"/>
    <col min="2781" max="2781" width="8.6640625" bestFit="1" customWidth="1"/>
    <col min="2782" max="2782" width="9" bestFit="1" customWidth="1"/>
    <col min="2783" max="2783" width="11.21875" bestFit="1" customWidth="1"/>
    <col min="2784" max="2784" width="6" bestFit="1" customWidth="1"/>
    <col min="2785" max="2785" width="8.6640625" bestFit="1" customWidth="1"/>
    <col min="2786" max="2786" width="6" bestFit="1" customWidth="1"/>
    <col min="2787" max="2787" width="8.6640625" bestFit="1" customWidth="1"/>
    <col min="2788" max="2788" width="6" bestFit="1" customWidth="1"/>
    <col min="2789" max="2789" width="8.6640625" bestFit="1" customWidth="1"/>
    <col min="2790" max="2790" width="6" bestFit="1" customWidth="1"/>
    <col min="2791" max="2791" width="8.6640625" bestFit="1" customWidth="1"/>
    <col min="2792" max="2792" width="6" bestFit="1" customWidth="1"/>
    <col min="2793" max="2793" width="8.6640625" bestFit="1" customWidth="1"/>
    <col min="2794" max="2794" width="6" bestFit="1" customWidth="1"/>
    <col min="2795" max="2795" width="8.6640625" bestFit="1" customWidth="1"/>
    <col min="2796" max="2796" width="6" bestFit="1" customWidth="1"/>
    <col min="2797" max="2797" width="8.6640625" bestFit="1" customWidth="1"/>
    <col min="2798" max="2798" width="6" bestFit="1" customWidth="1"/>
    <col min="2799" max="2799" width="8.6640625" bestFit="1" customWidth="1"/>
    <col min="2800" max="2800" width="6" bestFit="1" customWidth="1"/>
    <col min="2801" max="2801" width="8.6640625" bestFit="1" customWidth="1"/>
    <col min="2802" max="2802" width="6" bestFit="1" customWidth="1"/>
    <col min="2803" max="2803" width="4" bestFit="1" customWidth="1"/>
    <col min="2804" max="2804" width="8.6640625" bestFit="1" customWidth="1"/>
    <col min="2805" max="2805" width="6" bestFit="1" customWidth="1"/>
    <col min="2806" max="2806" width="8.6640625" bestFit="1" customWidth="1"/>
    <col min="2807" max="2807" width="6" bestFit="1" customWidth="1"/>
    <col min="2808" max="2808" width="8.6640625" bestFit="1" customWidth="1"/>
    <col min="2809" max="2809" width="6" bestFit="1" customWidth="1"/>
    <col min="2810" max="2810" width="8.6640625" bestFit="1" customWidth="1"/>
    <col min="2811" max="2811" width="6" bestFit="1" customWidth="1"/>
    <col min="2812" max="2812" width="4" bestFit="1" customWidth="1"/>
    <col min="2813" max="2813" width="8.6640625" bestFit="1" customWidth="1"/>
    <col min="2814" max="2814" width="6" bestFit="1" customWidth="1"/>
    <col min="2815" max="2815" width="8.6640625" bestFit="1" customWidth="1"/>
    <col min="2816" max="2816" width="6" bestFit="1" customWidth="1"/>
    <col min="2817" max="2817" width="8.6640625" bestFit="1" customWidth="1"/>
    <col min="2818" max="2818" width="6" bestFit="1" customWidth="1"/>
    <col min="2819" max="2819" width="8.6640625" bestFit="1" customWidth="1"/>
    <col min="2820" max="2820" width="6" bestFit="1" customWidth="1"/>
    <col min="2821" max="2821" width="8.6640625" bestFit="1" customWidth="1"/>
    <col min="2822" max="2822" width="6" bestFit="1" customWidth="1"/>
    <col min="2823" max="2823" width="8.6640625" bestFit="1" customWidth="1"/>
    <col min="2824" max="2824" width="6" bestFit="1" customWidth="1"/>
    <col min="2825" max="2825" width="4" bestFit="1" customWidth="1"/>
    <col min="2826" max="2826" width="8.6640625" bestFit="1" customWidth="1"/>
    <col min="2827" max="2827" width="6" bestFit="1" customWidth="1"/>
    <col min="2828" max="2828" width="8.6640625" bestFit="1" customWidth="1"/>
    <col min="2829" max="2829" width="9" bestFit="1" customWidth="1"/>
    <col min="2830" max="2830" width="11.21875" bestFit="1" customWidth="1"/>
    <col min="2831" max="2831" width="6" bestFit="1" customWidth="1"/>
    <col min="2832" max="2832" width="8.6640625" bestFit="1" customWidth="1"/>
    <col min="2833" max="2833" width="6" bestFit="1" customWidth="1"/>
    <col min="2834" max="2834" width="8.6640625" bestFit="1" customWidth="1"/>
    <col min="2835" max="2835" width="6" bestFit="1" customWidth="1"/>
    <col min="2836" max="2836" width="8.6640625" bestFit="1" customWidth="1"/>
    <col min="2837" max="2837" width="6" bestFit="1" customWidth="1"/>
    <col min="2838" max="2838" width="8.6640625" bestFit="1" customWidth="1"/>
    <col min="2839" max="2839" width="6" bestFit="1" customWidth="1"/>
    <col min="2840" max="2840" width="8.6640625" bestFit="1" customWidth="1"/>
    <col min="2841" max="2841" width="6" bestFit="1" customWidth="1"/>
    <col min="2842" max="2842" width="8.6640625" bestFit="1" customWidth="1"/>
    <col min="2843" max="2843" width="6" bestFit="1" customWidth="1"/>
    <col min="2844" max="2844" width="8.6640625" bestFit="1" customWidth="1"/>
    <col min="2845" max="2845" width="6" bestFit="1" customWidth="1"/>
    <col min="2846" max="2846" width="8.6640625" bestFit="1" customWidth="1"/>
    <col min="2847" max="2847" width="6" bestFit="1" customWidth="1"/>
    <col min="2848" max="2848" width="8.6640625" bestFit="1" customWidth="1"/>
    <col min="2849" max="2849" width="6" bestFit="1" customWidth="1"/>
    <col min="2850" max="2850" width="8.6640625" bestFit="1" customWidth="1"/>
    <col min="2851" max="2851" width="6" bestFit="1" customWidth="1"/>
    <col min="2852" max="2852" width="4" bestFit="1" customWidth="1"/>
    <col min="2853" max="2853" width="8.6640625" bestFit="1" customWidth="1"/>
    <col min="2854" max="2854" width="6" bestFit="1" customWidth="1"/>
    <col min="2855" max="2855" width="8.6640625" bestFit="1" customWidth="1"/>
    <col min="2856" max="2856" width="6" bestFit="1" customWidth="1"/>
    <col min="2857" max="2857" width="8.6640625" bestFit="1" customWidth="1"/>
    <col min="2858" max="2858" width="6" bestFit="1" customWidth="1"/>
    <col min="2859" max="2859" width="4" bestFit="1" customWidth="1"/>
    <col min="2860" max="2860" width="8.6640625" bestFit="1" customWidth="1"/>
    <col min="2861" max="2861" width="6" bestFit="1" customWidth="1"/>
    <col min="2862" max="2862" width="8.6640625" bestFit="1" customWidth="1"/>
    <col min="2863" max="2863" width="6" bestFit="1" customWidth="1"/>
    <col min="2864" max="2864" width="8.6640625" bestFit="1" customWidth="1"/>
    <col min="2865" max="2865" width="6" bestFit="1" customWidth="1"/>
    <col min="2866" max="2866" width="8.6640625" bestFit="1" customWidth="1"/>
    <col min="2867" max="2867" width="6" bestFit="1" customWidth="1"/>
    <col min="2868" max="2868" width="4" bestFit="1" customWidth="1"/>
    <col min="2869" max="2869" width="8.6640625" bestFit="1" customWidth="1"/>
    <col min="2870" max="2870" width="6" bestFit="1" customWidth="1"/>
    <col min="2871" max="2871" width="8.6640625" bestFit="1" customWidth="1"/>
    <col min="2872" max="2872" width="6" bestFit="1" customWidth="1"/>
    <col min="2873" max="2873" width="4" bestFit="1" customWidth="1"/>
    <col min="2874" max="2874" width="8.6640625" bestFit="1" customWidth="1"/>
    <col min="2875" max="2875" width="9" bestFit="1" customWidth="1"/>
    <col min="2876" max="2876" width="11.21875" bestFit="1" customWidth="1"/>
    <col min="2877" max="2877" width="6" bestFit="1" customWidth="1"/>
    <col min="2878" max="2878" width="8.6640625" bestFit="1" customWidth="1"/>
    <col min="2879" max="2879" width="6" bestFit="1" customWidth="1"/>
    <col min="2880" max="2880" width="8.6640625" bestFit="1" customWidth="1"/>
    <col min="2881" max="2881" width="6" bestFit="1" customWidth="1"/>
    <col min="2882" max="2882" width="8.6640625" bestFit="1" customWidth="1"/>
    <col min="2883" max="2883" width="6" bestFit="1" customWidth="1"/>
    <col min="2884" max="2884" width="4" bestFit="1" customWidth="1"/>
    <col min="2885" max="2885" width="8.6640625" bestFit="1" customWidth="1"/>
    <col min="2886" max="2886" width="6" bestFit="1" customWidth="1"/>
    <col min="2887" max="2887" width="8.6640625" bestFit="1" customWidth="1"/>
    <col min="2888" max="2888" width="6" bestFit="1" customWidth="1"/>
    <col min="2889" max="2889" width="8.6640625" bestFit="1" customWidth="1"/>
    <col min="2890" max="2890" width="6" bestFit="1" customWidth="1"/>
    <col min="2891" max="2891" width="8.6640625" bestFit="1" customWidth="1"/>
    <col min="2892" max="2892" width="6" bestFit="1" customWidth="1"/>
    <col min="2893" max="2893" width="8.6640625" bestFit="1" customWidth="1"/>
    <col min="2894" max="2894" width="6" bestFit="1" customWidth="1"/>
    <col min="2895" max="2895" width="8.6640625" bestFit="1" customWidth="1"/>
    <col min="2896" max="2896" width="6" bestFit="1" customWidth="1"/>
    <col min="2897" max="2897" width="8.6640625" bestFit="1" customWidth="1"/>
    <col min="2898" max="2898" width="6" bestFit="1" customWidth="1"/>
    <col min="2899" max="2899" width="8.6640625" bestFit="1" customWidth="1"/>
    <col min="2900" max="2900" width="6" bestFit="1" customWidth="1"/>
    <col min="2901" max="2901" width="8.6640625" bestFit="1" customWidth="1"/>
    <col min="2902" max="2902" width="7" bestFit="1" customWidth="1"/>
    <col min="2903" max="2903" width="9.6640625" bestFit="1" customWidth="1"/>
    <col min="2904" max="2904" width="10" bestFit="1" customWidth="1"/>
    <col min="2905" max="2905" width="12.21875" bestFit="1" customWidth="1"/>
    <col min="2906" max="2906" width="10" bestFit="1" customWidth="1"/>
    <col min="2907" max="2907" width="12.21875" bestFit="1" customWidth="1"/>
    <col min="2908" max="2908" width="7" bestFit="1" customWidth="1"/>
    <col min="2909" max="2909" width="4" bestFit="1" customWidth="1"/>
    <col min="2910" max="2910" width="5" bestFit="1" customWidth="1"/>
    <col min="2911" max="2911" width="9.6640625" bestFit="1" customWidth="1"/>
    <col min="2912" max="2912" width="10" bestFit="1" customWidth="1"/>
    <col min="2913" max="2913" width="12.21875" bestFit="1" customWidth="1"/>
    <col min="2914" max="2914" width="7" bestFit="1" customWidth="1"/>
    <col min="2915" max="2915" width="5" bestFit="1" customWidth="1"/>
    <col min="2916" max="2916" width="9.6640625" bestFit="1" customWidth="1"/>
    <col min="2917" max="2917" width="7" bestFit="1" customWidth="1"/>
    <col min="2918" max="2918" width="9.6640625" bestFit="1" customWidth="1"/>
    <col min="2919" max="2919" width="7" bestFit="1" customWidth="1"/>
    <col min="2920" max="2920" width="9.6640625" bestFit="1" customWidth="1"/>
    <col min="2921" max="2921" width="7" bestFit="1" customWidth="1"/>
    <col min="2922" max="2922" width="9.6640625" bestFit="1" customWidth="1"/>
    <col min="2923" max="2923" width="7" bestFit="1" customWidth="1"/>
    <col min="2924" max="2924" width="9.6640625" bestFit="1" customWidth="1"/>
    <col min="2925" max="2925" width="7" bestFit="1" customWidth="1"/>
    <col min="2926" max="2926" width="9.6640625" bestFit="1" customWidth="1"/>
    <col min="2927" max="2927" width="7" bestFit="1" customWidth="1"/>
    <col min="2928" max="2928" width="9.6640625" bestFit="1" customWidth="1"/>
    <col min="2929" max="2929" width="7" bestFit="1" customWidth="1"/>
    <col min="2930" max="2930" width="9.6640625" bestFit="1" customWidth="1"/>
    <col min="2931" max="2931" width="7" bestFit="1" customWidth="1"/>
    <col min="2932" max="2932" width="9.6640625" bestFit="1" customWidth="1"/>
    <col min="2933" max="2933" width="7" bestFit="1" customWidth="1"/>
    <col min="2934" max="2934" width="5" bestFit="1" customWidth="1"/>
    <col min="2935" max="2935" width="9.6640625" bestFit="1" customWidth="1"/>
    <col min="2936" max="2936" width="7" bestFit="1" customWidth="1"/>
    <col min="2937" max="2937" width="9.6640625" bestFit="1" customWidth="1"/>
    <col min="2938" max="2938" width="7" bestFit="1" customWidth="1"/>
    <col min="2939" max="2939" width="5" bestFit="1" customWidth="1"/>
    <col min="2940" max="2940" width="9.6640625" bestFit="1" customWidth="1"/>
    <col min="2941" max="2941" width="10" bestFit="1" customWidth="1"/>
    <col min="2942" max="2942" width="12.21875" bestFit="1" customWidth="1"/>
    <col min="2943" max="2943" width="7" bestFit="1" customWidth="1"/>
    <col min="2944" max="2944" width="5" bestFit="1" customWidth="1"/>
    <col min="2945" max="2945" width="9.6640625" bestFit="1" customWidth="1"/>
    <col min="2946" max="2946" width="7" bestFit="1" customWidth="1"/>
    <col min="2947" max="2947" width="9.6640625" bestFit="1" customWidth="1"/>
    <col min="2948" max="2948" width="7" bestFit="1" customWidth="1"/>
    <col min="2949" max="2949" width="9.6640625" bestFit="1" customWidth="1"/>
    <col min="2950" max="2950" width="10" bestFit="1" customWidth="1"/>
    <col min="2951" max="2951" width="12.21875" bestFit="1" customWidth="1"/>
    <col min="2952" max="2952" width="7" bestFit="1" customWidth="1"/>
    <col min="2953" max="2953" width="9.6640625" bestFit="1" customWidth="1"/>
    <col min="2954" max="2954" width="7" bestFit="1" customWidth="1"/>
    <col min="2955" max="2955" width="9.6640625" bestFit="1" customWidth="1"/>
    <col min="2956" max="2956" width="7" bestFit="1" customWidth="1"/>
    <col min="2957" max="2957" width="9.6640625" bestFit="1" customWidth="1"/>
    <col min="2958" max="2958" width="7" bestFit="1" customWidth="1"/>
    <col min="2959" max="2959" width="5" bestFit="1" customWidth="1"/>
    <col min="2960" max="2960" width="9.6640625" bestFit="1" customWidth="1"/>
    <col min="2961" max="2961" width="9" bestFit="1" customWidth="1"/>
    <col min="2962" max="2962" width="11.21875" bestFit="1" customWidth="1"/>
    <col min="2963" max="2963" width="7" bestFit="1" customWidth="1"/>
    <col min="2964" max="2964" width="9.6640625" bestFit="1" customWidth="1"/>
    <col min="2965" max="2965" width="10" bestFit="1" customWidth="1"/>
    <col min="2966" max="2966" width="12.21875" bestFit="1" customWidth="1"/>
    <col min="2967" max="2967" width="7" bestFit="1" customWidth="1"/>
    <col min="2968" max="2968" width="9.6640625" bestFit="1" customWidth="1"/>
    <col min="2969" max="2969" width="7" bestFit="1" customWidth="1"/>
    <col min="2970" max="2970" width="9.6640625" bestFit="1" customWidth="1"/>
    <col min="2971" max="2971" width="7" bestFit="1" customWidth="1"/>
    <col min="2972" max="2972" width="9.6640625" bestFit="1" customWidth="1"/>
    <col min="2973" max="2973" width="10" bestFit="1" customWidth="1"/>
    <col min="2974" max="2974" width="12.21875" bestFit="1" customWidth="1"/>
    <col min="2975" max="2975" width="7" bestFit="1" customWidth="1"/>
    <col min="2976" max="2976" width="4" bestFit="1" customWidth="1"/>
    <col min="2977" max="2977" width="9.6640625" bestFit="1" customWidth="1"/>
    <col min="2978" max="2978" width="9" bestFit="1" customWidth="1"/>
    <col min="2979" max="2979" width="11.21875" bestFit="1" customWidth="1"/>
    <col min="2980" max="2980" width="7" bestFit="1" customWidth="1"/>
    <col min="2981" max="2981" width="9.6640625" bestFit="1" customWidth="1"/>
    <col min="2982" max="2982" width="7" bestFit="1" customWidth="1"/>
    <col min="2983" max="2983" width="9.6640625" bestFit="1" customWidth="1"/>
    <col min="2984" max="2984" width="7" bestFit="1" customWidth="1"/>
    <col min="2985" max="2985" width="9.6640625" bestFit="1" customWidth="1"/>
    <col min="2986" max="2986" width="7" bestFit="1" customWidth="1"/>
    <col min="2987" max="2987" width="5" bestFit="1" customWidth="1"/>
    <col min="2988" max="2988" width="9.6640625" bestFit="1" customWidth="1"/>
    <col min="2989" max="2989" width="7" bestFit="1" customWidth="1"/>
    <col min="2990" max="2990" width="5" bestFit="1" customWidth="1"/>
    <col min="2991" max="2991" width="9.6640625" bestFit="1" customWidth="1"/>
    <col min="2992" max="2992" width="9" bestFit="1" customWidth="1"/>
    <col min="2993" max="2993" width="11.21875" bestFit="1" customWidth="1"/>
    <col min="2994" max="2994" width="7" bestFit="1" customWidth="1"/>
    <col min="2995" max="2995" width="9.6640625" bestFit="1" customWidth="1"/>
    <col min="2996" max="2996" width="7" bestFit="1" customWidth="1"/>
    <col min="2997" max="2997" width="9.6640625" bestFit="1" customWidth="1"/>
    <col min="2998" max="2998" width="7" bestFit="1" customWidth="1"/>
    <col min="2999" max="2999" width="9.6640625" bestFit="1" customWidth="1"/>
    <col min="3000" max="3000" width="7" bestFit="1" customWidth="1"/>
    <col min="3001" max="3001" width="5" bestFit="1" customWidth="1"/>
    <col min="3002" max="3002" width="9.6640625" bestFit="1" customWidth="1"/>
    <col min="3003" max="3003" width="7" bestFit="1" customWidth="1"/>
    <col min="3004" max="3004" width="9.6640625" bestFit="1" customWidth="1"/>
    <col min="3005" max="3005" width="7" bestFit="1" customWidth="1"/>
    <col min="3006" max="3006" width="9.6640625" bestFit="1" customWidth="1"/>
    <col min="3007" max="3007" width="7" bestFit="1" customWidth="1"/>
    <col min="3008" max="3008" width="9.6640625" bestFit="1" customWidth="1"/>
    <col min="3009" max="3009" width="7" bestFit="1" customWidth="1"/>
    <col min="3010" max="3010" width="9.6640625" bestFit="1" customWidth="1"/>
    <col min="3011" max="3011" width="7" bestFit="1" customWidth="1"/>
    <col min="3012" max="3012" width="9.6640625" bestFit="1" customWidth="1"/>
    <col min="3013" max="3013" width="7" bestFit="1" customWidth="1"/>
    <col min="3014" max="3014" width="5" bestFit="1" customWidth="1"/>
    <col min="3015" max="3015" width="9.6640625" bestFit="1" customWidth="1"/>
    <col min="3016" max="3016" width="7" bestFit="1" customWidth="1"/>
    <col min="3017" max="3017" width="9.6640625" bestFit="1" customWidth="1"/>
    <col min="3018" max="3018" width="7" bestFit="1" customWidth="1"/>
    <col min="3019" max="3019" width="9.6640625" bestFit="1" customWidth="1"/>
    <col min="3020" max="3020" width="10" bestFit="1" customWidth="1"/>
    <col min="3021" max="3021" width="12.21875" bestFit="1" customWidth="1"/>
    <col min="3022" max="3022" width="7" bestFit="1" customWidth="1"/>
    <col min="3023" max="3023" width="9.6640625" bestFit="1" customWidth="1"/>
    <col min="3024" max="3024" width="7" bestFit="1" customWidth="1"/>
    <col min="3025" max="3025" width="5" bestFit="1" customWidth="1"/>
    <col min="3026" max="3026" width="9.6640625" bestFit="1" customWidth="1"/>
    <col min="3027" max="3027" width="7" bestFit="1" customWidth="1"/>
    <col min="3028" max="3028" width="9.6640625" bestFit="1" customWidth="1"/>
    <col min="3029" max="3029" width="7" bestFit="1" customWidth="1"/>
    <col min="3030" max="3030" width="9.6640625" bestFit="1" customWidth="1"/>
    <col min="3031" max="3031" width="7" bestFit="1" customWidth="1"/>
    <col min="3032" max="3032" width="9.6640625" bestFit="1" customWidth="1"/>
    <col min="3033" max="3033" width="7" bestFit="1" customWidth="1"/>
    <col min="3034" max="3034" width="9.6640625" bestFit="1" customWidth="1"/>
    <col min="3035" max="3035" width="7" bestFit="1" customWidth="1"/>
    <col min="3036" max="3036" width="9.6640625" bestFit="1" customWidth="1"/>
    <col min="3037" max="3037" width="7" bestFit="1" customWidth="1"/>
    <col min="3038" max="3038" width="9.6640625" bestFit="1" customWidth="1"/>
    <col min="3039" max="3039" width="7" bestFit="1" customWidth="1"/>
    <col min="3040" max="3040" width="9.6640625" bestFit="1" customWidth="1"/>
    <col min="3041" max="3041" width="7" bestFit="1" customWidth="1"/>
    <col min="3042" max="3042" width="5" bestFit="1" customWidth="1"/>
    <col min="3043" max="3043" width="9.6640625" bestFit="1" customWidth="1"/>
    <col min="3044" max="3044" width="7" bestFit="1" customWidth="1"/>
    <col min="3045" max="3045" width="9.6640625" bestFit="1" customWidth="1"/>
    <col min="3046" max="3046" width="7" bestFit="1" customWidth="1"/>
    <col min="3047" max="3047" width="5" bestFit="1" customWidth="1"/>
    <col min="3048" max="3048" width="9.6640625" bestFit="1" customWidth="1"/>
    <col min="3049" max="3049" width="7" bestFit="1" customWidth="1"/>
    <col min="3050" max="3050" width="5" bestFit="1" customWidth="1"/>
    <col min="3051" max="3051" width="9.6640625" bestFit="1" customWidth="1"/>
    <col min="3052" max="3052" width="7" bestFit="1" customWidth="1"/>
    <col min="3053" max="3054" width="4" bestFit="1" customWidth="1"/>
    <col min="3055" max="3056" width="5" bestFit="1" customWidth="1"/>
    <col min="3057" max="3057" width="9.6640625" bestFit="1" customWidth="1"/>
    <col min="3058" max="3058" width="10" bestFit="1" customWidth="1"/>
    <col min="3059" max="3059" width="12.21875" bestFit="1" customWidth="1"/>
    <col min="3060" max="3060" width="7" bestFit="1" customWidth="1"/>
    <col min="3061" max="3061" width="9.6640625" bestFit="1" customWidth="1"/>
    <col min="3062" max="3062" width="7" bestFit="1" customWidth="1"/>
    <col min="3063" max="3063" width="9.6640625" bestFit="1" customWidth="1"/>
    <col min="3064" max="3064" width="7" bestFit="1" customWidth="1"/>
    <col min="3065" max="3065" width="5" bestFit="1" customWidth="1"/>
    <col min="3066" max="3066" width="9.6640625" bestFit="1" customWidth="1"/>
    <col min="3067" max="3067" width="7" bestFit="1" customWidth="1"/>
    <col min="3068" max="3068" width="9.6640625" bestFit="1" customWidth="1"/>
    <col min="3069" max="3069" width="7" bestFit="1" customWidth="1"/>
    <col min="3070" max="3070" width="5" bestFit="1" customWidth="1"/>
    <col min="3071" max="3071" width="9.6640625" bestFit="1" customWidth="1"/>
    <col min="3072" max="3072" width="7" bestFit="1" customWidth="1"/>
    <col min="3073" max="3073" width="9.6640625" bestFit="1" customWidth="1"/>
    <col min="3074" max="3074" width="7" bestFit="1" customWidth="1"/>
    <col min="3075" max="3075" width="9.6640625" bestFit="1" customWidth="1"/>
    <col min="3076" max="3076" width="7" bestFit="1" customWidth="1"/>
    <col min="3077" max="3077" width="9.6640625" bestFit="1" customWidth="1"/>
    <col min="3078" max="3078" width="7" bestFit="1" customWidth="1"/>
    <col min="3079" max="3079" width="5" bestFit="1" customWidth="1"/>
    <col min="3080" max="3080" width="9.6640625" bestFit="1" customWidth="1"/>
    <col min="3081" max="3081" width="7" bestFit="1" customWidth="1"/>
    <col min="3082" max="3082" width="9.6640625" bestFit="1" customWidth="1"/>
    <col min="3083" max="3083" width="7" bestFit="1" customWidth="1"/>
    <col min="3084" max="3084" width="9.6640625" bestFit="1" customWidth="1"/>
    <col min="3085" max="3085" width="7" bestFit="1" customWidth="1"/>
    <col min="3086" max="3086" width="9.6640625" bestFit="1" customWidth="1"/>
    <col min="3087" max="3087" width="7" bestFit="1" customWidth="1"/>
    <col min="3088" max="3088" width="5" bestFit="1" customWidth="1"/>
    <col min="3089" max="3089" width="9.6640625" bestFit="1" customWidth="1"/>
    <col min="3090" max="3090" width="7" bestFit="1" customWidth="1"/>
    <col min="3091" max="3091" width="9.6640625" bestFit="1" customWidth="1"/>
    <col min="3092" max="3092" width="7" bestFit="1" customWidth="1"/>
    <col min="3093" max="3093" width="9.6640625" bestFit="1" customWidth="1"/>
    <col min="3094" max="3094" width="7" bestFit="1" customWidth="1"/>
    <col min="3095" max="3095" width="9.6640625" bestFit="1" customWidth="1"/>
    <col min="3096" max="3096" width="7" bestFit="1" customWidth="1"/>
    <col min="3097" max="3097" width="5" bestFit="1" customWidth="1"/>
    <col min="3098" max="3098" width="9.6640625" bestFit="1" customWidth="1"/>
    <col min="3099" max="3099" width="7" bestFit="1" customWidth="1"/>
    <col min="3100" max="3100" width="9.6640625" bestFit="1" customWidth="1"/>
    <col min="3101" max="3101" width="7" bestFit="1" customWidth="1"/>
    <col min="3102" max="3102" width="9.6640625" bestFit="1" customWidth="1"/>
    <col min="3103" max="3103" width="7" bestFit="1" customWidth="1"/>
    <col min="3104" max="3104" width="9.6640625" bestFit="1" customWidth="1"/>
    <col min="3105" max="3105" width="7" bestFit="1" customWidth="1"/>
    <col min="3106" max="3106" width="9.6640625" bestFit="1" customWidth="1"/>
    <col min="3107" max="3107" width="7" bestFit="1" customWidth="1"/>
    <col min="3108" max="3108" width="9.6640625" bestFit="1" customWidth="1"/>
    <col min="3109" max="3109" width="7" bestFit="1" customWidth="1"/>
    <col min="3110" max="3110" width="9.6640625" bestFit="1" customWidth="1"/>
    <col min="3111" max="3111" width="7" bestFit="1" customWidth="1"/>
    <col min="3112" max="3112" width="9.6640625" bestFit="1" customWidth="1"/>
    <col min="3113" max="3113" width="7" bestFit="1" customWidth="1"/>
    <col min="3114" max="3114" width="9.6640625" bestFit="1" customWidth="1"/>
    <col min="3115" max="3115" width="7" bestFit="1" customWidth="1"/>
    <col min="3116" max="3116" width="9.6640625" bestFit="1" customWidth="1"/>
    <col min="3117" max="3117" width="7" bestFit="1" customWidth="1"/>
    <col min="3118" max="3118" width="9.6640625" bestFit="1" customWidth="1"/>
    <col min="3119" max="3119" width="7" bestFit="1" customWidth="1"/>
    <col min="3120" max="3120" width="9.6640625" bestFit="1" customWidth="1"/>
    <col min="3121" max="3121" width="7" bestFit="1" customWidth="1"/>
    <col min="3122" max="3122" width="9.6640625" bestFit="1" customWidth="1"/>
    <col min="3123" max="3123" width="7" bestFit="1" customWidth="1"/>
    <col min="3124" max="3124" width="9.6640625" bestFit="1" customWidth="1"/>
    <col min="3125" max="3125" width="7" bestFit="1" customWidth="1"/>
    <col min="3126" max="3127" width="5" bestFit="1" customWidth="1"/>
    <col min="3128" max="3128" width="9.6640625" bestFit="1" customWidth="1"/>
    <col min="3129" max="3129" width="7" bestFit="1" customWidth="1"/>
    <col min="3130" max="3130" width="9.6640625" bestFit="1" customWidth="1"/>
    <col min="3131" max="3131" width="10" bestFit="1" customWidth="1"/>
    <col min="3132" max="3132" width="12.21875" bestFit="1" customWidth="1"/>
    <col min="3133" max="3133" width="10" bestFit="1" customWidth="1"/>
    <col min="3134" max="3134" width="12.21875" bestFit="1" customWidth="1"/>
    <col min="3135" max="3135" width="7" bestFit="1" customWidth="1"/>
    <col min="3136" max="3136" width="5" bestFit="1" customWidth="1"/>
    <col min="3137" max="3137" width="9.6640625" bestFit="1" customWidth="1"/>
    <col min="3138" max="3138" width="7" bestFit="1" customWidth="1"/>
    <col min="3139" max="3139" width="5" bestFit="1" customWidth="1"/>
    <col min="3140" max="3140" width="9.6640625" bestFit="1" customWidth="1"/>
    <col min="3141" max="3141" width="7" bestFit="1" customWidth="1"/>
    <col min="3142" max="3142" width="9.6640625" bestFit="1" customWidth="1"/>
    <col min="3143" max="3143" width="7" bestFit="1" customWidth="1"/>
    <col min="3144" max="3144" width="9.6640625" bestFit="1" customWidth="1"/>
    <col min="3145" max="3145" width="7" bestFit="1" customWidth="1"/>
    <col min="3146" max="3146" width="9.6640625" bestFit="1" customWidth="1"/>
    <col min="3147" max="3147" width="7" bestFit="1" customWidth="1"/>
    <col min="3148" max="3148" width="9.6640625" bestFit="1" customWidth="1"/>
    <col min="3149" max="3149" width="7" bestFit="1" customWidth="1"/>
    <col min="3150" max="3150" width="9.6640625" bestFit="1" customWidth="1"/>
    <col min="3151" max="3151" width="7" bestFit="1" customWidth="1"/>
    <col min="3152" max="3152" width="9.6640625" bestFit="1" customWidth="1"/>
    <col min="3153" max="3153" width="10" bestFit="1" customWidth="1"/>
    <col min="3154" max="3154" width="12.21875" bestFit="1" customWidth="1"/>
    <col min="3155" max="3155" width="10" bestFit="1" customWidth="1"/>
    <col min="3156" max="3156" width="12.21875" bestFit="1" customWidth="1"/>
    <col min="3157" max="3157" width="7" bestFit="1" customWidth="1"/>
    <col min="3158" max="3158" width="9.6640625" bestFit="1" customWidth="1"/>
    <col min="3159" max="3159" width="7" bestFit="1" customWidth="1"/>
    <col min="3160" max="3160" width="9.6640625" bestFit="1" customWidth="1"/>
    <col min="3161" max="3161" width="7" bestFit="1" customWidth="1"/>
    <col min="3162" max="3162" width="9.6640625" bestFit="1" customWidth="1"/>
    <col min="3163" max="3163" width="7" bestFit="1" customWidth="1"/>
    <col min="3164" max="3164" width="9.6640625" bestFit="1" customWidth="1"/>
    <col min="3165" max="3165" width="7" bestFit="1" customWidth="1"/>
    <col min="3166" max="3166" width="9.6640625" bestFit="1" customWidth="1"/>
    <col min="3167" max="3167" width="7" bestFit="1" customWidth="1"/>
    <col min="3168" max="3168" width="9.6640625" bestFit="1" customWidth="1"/>
    <col min="3169" max="3169" width="10" bestFit="1" customWidth="1"/>
    <col min="3170" max="3170" width="12.21875" bestFit="1" customWidth="1"/>
    <col min="3171" max="3171" width="7" bestFit="1" customWidth="1"/>
    <col min="3172" max="3172" width="9.6640625" bestFit="1" customWidth="1"/>
    <col min="3173" max="3173" width="7" bestFit="1" customWidth="1"/>
    <col min="3174" max="3174" width="9.6640625" bestFit="1" customWidth="1"/>
    <col min="3175" max="3175" width="7" bestFit="1" customWidth="1"/>
    <col min="3176" max="3176" width="9.6640625" bestFit="1" customWidth="1"/>
    <col min="3177" max="3177" width="7" bestFit="1" customWidth="1"/>
    <col min="3178" max="3178" width="9.6640625" bestFit="1" customWidth="1"/>
    <col min="3179" max="3179" width="7" bestFit="1" customWidth="1"/>
    <col min="3180" max="3180" width="9.6640625" bestFit="1" customWidth="1"/>
    <col min="3181" max="3181" width="7" bestFit="1" customWidth="1"/>
    <col min="3182" max="3182" width="9.6640625" bestFit="1" customWidth="1"/>
    <col min="3183" max="3183" width="7" bestFit="1" customWidth="1"/>
    <col min="3184" max="3184" width="9.6640625" bestFit="1" customWidth="1"/>
    <col min="3185" max="3185" width="7" bestFit="1" customWidth="1"/>
    <col min="3186" max="3186" width="9.6640625" bestFit="1" customWidth="1"/>
    <col min="3187" max="3187" width="7" bestFit="1" customWidth="1"/>
    <col min="3188" max="3189" width="5" bestFit="1" customWidth="1"/>
    <col min="3190" max="3190" width="9.6640625" bestFit="1" customWidth="1"/>
    <col min="3191" max="3191" width="9" bestFit="1" customWidth="1"/>
    <col min="3192" max="3192" width="11.21875" bestFit="1" customWidth="1"/>
    <col min="3193" max="3193" width="10" bestFit="1" customWidth="1"/>
    <col min="3194" max="3194" width="12.21875" bestFit="1" customWidth="1"/>
    <col min="3195" max="3195" width="7" bestFit="1" customWidth="1"/>
    <col min="3196" max="3196" width="9.6640625" bestFit="1" customWidth="1"/>
    <col min="3197" max="3197" width="9" bestFit="1" customWidth="1"/>
    <col min="3198" max="3198" width="11.21875" bestFit="1" customWidth="1"/>
    <col min="3199" max="3199" width="7" bestFit="1" customWidth="1"/>
    <col min="3200" max="3200" width="9.6640625" bestFit="1" customWidth="1"/>
    <col min="3201" max="3201" width="7" bestFit="1" customWidth="1"/>
    <col min="3202" max="3202" width="9.6640625" bestFit="1" customWidth="1"/>
    <col min="3203" max="3203" width="7" bestFit="1" customWidth="1"/>
    <col min="3204" max="3204" width="9.6640625" bestFit="1" customWidth="1"/>
    <col min="3205" max="3205" width="7" bestFit="1" customWidth="1"/>
    <col min="3206" max="3206" width="5" bestFit="1" customWidth="1"/>
    <col min="3207" max="3207" width="9.6640625" bestFit="1" customWidth="1"/>
    <col min="3208" max="3208" width="7" bestFit="1" customWidth="1"/>
    <col min="3209" max="3209" width="9.6640625" bestFit="1" customWidth="1"/>
    <col min="3210" max="3210" width="10" bestFit="1" customWidth="1"/>
    <col min="3211" max="3211" width="12.21875" bestFit="1" customWidth="1"/>
    <col min="3212" max="3212" width="7" bestFit="1" customWidth="1"/>
    <col min="3213" max="3213" width="9.6640625" bestFit="1" customWidth="1"/>
    <col min="3214" max="3214" width="7" bestFit="1" customWidth="1"/>
    <col min="3215" max="3215" width="9.6640625" bestFit="1" customWidth="1"/>
    <col min="3216" max="3216" width="7" bestFit="1" customWidth="1"/>
    <col min="3217" max="3217" width="9.6640625" bestFit="1" customWidth="1"/>
    <col min="3218" max="3218" width="9" bestFit="1" customWidth="1"/>
    <col min="3219" max="3219" width="11.21875" bestFit="1" customWidth="1"/>
    <col min="3220" max="3220" width="7" bestFit="1" customWidth="1"/>
    <col min="3221" max="3221" width="9.6640625" bestFit="1" customWidth="1"/>
    <col min="3222" max="3222" width="7" bestFit="1" customWidth="1"/>
    <col min="3223" max="3223" width="9.6640625" bestFit="1" customWidth="1"/>
    <col min="3224" max="3224" width="7" bestFit="1" customWidth="1"/>
    <col min="3225" max="3225" width="5" bestFit="1" customWidth="1"/>
    <col min="3226" max="3226" width="9.6640625" bestFit="1" customWidth="1"/>
    <col min="3227" max="3227" width="7" bestFit="1" customWidth="1"/>
    <col min="3228" max="3228" width="9.6640625" bestFit="1" customWidth="1"/>
    <col min="3229" max="3229" width="7" bestFit="1" customWidth="1"/>
    <col min="3230" max="3230" width="9.6640625" bestFit="1" customWidth="1"/>
    <col min="3231" max="3231" width="7" bestFit="1" customWidth="1"/>
    <col min="3232" max="3232" width="9.6640625" bestFit="1" customWidth="1"/>
    <col min="3233" max="3233" width="7" bestFit="1" customWidth="1"/>
    <col min="3234" max="3234" width="9.6640625" bestFit="1" customWidth="1"/>
    <col min="3235" max="3235" width="7" bestFit="1" customWidth="1"/>
    <col min="3236" max="3236" width="9.6640625" bestFit="1" customWidth="1"/>
    <col min="3237" max="3237" width="7" bestFit="1" customWidth="1"/>
    <col min="3238" max="3238" width="9.6640625" bestFit="1" customWidth="1"/>
    <col min="3239" max="3239" width="7" bestFit="1" customWidth="1"/>
    <col min="3240" max="3240" width="9.6640625" bestFit="1" customWidth="1"/>
    <col min="3241" max="3241" width="7" bestFit="1" customWidth="1"/>
    <col min="3242" max="3242" width="9.6640625" bestFit="1" customWidth="1"/>
    <col min="3243" max="3243" width="7" bestFit="1" customWidth="1"/>
    <col min="3244" max="3244" width="9.6640625" bestFit="1" customWidth="1"/>
    <col min="3245" max="3245" width="7" bestFit="1" customWidth="1"/>
    <col min="3246" max="3246" width="9.6640625" bestFit="1" customWidth="1"/>
    <col min="3247" max="3247" width="7" bestFit="1" customWidth="1"/>
    <col min="3248" max="3248" width="9.6640625" bestFit="1" customWidth="1"/>
    <col min="3249" max="3249" width="7" bestFit="1" customWidth="1"/>
    <col min="3250" max="3250" width="5" bestFit="1" customWidth="1"/>
    <col min="3251" max="3251" width="9.6640625" bestFit="1" customWidth="1"/>
    <col min="3252" max="3252" width="7" bestFit="1" customWidth="1"/>
    <col min="3253" max="3253" width="5" bestFit="1" customWidth="1"/>
    <col min="3254" max="3254" width="9.6640625" bestFit="1" customWidth="1"/>
    <col min="3255" max="3255" width="7" bestFit="1" customWidth="1"/>
    <col min="3256" max="3256" width="5" bestFit="1" customWidth="1"/>
    <col min="3257" max="3257" width="9.6640625" bestFit="1" customWidth="1"/>
    <col min="3258" max="3258" width="7" bestFit="1" customWidth="1"/>
    <col min="3259" max="3259" width="9.6640625" bestFit="1" customWidth="1"/>
    <col min="3260" max="3260" width="7" bestFit="1" customWidth="1"/>
    <col min="3261" max="3261" width="9.6640625" bestFit="1" customWidth="1"/>
    <col min="3262" max="3262" width="10" bestFit="1" customWidth="1"/>
    <col min="3263" max="3263" width="12.21875" bestFit="1" customWidth="1"/>
    <col min="3264" max="3264" width="7" bestFit="1" customWidth="1"/>
    <col min="3265" max="3265" width="9.6640625" bestFit="1" customWidth="1"/>
    <col min="3266" max="3266" width="7" bestFit="1" customWidth="1"/>
    <col min="3267" max="3267" width="9.6640625" bestFit="1" customWidth="1"/>
    <col min="3268" max="3268" width="7" bestFit="1" customWidth="1"/>
    <col min="3269" max="3269" width="9.6640625" bestFit="1" customWidth="1"/>
    <col min="3270" max="3270" width="7" bestFit="1" customWidth="1"/>
    <col min="3271" max="3271" width="9.6640625" bestFit="1" customWidth="1"/>
    <col min="3272" max="3272" width="7" bestFit="1" customWidth="1"/>
    <col min="3273" max="3273" width="9.6640625" bestFit="1" customWidth="1"/>
    <col min="3274" max="3274" width="7" bestFit="1" customWidth="1"/>
    <col min="3275" max="3275" width="5" bestFit="1" customWidth="1"/>
    <col min="3276" max="3276" width="9.6640625" bestFit="1" customWidth="1"/>
    <col min="3277" max="3277" width="7" bestFit="1" customWidth="1"/>
    <col min="3278" max="3278" width="9.6640625" bestFit="1" customWidth="1"/>
    <col min="3279" max="3279" width="10" bestFit="1" customWidth="1"/>
    <col min="3280" max="3280" width="12.21875" bestFit="1" customWidth="1"/>
    <col min="3281" max="3281" width="7" bestFit="1" customWidth="1"/>
    <col min="3282" max="3282" width="9.6640625" bestFit="1" customWidth="1"/>
    <col min="3283" max="3283" width="7" bestFit="1" customWidth="1"/>
    <col min="3284" max="3284" width="5" bestFit="1" customWidth="1"/>
    <col min="3285" max="3285" width="9.6640625" bestFit="1" customWidth="1"/>
    <col min="3286" max="3286" width="7" bestFit="1" customWidth="1"/>
    <col min="3287" max="3287" width="9.6640625" bestFit="1" customWidth="1"/>
    <col min="3288" max="3288" width="7" bestFit="1" customWidth="1"/>
    <col min="3289" max="3289" width="9.6640625" bestFit="1" customWidth="1"/>
    <col min="3290" max="3290" width="7" bestFit="1" customWidth="1"/>
    <col min="3291" max="3291" width="9.6640625" bestFit="1" customWidth="1"/>
    <col min="3292" max="3292" width="10" bestFit="1" customWidth="1"/>
    <col min="3293" max="3293" width="12.21875" bestFit="1" customWidth="1"/>
    <col min="3294" max="3294" width="7" bestFit="1" customWidth="1"/>
    <col min="3295" max="3295" width="9.6640625" bestFit="1" customWidth="1"/>
    <col min="3296" max="3296" width="7" bestFit="1" customWidth="1"/>
    <col min="3297" max="3297" width="9.6640625" bestFit="1" customWidth="1"/>
    <col min="3298" max="3298" width="7" bestFit="1" customWidth="1"/>
    <col min="3299" max="3299" width="5" bestFit="1" customWidth="1"/>
    <col min="3300" max="3300" width="9.6640625" bestFit="1" customWidth="1"/>
    <col min="3301" max="3301" width="7" bestFit="1" customWidth="1"/>
    <col min="3302" max="3302" width="9.6640625" bestFit="1" customWidth="1"/>
    <col min="3303" max="3303" width="7" bestFit="1" customWidth="1"/>
    <col min="3304" max="3304" width="9.6640625" bestFit="1" customWidth="1"/>
    <col min="3305" max="3305" width="7" bestFit="1" customWidth="1"/>
    <col min="3306" max="3306" width="9.6640625" bestFit="1" customWidth="1"/>
    <col min="3307" max="3307" width="7" bestFit="1" customWidth="1"/>
    <col min="3308" max="3308" width="9.6640625" bestFit="1" customWidth="1"/>
    <col min="3309" max="3309" width="7" bestFit="1" customWidth="1"/>
    <col min="3310" max="3310" width="9.6640625" bestFit="1" customWidth="1"/>
    <col min="3311" max="3311" width="7" bestFit="1" customWidth="1"/>
    <col min="3312" max="3313" width="5" bestFit="1" customWidth="1"/>
    <col min="3314" max="3314" width="9.6640625" bestFit="1" customWidth="1"/>
    <col min="3315" max="3315" width="7" bestFit="1" customWidth="1"/>
    <col min="3316" max="3316" width="9.6640625" bestFit="1" customWidth="1"/>
    <col min="3317" max="3317" width="7" bestFit="1" customWidth="1"/>
    <col min="3318" max="3318" width="9.6640625" bestFit="1" customWidth="1"/>
    <col min="3319" max="3319" width="10" bestFit="1" customWidth="1"/>
    <col min="3320" max="3320" width="12.21875" bestFit="1" customWidth="1"/>
    <col min="3321" max="3321" width="7" bestFit="1" customWidth="1"/>
    <col min="3322" max="3322" width="9.6640625" bestFit="1" customWidth="1"/>
    <col min="3323" max="3323" width="7" bestFit="1" customWidth="1"/>
    <col min="3324" max="3324" width="9.6640625" bestFit="1" customWidth="1"/>
    <col min="3325" max="3325" width="7" bestFit="1" customWidth="1"/>
    <col min="3326" max="3326" width="9.6640625" bestFit="1" customWidth="1"/>
    <col min="3327" max="3327" width="10" bestFit="1" customWidth="1"/>
    <col min="3328" max="3328" width="12.21875" bestFit="1" customWidth="1"/>
    <col min="3329" max="3329" width="7" bestFit="1" customWidth="1"/>
    <col min="3330" max="3330" width="9.6640625" bestFit="1" customWidth="1"/>
    <col min="3331" max="3331" width="10" bestFit="1" customWidth="1"/>
    <col min="3332" max="3332" width="12.21875" bestFit="1" customWidth="1"/>
    <col min="3333" max="3333" width="7" bestFit="1" customWidth="1"/>
    <col min="3334" max="3334" width="9.6640625" bestFit="1" customWidth="1"/>
    <col min="3335" max="3335" width="7" bestFit="1" customWidth="1"/>
    <col min="3336" max="3336" width="9.6640625" bestFit="1" customWidth="1"/>
    <col min="3337" max="3337" width="7" bestFit="1" customWidth="1"/>
    <col min="3338" max="3338" width="9.6640625" bestFit="1" customWidth="1"/>
    <col min="3339" max="3339" width="7" bestFit="1" customWidth="1"/>
    <col min="3340" max="3340" width="5" bestFit="1" customWidth="1"/>
    <col min="3341" max="3341" width="9.6640625" bestFit="1" customWidth="1"/>
    <col min="3342" max="3342" width="7" bestFit="1" customWidth="1"/>
    <col min="3343" max="3343" width="9.6640625" bestFit="1" customWidth="1"/>
    <col min="3344" max="3344" width="10" bestFit="1" customWidth="1"/>
    <col min="3345" max="3345" width="12.21875" bestFit="1" customWidth="1"/>
    <col min="3346" max="3346" width="7" bestFit="1" customWidth="1"/>
    <col min="3347" max="3347" width="5" bestFit="1" customWidth="1"/>
    <col min="3348" max="3348" width="9.6640625" bestFit="1" customWidth="1"/>
    <col min="3349" max="3349" width="7" bestFit="1" customWidth="1"/>
    <col min="3350" max="3350" width="9.6640625" bestFit="1" customWidth="1"/>
    <col min="3351" max="3351" width="10" bestFit="1" customWidth="1"/>
    <col min="3352" max="3352" width="12.21875" bestFit="1" customWidth="1"/>
    <col min="3353" max="3353" width="7" bestFit="1" customWidth="1"/>
    <col min="3354" max="3354" width="9.6640625" bestFit="1" customWidth="1"/>
    <col min="3355" max="3355" width="7" bestFit="1" customWidth="1"/>
    <col min="3356" max="3356" width="9.6640625" bestFit="1" customWidth="1"/>
    <col min="3357" max="3357" width="7" bestFit="1" customWidth="1"/>
    <col min="3358" max="3358" width="9.6640625" bestFit="1" customWidth="1"/>
    <col min="3359" max="3359" width="7" bestFit="1" customWidth="1"/>
    <col min="3360" max="3360" width="9.6640625" bestFit="1" customWidth="1"/>
    <col min="3361" max="3361" width="7" bestFit="1" customWidth="1"/>
    <col min="3362" max="3362" width="9.6640625" bestFit="1" customWidth="1"/>
    <col min="3363" max="3363" width="8" bestFit="1" customWidth="1"/>
    <col min="3364" max="3364" width="9.6640625" bestFit="1" customWidth="1"/>
    <col min="3365" max="3365" width="7" bestFit="1" customWidth="1"/>
    <col min="3366" max="3366" width="9.6640625" bestFit="1" customWidth="1"/>
    <col min="3367" max="3367" width="7" bestFit="1" customWidth="1"/>
    <col min="3368" max="3368" width="9.6640625" bestFit="1" customWidth="1"/>
    <col min="3369" max="3369" width="7" bestFit="1" customWidth="1"/>
    <col min="3370" max="3370" width="5" bestFit="1" customWidth="1"/>
    <col min="3371" max="3371" width="9.6640625" bestFit="1" customWidth="1"/>
    <col min="3372" max="3372" width="7" bestFit="1" customWidth="1"/>
    <col min="3373" max="3373" width="9.6640625" bestFit="1" customWidth="1"/>
    <col min="3374" max="3374" width="7" bestFit="1" customWidth="1"/>
    <col min="3375" max="3375" width="9.6640625" bestFit="1" customWidth="1"/>
    <col min="3376" max="3376" width="10" bestFit="1" customWidth="1"/>
    <col min="3377" max="3377" width="12.21875" bestFit="1" customWidth="1"/>
    <col min="3378" max="3378" width="7" bestFit="1" customWidth="1"/>
    <col min="3379" max="3379" width="9.6640625" bestFit="1" customWidth="1"/>
    <col min="3380" max="3380" width="7" bestFit="1" customWidth="1"/>
    <col min="3381" max="3381" width="9.6640625" bestFit="1" customWidth="1"/>
    <col min="3382" max="3382" width="7" bestFit="1" customWidth="1"/>
    <col min="3383" max="3383" width="9.6640625" bestFit="1" customWidth="1"/>
    <col min="3384" max="3384" width="10" bestFit="1" customWidth="1"/>
    <col min="3385" max="3385" width="12.21875" bestFit="1" customWidth="1"/>
    <col min="3386" max="3386" width="7" bestFit="1" customWidth="1"/>
    <col min="3387" max="3387" width="9.6640625" bestFit="1" customWidth="1"/>
    <col min="3388" max="3388" width="10" bestFit="1" customWidth="1"/>
    <col min="3389" max="3389" width="12.21875" bestFit="1" customWidth="1"/>
    <col min="3390" max="3390" width="7" bestFit="1" customWidth="1"/>
    <col min="3391" max="3391" width="9.6640625" bestFit="1" customWidth="1"/>
    <col min="3392" max="3392" width="7" bestFit="1" customWidth="1"/>
    <col min="3393" max="3393" width="5" bestFit="1" customWidth="1"/>
    <col min="3394" max="3394" width="9.6640625" bestFit="1" customWidth="1"/>
    <col min="3395" max="3395" width="7" bestFit="1" customWidth="1"/>
    <col min="3396" max="3396" width="9.6640625" bestFit="1" customWidth="1"/>
    <col min="3397" max="3397" width="7" bestFit="1" customWidth="1"/>
    <col min="3398" max="3398" width="9.6640625" bestFit="1" customWidth="1"/>
    <col min="3399" max="3399" width="7" bestFit="1" customWidth="1"/>
    <col min="3400" max="3400" width="9.6640625" bestFit="1" customWidth="1"/>
    <col min="3401" max="3401" width="7" bestFit="1" customWidth="1"/>
    <col min="3402" max="3402" width="9.6640625" bestFit="1" customWidth="1"/>
    <col min="3403" max="3403" width="10" bestFit="1" customWidth="1"/>
    <col min="3404" max="3404" width="12.21875" bestFit="1" customWidth="1"/>
    <col min="3405" max="3405" width="7" bestFit="1" customWidth="1"/>
    <col min="3406" max="3406" width="9.6640625" bestFit="1" customWidth="1"/>
    <col min="3407" max="3407" width="7" bestFit="1" customWidth="1"/>
    <col min="3408" max="3408" width="5" bestFit="1" customWidth="1"/>
    <col min="3409" max="3409" width="9.6640625" bestFit="1" customWidth="1"/>
    <col min="3410" max="3410" width="10" bestFit="1" customWidth="1"/>
    <col min="3411" max="3411" width="12.21875" bestFit="1" customWidth="1"/>
    <col min="3412" max="3412" width="7" bestFit="1" customWidth="1"/>
    <col min="3413" max="3413" width="9.6640625" bestFit="1" customWidth="1"/>
    <col min="3414" max="3414" width="10" bestFit="1" customWidth="1"/>
    <col min="3415" max="3415" width="12.21875" bestFit="1" customWidth="1"/>
    <col min="3416" max="3416" width="7" bestFit="1" customWidth="1"/>
    <col min="3417" max="3417" width="9.6640625" bestFit="1" customWidth="1"/>
    <col min="3418" max="3418" width="7" bestFit="1" customWidth="1"/>
    <col min="3419" max="3419" width="9.6640625" bestFit="1" customWidth="1"/>
    <col min="3420" max="3420" width="7" bestFit="1" customWidth="1"/>
    <col min="3421" max="3421" width="9.6640625" bestFit="1" customWidth="1"/>
    <col min="3422" max="3422" width="7" bestFit="1" customWidth="1"/>
    <col min="3423" max="3423" width="9.6640625" bestFit="1" customWidth="1"/>
    <col min="3424" max="3424" width="10" bestFit="1" customWidth="1"/>
    <col min="3425" max="3425" width="12.21875" bestFit="1" customWidth="1"/>
    <col min="3426" max="3426" width="7" bestFit="1" customWidth="1"/>
    <col min="3427" max="3427" width="5" bestFit="1" customWidth="1"/>
    <col min="3428" max="3428" width="9.6640625" bestFit="1" customWidth="1"/>
    <col min="3429" max="3429" width="7" bestFit="1" customWidth="1"/>
    <col min="3430" max="3430" width="9.6640625" bestFit="1" customWidth="1"/>
    <col min="3431" max="3431" width="7" bestFit="1" customWidth="1"/>
    <col min="3432" max="3432" width="9.6640625" bestFit="1" customWidth="1"/>
    <col min="3433" max="3433" width="7" bestFit="1" customWidth="1"/>
    <col min="3434" max="3434" width="9.6640625" bestFit="1" customWidth="1"/>
    <col min="3435" max="3435" width="7" bestFit="1" customWidth="1"/>
    <col min="3436" max="3436" width="9.6640625" bestFit="1" customWidth="1"/>
    <col min="3437" max="3437" width="7" bestFit="1" customWidth="1"/>
    <col min="3438" max="3438" width="9.6640625" bestFit="1" customWidth="1"/>
    <col min="3439" max="3439" width="7" bestFit="1" customWidth="1"/>
    <col min="3440" max="3440" width="9.6640625" bestFit="1" customWidth="1"/>
    <col min="3441" max="3441" width="7" bestFit="1" customWidth="1"/>
    <col min="3442" max="3442" width="9.6640625" bestFit="1" customWidth="1"/>
    <col min="3443" max="3443" width="10" bestFit="1" customWidth="1"/>
    <col min="3444" max="3444" width="12.21875" bestFit="1" customWidth="1"/>
    <col min="3445" max="3445" width="7" bestFit="1" customWidth="1"/>
    <col min="3446" max="3446" width="9.6640625" bestFit="1" customWidth="1"/>
    <col min="3447" max="3447" width="7" bestFit="1" customWidth="1"/>
    <col min="3448" max="3448" width="9.6640625" bestFit="1" customWidth="1"/>
    <col min="3449" max="3449" width="7" bestFit="1" customWidth="1"/>
    <col min="3450" max="3450" width="9.6640625" bestFit="1" customWidth="1"/>
    <col min="3451" max="3451" width="7" bestFit="1" customWidth="1"/>
    <col min="3452" max="3452" width="9.6640625" bestFit="1" customWidth="1"/>
    <col min="3453" max="3453" width="7" bestFit="1" customWidth="1"/>
    <col min="3454" max="3454" width="9.6640625" bestFit="1" customWidth="1"/>
    <col min="3455" max="3455" width="7" bestFit="1" customWidth="1"/>
    <col min="3456" max="3456" width="9.6640625" bestFit="1" customWidth="1"/>
    <col min="3457" max="3457" width="7" bestFit="1" customWidth="1"/>
    <col min="3458" max="3458" width="9.6640625" bestFit="1" customWidth="1"/>
    <col min="3459" max="3459" width="10" bestFit="1" customWidth="1"/>
    <col min="3460" max="3460" width="12.21875" bestFit="1" customWidth="1"/>
    <col min="3461" max="3461" width="7" bestFit="1" customWidth="1"/>
    <col min="3462" max="3462" width="9.6640625" bestFit="1" customWidth="1"/>
    <col min="3463" max="3463" width="7" bestFit="1" customWidth="1"/>
    <col min="3464" max="3464" width="9.6640625" bestFit="1" customWidth="1"/>
    <col min="3465" max="3465" width="7" bestFit="1" customWidth="1"/>
    <col min="3466" max="3466" width="5" bestFit="1" customWidth="1"/>
    <col min="3467" max="3467" width="9.6640625" bestFit="1" customWidth="1"/>
    <col min="3468" max="3468" width="7" bestFit="1" customWidth="1"/>
    <col min="3469" max="3469" width="9.6640625" bestFit="1" customWidth="1"/>
    <col min="3470" max="3470" width="7" bestFit="1" customWidth="1"/>
    <col min="3471" max="3471" width="9.6640625" bestFit="1" customWidth="1"/>
    <col min="3472" max="3472" width="7" bestFit="1" customWidth="1"/>
    <col min="3473" max="3473" width="5" bestFit="1" customWidth="1"/>
    <col min="3474" max="3474" width="9.6640625" bestFit="1" customWidth="1"/>
    <col min="3475" max="3475" width="7" bestFit="1" customWidth="1"/>
    <col min="3476" max="3476" width="9.6640625" bestFit="1" customWidth="1"/>
    <col min="3477" max="3477" width="7" bestFit="1" customWidth="1"/>
    <col min="3478" max="3478" width="9.6640625" bestFit="1" customWidth="1"/>
    <col min="3479" max="3479" width="7" bestFit="1" customWidth="1"/>
    <col min="3480" max="3480" width="9.6640625" bestFit="1" customWidth="1"/>
    <col min="3481" max="3481" width="7" bestFit="1" customWidth="1"/>
    <col min="3482" max="3482" width="9.6640625" bestFit="1" customWidth="1"/>
    <col min="3483" max="3483" width="7" bestFit="1" customWidth="1"/>
    <col min="3484" max="3484" width="9.6640625" bestFit="1" customWidth="1"/>
    <col min="3485" max="3485" width="10" bestFit="1" customWidth="1"/>
    <col min="3486" max="3486" width="12.21875" bestFit="1" customWidth="1"/>
    <col min="3487" max="3487" width="7" bestFit="1" customWidth="1"/>
    <col min="3488" max="3488" width="5" bestFit="1" customWidth="1"/>
    <col min="3489" max="3489" width="9.6640625" bestFit="1" customWidth="1"/>
    <col min="3490" max="3490" width="7" bestFit="1" customWidth="1"/>
    <col min="3491" max="3491" width="9.6640625" bestFit="1" customWidth="1"/>
    <col min="3492" max="3492" width="7" bestFit="1" customWidth="1"/>
    <col min="3493" max="3493" width="5" bestFit="1" customWidth="1"/>
    <col min="3494" max="3494" width="9.6640625" bestFit="1" customWidth="1"/>
    <col min="3495" max="3495" width="7" bestFit="1" customWidth="1"/>
    <col min="3496" max="3496" width="9.6640625" bestFit="1" customWidth="1"/>
    <col min="3497" max="3497" width="7" bestFit="1" customWidth="1"/>
    <col min="3498" max="3498" width="9.6640625" bestFit="1" customWidth="1"/>
    <col min="3499" max="3499" width="9" bestFit="1" customWidth="1"/>
    <col min="3500" max="3500" width="11.21875" bestFit="1" customWidth="1"/>
    <col min="3501" max="3501" width="10" bestFit="1" customWidth="1"/>
    <col min="3502" max="3502" width="12.21875" bestFit="1" customWidth="1"/>
    <col min="3503" max="3503" width="10" bestFit="1" customWidth="1"/>
    <col min="3504" max="3504" width="12.21875" bestFit="1" customWidth="1"/>
    <col min="3505" max="3505" width="7" bestFit="1" customWidth="1"/>
    <col min="3506" max="3506" width="9.6640625" bestFit="1" customWidth="1"/>
    <col min="3507" max="3507" width="7" bestFit="1" customWidth="1"/>
    <col min="3508" max="3508" width="9.6640625" bestFit="1" customWidth="1"/>
    <col min="3509" max="3509" width="7" bestFit="1" customWidth="1"/>
    <col min="3510" max="3510" width="5" bestFit="1" customWidth="1"/>
    <col min="3511" max="3511" width="9.6640625" bestFit="1" customWidth="1"/>
    <col min="3512" max="3512" width="7" bestFit="1" customWidth="1"/>
    <col min="3513" max="3513" width="9.6640625" bestFit="1" customWidth="1"/>
    <col min="3514" max="3514" width="7" bestFit="1" customWidth="1"/>
    <col min="3515" max="3515" width="9.6640625" bestFit="1" customWidth="1"/>
    <col min="3516" max="3516" width="7" bestFit="1" customWidth="1"/>
    <col min="3517" max="3517" width="9.6640625" bestFit="1" customWidth="1"/>
    <col min="3518" max="3518" width="10" bestFit="1" customWidth="1"/>
    <col min="3519" max="3519" width="12.21875" bestFit="1" customWidth="1"/>
    <col min="3520" max="3520" width="7" bestFit="1" customWidth="1"/>
    <col min="3521" max="3521" width="9.6640625" bestFit="1" customWidth="1"/>
    <col min="3522" max="3522" width="10" bestFit="1" customWidth="1"/>
    <col min="3523" max="3523" width="12.21875" bestFit="1" customWidth="1"/>
    <col min="3524" max="3524" width="7" bestFit="1" customWidth="1"/>
    <col min="3525" max="3525" width="9.6640625" bestFit="1" customWidth="1"/>
    <col min="3526" max="3526" width="9" bestFit="1" customWidth="1"/>
    <col min="3527" max="3527" width="11.21875" bestFit="1" customWidth="1"/>
    <col min="3528" max="3528" width="7" bestFit="1" customWidth="1"/>
    <col min="3529" max="3529" width="9.6640625" bestFit="1" customWidth="1"/>
    <col min="3530" max="3530" width="10" bestFit="1" customWidth="1"/>
    <col min="3531" max="3531" width="12.21875" bestFit="1" customWidth="1"/>
    <col min="3532" max="3532" width="7" bestFit="1" customWidth="1"/>
    <col min="3533" max="3533" width="9.6640625" bestFit="1" customWidth="1"/>
    <col min="3534" max="3534" width="7" bestFit="1" customWidth="1"/>
    <col min="3535" max="3535" width="9.6640625" bestFit="1" customWidth="1"/>
    <col min="3536" max="3536" width="7" bestFit="1" customWidth="1"/>
    <col min="3537" max="3537" width="9.6640625" bestFit="1" customWidth="1"/>
    <col min="3538" max="3538" width="7" bestFit="1" customWidth="1"/>
    <col min="3539" max="3539" width="9.6640625" bestFit="1" customWidth="1"/>
    <col min="3540" max="3540" width="10" bestFit="1" customWidth="1"/>
    <col min="3541" max="3541" width="12.21875" bestFit="1" customWidth="1"/>
    <col min="3542" max="3542" width="7" bestFit="1" customWidth="1"/>
    <col min="3543" max="3543" width="9.6640625" bestFit="1" customWidth="1"/>
    <col min="3544" max="3544" width="7" bestFit="1" customWidth="1"/>
    <col min="3545" max="3545" width="9.6640625" bestFit="1" customWidth="1"/>
    <col min="3546" max="3546" width="7" bestFit="1" customWidth="1"/>
    <col min="3547" max="3547" width="9.6640625" bestFit="1" customWidth="1"/>
    <col min="3548" max="3548" width="7" bestFit="1" customWidth="1"/>
    <col min="3549" max="3549" width="9.6640625" bestFit="1" customWidth="1"/>
    <col min="3550" max="3550" width="7" bestFit="1" customWidth="1"/>
    <col min="3551" max="3551" width="9.6640625" bestFit="1" customWidth="1"/>
    <col min="3552" max="3552" width="7" bestFit="1" customWidth="1"/>
    <col min="3553" max="3553" width="9.6640625" bestFit="1" customWidth="1"/>
    <col min="3554" max="3554" width="7" bestFit="1" customWidth="1"/>
    <col min="3555" max="3555" width="9.6640625" bestFit="1" customWidth="1"/>
    <col min="3556" max="3556" width="7" bestFit="1" customWidth="1"/>
    <col min="3557" max="3557" width="9.6640625" bestFit="1" customWidth="1"/>
    <col min="3558" max="3558" width="7" bestFit="1" customWidth="1"/>
    <col min="3559" max="3559" width="9.6640625" bestFit="1" customWidth="1"/>
    <col min="3560" max="3560" width="7" bestFit="1" customWidth="1"/>
    <col min="3561" max="3561" width="5" bestFit="1" customWidth="1"/>
    <col min="3562" max="3562" width="9.6640625" bestFit="1" customWidth="1"/>
    <col min="3563" max="3563" width="7" bestFit="1" customWidth="1"/>
    <col min="3564" max="3564" width="9.6640625" bestFit="1" customWidth="1"/>
    <col min="3565" max="3565" width="7" bestFit="1" customWidth="1"/>
    <col min="3566" max="3566" width="5" bestFit="1" customWidth="1"/>
    <col min="3567" max="3567" width="9.6640625" bestFit="1" customWidth="1"/>
    <col min="3568" max="3568" width="10" bestFit="1" customWidth="1"/>
    <col min="3569" max="3569" width="12.21875" bestFit="1" customWidth="1"/>
    <col min="3570" max="3570" width="7" bestFit="1" customWidth="1"/>
    <col min="3571" max="3571" width="9.6640625" bestFit="1" customWidth="1"/>
    <col min="3572" max="3572" width="7" bestFit="1" customWidth="1"/>
    <col min="3573" max="3573" width="9.6640625" bestFit="1" customWidth="1"/>
    <col min="3574" max="3574" width="7" bestFit="1" customWidth="1"/>
    <col min="3575" max="3575" width="9.6640625" bestFit="1" customWidth="1"/>
    <col min="3576" max="3576" width="7" bestFit="1" customWidth="1"/>
    <col min="3577" max="3577" width="9.6640625" bestFit="1" customWidth="1"/>
    <col min="3578" max="3578" width="10" bestFit="1" customWidth="1"/>
    <col min="3579" max="3579" width="12.21875" bestFit="1" customWidth="1"/>
    <col min="3580" max="3580" width="7" bestFit="1" customWidth="1"/>
    <col min="3581" max="3581" width="9.6640625" bestFit="1" customWidth="1"/>
    <col min="3582" max="3582" width="7" bestFit="1" customWidth="1"/>
    <col min="3583" max="3583" width="9.6640625" bestFit="1" customWidth="1"/>
    <col min="3584" max="3584" width="7" bestFit="1" customWidth="1"/>
    <col min="3585" max="3585" width="9.6640625" bestFit="1" customWidth="1"/>
    <col min="3586" max="3586" width="7" bestFit="1" customWidth="1"/>
    <col min="3587" max="3587" width="9.6640625" bestFit="1" customWidth="1"/>
    <col min="3588" max="3588" width="7" bestFit="1" customWidth="1"/>
    <col min="3589" max="3589" width="9.6640625" bestFit="1" customWidth="1"/>
    <col min="3590" max="3590" width="7" bestFit="1" customWidth="1"/>
    <col min="3591" max="3591" width="9.6640625" bestFit="1" customWidth="1"/>
    <col min="3592" max="3592" width="7" bestFit="1" customWidth="1"/>
    <col min="3593" max="3593" width="9.6640625" bestFit="1" customWidth="1"/>
    <col min="3594" max="3594" width="7" bestFit="1" customWidth="1"/>
    <col min="3595" max="3595" width="9.6640625" bestFit="1" customWidth="1"/>
    <col min="3596" max="3596" width="7" bestFit="1" customWidth="1"/>
    <col min="3597" max="3597" width="9.6640625" bestFit="1" customWidth="1"/>
    <col min="3598" max="3598" width="7" bestFit="1" customWidth="1"/>
    <col min="3599" max="3599" width="9.6640625" bestFit="1" customWidth="1"/>
    <col min="3600" max="3600" width="7" bestFit="1" customWidth="1"/>
    <col min="3601" max="3601" width="9.6640625" bestFit="1" customWidth="1"/>
    <col min="3602" max="3602" width="7" bestFit="1" customWidth="1"/>
    <col min="3603" max="3603" width="9.6640625" bestFit="1" customWidth="1"/>
    <col min="3604" max="3604" width="7" bestFit="1" customWidth="1"/>
    <col min="3605" max="3605" width="9.6640625" bestFit="1" customWidth="1"/>
    <col min="3606" max="3606" width="7" bestFit="1" customWidth="1"/>
    <col min="3607" max="3607" width="9.6640625" bestFit="1" customWidth="1"/>
    <col min="3608" max="3608" width="7" bestFit="1" customWidth="1"/>
    <col min="3609" max="3609" width="9.6640625" bestFit="1" customWidth="1"/>
    <col min="3610" max="3610" width="7" bestFit="1" customWidth="1"/>
    <col min="3611" max="3611" width="5" bestFit="1" customWidth="1"/>
    <col min="3612" max="3612" width="9.6640625" bestFit="1" customWidth="1"/>
    <col min="3613" max="3613" width="7" bestFit="1" customWidth="1"/>
    <col min="3614" max="3614" width="9.6640625" bestFit="1" customWidth="1"/>
    <col min="3615" max="3615" width="7" bestFit="1" customWidth="1"/>
    <col min="3616" max="3616" width="9.6640625" bestFit="1" customWidth="1"/>
    <col min="3617" max="3617" width="7" bestFit="1" customWidth="1"/>
    <col min="3618" max="3618" width="5" bestFit="1" customWidth="1"/>
    <col min="3619" max="3619" width="9.6640625" bestFit="1" customWidth="1"/>
    <col min="3620" max="3620" width="7" bestFit="1" customWidth="1"/>
    <col min="3621" max="3621" width="9.6640625" bestFit="1" customWidth="1"/>
    <col min="3622" max="3622" width="7" bestFit="1" customWidth="1"/>
    <col min="3623" max="3623" width="9.6640625" bestFit="1" customWidth="1"/>
    <col min="3624" max="3624" width="7" bestFit="1" customWidth="1"/>
    <col min="3625" max="3625" width="9.6640625" bestFit="1" customWidth="1"/>
    <col min="3626" max="3626" width="10" bestFit="1" customWidth="1"/>
    <col min="3627" max="3627" width="12.21875" bestFit="1" customWidth="1"/>
    <col min="3628" max="3628" width="7" bestFit="1" customWidth="1"/>
    <col min="3629" max="3629" width="9.6640625" bestFit="1" customWidth="1"/>
    <col min="3630" max="3630" width="7" bestFit="1" customWidth="1"/>
    <col min="3631" max="3631" width="9.6640625" bestFit="1" customWidth="1"/>
    <col min="3632" max="3632" width="7" bestFit="1" customWidth="1"/>
    <col min="3633" max="3633" width="9.6640625" bestFit="1" customWidth="1"/>
    <col min="3634" max="3634" width="10" bestFit="1" customWidth="1"/>
    <col min="3635" max="3635" width="12.21875" bestFit="1" customWidth="1"/>
    <col min="3636" max="3636" width="7" bestFit="1" customWidth="1"/>
    <col min="3637" max="3637" width="9.6640625" bestFit="1" customWidth="1"/>
    <col min="3638" max="3638" width="10" bestFit="1" customWidth="1"/>
    <col min="3639" max="3639" width="12.21875" bestFit="1" customWidth="1"/>
    <col min="3640" max="3640" width="10" bestFit="1" customWidth="1"/>
    <col min="3641" max="3641" width="12.21875" bestFit="1" customWidth="1"/>
    <col min="3642" max="3642" width="7" bestFit="1" customWidth="1"/>
    <col min="3643" max="3643" width="9.6640625" bestFit="1" customWidth="1"/>
    <col min="3644" max="3644" width="10" bestFit="1" customWidth="1"/>
    <col min="3645" max="3645" width="12.21875" bestFit="1" customWidth="1"/>
    <col min="3646" max="3646" width="7" bestFit="1" customWidth="1"/>
    <col min="3647" max="3647" width="9.6640625" bestFit="1" customWidth="1"/>
    <col min="3648" max="3648" width="7" bestFit="1" customWidth="1"/>
    <col min="3649" max="3649" width="9.6640625" bestFit="1" customWidth="1"/>
    <col min="3650" max="3650" width="7" bestFit="1" customWidth="1"/>
    <col min="3651" max="3651" width="9.6640625" bestFit="1" customWidth="1"/>
    <col min="3652" max="3652" width="7" bestFit="1" customWidth="1"/>
    <col min="3653" max="3653" width="9.6640625" bestFit="1" customWidth="1"/>
    <col min="3654" max="3654" width="10" bestFit="1" customWidth="1"/>
    <col min="3655" max="3655" width="12.21875" bestFit="1" customWidth="1"/>
    <col min="3656" max="3656" width="7" bestFit="1" customWidth="1"/>
    <col min="3657" max="3657" width="9.6640625" bestFit="1" customWidth="1"/>
    <col min="3658" max="3658" width="7" bestFit="1" customWidth="1"/>
    <col min="3659" max="3659" width="9.6640625" bestFit="1" customWidth="1"/>
    <col min="3660" max="3660" width="7" bestFit="1" customWidth="1"/>
    <col min="3661" max="3661" width="9.6640625" bestFit="1" customWidth="1"/>
    <col min="3662" max="3662" width="7" bestFit="1" customWidth="1"/>
    <col min="3663" max="3663" width="9.6640625" bestFit="1" customWidth="1"/>
    <col min="3664" max="3664" width="7" bestFit="1" customWidth="1"/>
    <col min="3665" max="3665" width="9.6640625" bestFit="1" customWidth="1"/>
    <col min="3666" max="3666" width="7" bestFit="1" customWidth="1"/>
    <col min="3667" max="3667" width="9.6640625" bestFit="1" customWidth="1"/>
    <col min="3668" max="3668" width="7" bestFit="1" customWidth="1"/>
    <col min="3669" max="3669" width="9.6640625" bestFit="1" customWidth="1"/>
    <col min="3670" max="3670" width="10" bestFit="1" customWidth="1"/>
    <col min="3671" max="3671" width="12.21875" bestFit="1" customWidth="1"/>
    <col min="3672" max="3672" width="7" bestFit="1" customWidth="1"/>
    <col min="3673" max="3673" width="9.6640625" bestFit="1" customWidth="1"/>
    <col min="3674" max="3674" width="7" bestFit="1" customWidth="1"/>
    <col min="3675" max="3675" width="9.6640625" bestFit="1" customWidth="1"/>
    <col min="3676" max="3676" width="7" bestFit="1" customWidth="1"/>
    <col min="3677" max="3677" width="5" bestFit="1" customWidth="1"/>
    <col min="3678" max="3678" width="9.6640625" bestFit="1" customWidth="1"/>
    <col min="3679" max="3679" width="7" bestFit="1" customWidth="1"/>
    <col min="3680" max="3681" width="5" bestFit="1" customWidth="1"/>
    <col min="3682" max="3682" width="9.6640625" bestFit="1" customWidth="1"/>
    <col min="3683" max="3683" width="7" bestFit="1" customWidth="1"/>
    <col min="3684" max="3684" width="9.6640625" bestFit="1" customWidth="1"/>
    <col min="3685" max="3685" width="7" bestFit="1" customWidth="1"/>
    <col min="3686" max="3686" width="5" bestFit="1" customWidth="1"/>
    <col min="3687" max="3687" width="9.6640625" bestFit="1" customWidth="1"/>
    <col min="3688" max="3688" width="7" bestFit="1" customWidth="1"/>
    <col min="3689" max="3689" width="9.6640625" bestFit="1" customWidth="1"/>
    <col min="3690" max="3690" width="7" bestFit="1" customWidth="1"/>
    <col min="3691" max="3691" width="9.6640625" bestFit="1" customWidth="1"/>
    <col min="3692" max="3692" width="7" bestFit="1" customWidth="1"/>
    <col min="3693" max="3693" width="9.6640625" bestFit="1" customWidth="1"/>
    <col min="3694" max="3694" width="7" bestFit="1" customWidth="1"/>
    <col min="3695" max="3695" width="9.6640625" bestFit="1" customWidth="1"/>
    <col min="3696" max="3696" width="7" bestFit="1" customWidth="1"/>
    <col min="3697" max="3697" width="9.6640625" bestFit="1" customWidth="1"/>
    <col min="3698" max="3698" width="7" bestFit="1" customWidth="1"/>
    <col min="3699" max="3699" width="9.6640625" bestFit="1" customWidth="1"/>
    <col min="3700" max="3700" width="7" bestFit="1" customWidth="1"/>
    <col min="3701" max="3701" width="9.6640625" bestFit="1" customWidth="1"/>
    <col min="3702" max="3702" width="7" bestFit="1" customWidth="1"/>
    <col min="3703" max="3703" width="9.6640625" bestFit="1" customWidth="1"/>
    <col min="3704" max="3704" width="7" bestFit="1" customWidth="1"/>
    <col min="3705" max="3705" width="9.6640625" bestFit="1" customWidth="1"/>
    <col min="3706" max="3706" width="7" bestFit="1" customWidth="1"/>
    <col min="3707" max="3707" width="9.6640625" bestFit="1" customWidth="1"/>
    <col min="3708" max="3708" width="7" bestFit="1" customWidth="1"/>
    <col min="3709" max="3709" width="9.6640625" bestFit="1" customWidth="1"/>
    <col min="3710" max="3710" width="7" bestFit="1" customWidth="1"/>
    <col min="3711" max="3711" width="9.6640625" bestFit="1" customWidth="1"/>
    <col min="3712" max="3712" width="7" bestFit="1" customWidth="1"/>
    <col min="3713" max="3713" width="9.6640625" bestFit="1" customWidth="1"/>
    <col min="3714" max="3714" width="7" bestFit="1" customWidth="1"/>
    <col min="3715" max="3715" width="9.6640625" bestFit="1" customWidth="1"/>
    <col min="3716" max="3716" width="7" bestFit="1" customWidth="1"/>
    <col min="3717" max="3717" width="9.6640625" bestFit="1" customWidth="1"/>
    <col min="3718" max="3718" width="7" bestFit="1" customWidth="1"/>
    <col min="3719" max="3719" width="9.6640625" bestFit="1" customWidth="1"/>
    <col min="3720" max="3720" width="7" bestFit="1" customWidth="1"/>
    <col min="3721" max="3721" width="5" bestFit="1" customWidth="1"/>
    <col min="3722" max="3722" width="9.6640625" bestFit="1" customWidth="1"/>
    <col min="3723" max="3723" width="7" bestFit="1" customWidth="1"/>
    <col min="3724" max="3724" width="9.6640625" bestFit="1" customWidth="1"/>
    <col min="3725" max="3725" width="7" bestFit="1" customWidth="1"/>
    <col min="3726" max="3726" width="9.6640625" bestFit="1" customWidth="1"/>
    <col min="3727" max="3727" width="9" bestFit="1" customWidth="1"/>
    <col min="3728" max="3728" width="11.21875" bestFit="1" customWidth="1"/>
    <col min="3729" max="3729" width="7" bestFit="1" customWidth="1"/>
    <col min="3730" max="3730" width="9.6640625" bestFit="1" customWidth="1"/>
    <col min="3731" max="3731" width="9" bestFit="1" customWidth="1"/>
    <col min="3732" max="3732" width="11.21875" bestFit="1" customWidth="1"/>
    <col min="3733" max="3733" width="7" bestFit="1" customWidth="1"/>
    <col min="3734" max="3734" width="9.6640625" bestFit="1" customWidth="1"/>
    <col min="3735" max="3735" width="7" bestFit="1" customWidth="1"/>
    <col min="3736" max="3736" width="9.6640625" bestFit="1" customWidth="1"/>
    <col min="3737" max="3737" width="7" bestFit="1" customWidth="1"/>
    <col min="3738" max="3738" width="9.6640625" bestFit="1" customWidth="1"/>
    <col min="3739" max="3739" width="7" bestFit="1" customWidth="1"/>
    <col min="3740" max="3740" width="5" bestFit="1" customWidth="1"/>
    <col min="3741" max="3741" width="9.6640625" bestFit="1" customWidth="1"/>
    <col min="3742" max="3742" width="7" bestFit="1" customWidth="1"/>
    <col min="3743" max="3743" width="9.6640625" bestFit="1" customWidth="1"/>
    <col min="3744" max="3744" width="7" bestFit="1" customWidth="1"/>
    <col min="3745" max="3745" width="9.6640625" bestFit="1" customWidth="1"/>
    <col min="3746" max="3746" width="7" bestFit="1" customWidth="1"/>
    <col min="3747" max="3747" width="9.6640625" bestFit="1" customWidth="1"/>
    <col min="3748" max="3748" width="7" bestFit="1" customWidth="1"/>
    <col min="3749" max="3749" width="9.6640625" bestFit="1" customWidth="1"/>
    <col min="3750" max="3750" width="7" bestFit="1" customWidth="1"/>
    <col min="3751" max="3751" width="9.6640625" bestFit="1" customWidth="1"/>
    <col min="3752" max="3752" width="10" bestFit="1" customWidth="1"/>
    <col min="3753" max="3753" width="12.21875" bestFit="1" customWidth="1"/>
    <col min="3754" max="3754" width="7" bestFit="1" customWidth="1"/>
    <col min="3755" max="3755" width="9.6640625" bestFit="1" customWidth="1"/>
    <col min="3756" max="3756" width="7" bestFit="1" customWidth="1"/>
    <col min="3757" max="3757" width="9.6640625" bestFit="1" customWidth="1"/>
    <col min="3758" max="3758" width="7" bestFit="1" customWidth="1"/>
    <col min="3759" max="3759" width="9.6640625" bestFit="1" customWidth="1"/>
    <col min="3760" max="3760" width="7" bestFit="1" customWidth="1"/>
    <col min="3761" max="3761" width="9.6640625" bestFit="1" customWidth="1"/>
    <col min="3762" max="3762" width="10" bestFit="1" customWidth="1"/>
    <col min="3763" max="3763" width="12.21875" bestFit="1" customWidth="1"/>
    <col min="3764" max="3764" width="7" bestFit="1" customWidth="1"/>
    <col min="3765" max="3765" width="9.6640625" bestFit="1" customWidth="1"/>
    <col min="3766" max="3766" width="7" bestFit="1" customWidth="1"/>
    <col min="3767" max="3767" width="9.6640625" bestFit="1" customWidth="1"/>
    <col min="3768" max="3768" width="7" bestFit="1" customWidth="1"/>
    <col min="3769" max="3769" width="9.6640625" bestFit="1" customWidth="1"/>
    <col min="3770" max="3770" width="7" bestFit="1" customWidth="1"/>
    <col min="3771" max="3771" width="9.6640625" bestFit="1" customWidth="1"/>
    <col min="3772" max="3772" width="7" bestFit="1" customWidth="1"/>
    <col min="3773" max="3773" width="9.6640625" bestFit="1" customWidth="1"/>
    <col min="3774" max="3774" width="7" bestFit="1" customWidth="1"/>
    <col min="3775" max="3775" width="9.6640625" bestFit="1" customWidth="1"/>
    <col min="3776" max="3776" width="7" bestFit="1" customWidth="1"/>
    <col min="3777" max="3777" width="9.6640625" bestFit="1" customWidth="1"/>
    <col min="3778" max="3778" width="7" bestFit="1" customWidth="1"/>
    <col min="3779" max="3779" width="9.6640625" bestFit="1" customWidth="1"/>
    <col min="3780" max="3780" width="10" bestFit="1" customWidth="1"/>
    <col min="3781" max="3781" width="12.21875" bestFit="1" customWidth="1"/>
    <col min="3782" max="3782" width="10" bestFit="1" customWidth="1"/>
    <col min="3783" max="3783" width="12.21875" bestFit="1" customWidth="1"/>
    <col min="3784" max="3784" width="7" bestFit="1" customWidth="1"/>
    <col min="3785" max="3785" width="9.6640625" bestFit="1" customWidth="1"/>
    <col min="3786" max="3786" width="7" bestFit="1" customWidth="1"/>
    <col min="3787" max="3787" width="9.6640625" bestFit="1" customWidth="1"/>
    <col min="3788" max="3788" width="7" bestFit="1" customWidth="1"/>
    <col min="3789" max="3789" width="9.6640625" bestFit="1" customWidth="1"/>
    <col min="3790" max="3790" width="7" bestFit="1" customWidth="1"/>
    <col min="3791" max="3791" width="9.6640625" bestFit="1" customWidth="1"/>
    <col min="3792" max="3792" width="7" bestFit="1" customWidth="1"/>
    <col min="3793" max="3793" width="9.6640625" bestFit="1" customWidth="1"/>
    <col min="3794" max="3794" width="7" bestFit="1" customWidth="1"/>
    <col min="3795" max="3795" width="9.6640625" bestFit="1" customWidth="1"/>
    <col min="3796" max="3796" width="7" bestFit="1" customWidth="1"/>
    <col min="3797" max="3797" width="9.6640625" bestFit="1" customWidth="1"/>
    <col min="3798" max="3798" width="7" bestFit="1" customWidth="1"/>
    <col min="3799" max="3799" width="9.6640625" bestFit="1" customWidth="1"/>
    <col min="3800" max="3800" width="10" bestFit="1" customWidth="1"/>
    <col min="3801" max="3801" width="12.21875" bestFit="1" customWidth="1"/>
    <col min="3802" max="3802" width="7" bestFit="1" customWidth="1"/>
    <col min="3803" max="3803" width="9.6640625" bestFit="1" customWidth="1"/>
    <col min="3804" max="3804" width="7" bestFit="1" customWidth="1"/>
    <col min="3805" max="3805" width="9.6640625" bestFit="1" customWidth="1"/>
    <col min="3806" max="3806" width="7" bestFit="1" customWidth="1"/>
    <col min="3807" max="3807" width="9.6640625" bestFit="1" customWidth="1"/>
    <col min="3808" max="3808" width="7" bestFit="1" customWidth="1"/>
    <col min="3809" max="3809" width="9.6640625" bestFit="1" customWidth="1"/>
    <col min="3810" max="3810" width="7" bestFit="1" customWidth="1"/>
    <col min="3811" max="3811" width="9.6640625" bestFit="1" customWidth="1"/>
    <col min="3812" max="3812" width="7" bestFit="1" customWidth="1"/>
    <col min="3813" max="3813" width="9.6640625" bestFit="1" customWidth="1"/>
    <col min="3814" max="3814" width="7" bestFit="1" customWidth="1"/>
    <col min="3815" max="3815" width="9.6640625" bestFit="1" customWidth="1"/>
    <col min="3816" max="3816" width="7" bestFit="1" customWidth="1"/>
    <col min="3817" max="3817" width="9.6640625" bestFit="1" customWidth="1"/>
    <col min="3818" max="3818" width="7" bestFit="1" customWidth="1"/>
    <col min="3819" max="3819" width="9.6640625" bestFit="1" customWidth="1"/>
    <col min="3820" max="3820" width="7" bestFit="1" customWidth="1"/>
    <col min="3821" max="3821" width="9.6640625" bestFit="1" customWidth="1"/>
    <col min="3822" max="3822" width="10" bestFit="1" customWidth="1"/>
    <col min="3823" max="3823" width="12.21875" bestFit="1" customWidth="1"/>
    <col min="3824" max="3824" width="7" bestFit="1" customWidth="1"/>
    <col min="3825" max="3825" width="9.6640625" bestFit="1" customWidth="1"/>
    <col min="3826" max="3826" width="7" bestFit="1" customWidth="1"/>
    <col min="3827" max="3827" width="9.6640625" bestFit="1" customWidth="1"/>
    <col min="3828" max="3828" width="7" bestFit="1" customWidth="1"/>
    <col min="3829" max="3829" width="9.6640625" bestFit="1" customWidth="1"/>
    <col min="3830" max="3830" width="7" bestFit="1" customWidth="1"/>
    <col min="3831" max="3831" width="9.6640625" bestFit="1" customWidth="1"/>
    <col min="3832" max="3832" width="7" bestFit="1" customWidth="1"/>
    <col min="3833" max="3833" width="9.6640625" bestFit="1" customWidth="1"/>
    <col min="3834" max="3834" width="7" bestFit="1" customWidth="1"/>
    <col min="3835" max="3835" width="9.6640625" bestFit="1" customWidth="1"/>
    <col min="3836" max="3836" width="7" bestFit="1" customWidth="1"/>
    <col min="3837" max="3837" width="5" bestFit="1" customWidth="1"/>
    <col min="3838" max="3838" width="9.6640625" bestFit="1" customWidth="1"/>
    <col min="3839" max="3839" width="7" bestFit="1" customWidth="1"/>
    <col min="3840" max="3840" width="9.6640625" bestFit="1" customWidth="1"/>
    <col min="3841" max="3841" width="7" bestFit="1" customWidth="1"/>
    <col min="3842" max="3842" width="9.6640625" bestFit="1" customWidth="1"/>
    <col min="3843" max="3843" width="7" bestFit="1" customWidth="1"/>
    <col min="3844" max="3844" width="9.6640625" bestFit="1" customWidth="1"/>
    <col min="3845" max="3845" width="10" bestFit="1" customWidth="1"/>
    <col min="3846" max="3846" width="12.21875" bestFit="1" customWidth="1"/>
    <col min="3847" max="3847" width="7" bestFit="1" customWidth="1"/>
    <col min="3848" max="3848" width="9.6640625" bestFit="1" customWidth="1"/>
    <col min="3849" max="3849" width="7" bestFit="1" customWidth="1"/>
    <col min="3850" max="3850" width="9.6640625" bestFit="1" customWidth="1"/>
    <col min="3851" max="3851" width="7" bestFit="1" customWidth="1"/>
    <col min="3852" max="3852" width="5" bestFit="1" customWidth="1"/>
    <col min="3853" max="3853" width="9.6640625" bestFit="1" customWidth="1"/>
    <col min="3854" max="3854" width="10" bestFit="1" customWidth="1"/>
    <col min="3855" max="3855" width="12.21875" bestFit="1" customWidth="1"/>
    <col min="3856" max="3856" width="7" bestFit="1" customWidth="1"/>
    <col min="3857" max="3857" width="9.6640625" bestFit="1" customWidth="1"/>
    <col min="3858" max="3858" width="7" bestFit="1" customWidth="1"/>
    <col min="3859" max="3859" width="9.6640625" bestFit="1" customWidth="1"/>
    <col min="3860" max="3860" width="10" bestFit="1" customWidth="1"/>
    <col min="3861" max="3861" width="12.21875" bestFit="1" customWidth="1"/>
    <col min="3862" max="3862" width="7" bestFit="1" customWidth="1"/>
    <col min="3863" max="3863" width="9.6640625" bestFit="1" customWidth="1"/>
    <col min="3864" max="3864" width="7" bestFit="1" customWidth="1"/>
    <col min="3865" max="3865" width="9.6640625" bestFit="1" customWidth="1"/>
    <col min="3866" max="3866" width="7" bestFit="1" customWidth="1"/>
    <col min="3867" max="3867" width="9.6640625" bestFit="1" customWidth="1"/>
    <col min="3868" max="3868" width="10" bestFit="1" customWidth="1"/>
    <col min="3869" max="3869" width="12.21875" bestFit="1" customWidth="1"/>
    <col min="3870" max="3870" width="7" bestFit="1" customWidth="1"/>
    <col min="3871" max="3871" width="9.6640625" bestFit="1" customWidth="1"/>
    <col min="3872" max="3872" width="7" bestFit="1" customWidth="1"/>
    <col min="3873" max="3873" width="5" bestFit="1" customWidth="1"/>
    <col min="3874" max="3874" width="9.6640625" bestFit="1" customWidth="1"/>
    <col min="3875" max="3875" width="7" bestFit="1" customWidth="1"/>
    <col min="3876" max="3876" width="9.6640625" bestFit="1" customWidth="1"/>
    <col min="3877" max="3877" width="7" bestFit="1" customWidth="1"/>
    <col min="3878" max="3878" width="9.6640625" bestFit="1" customWidth="1"/>
    <col min="3879" max="3879" width="7" bestFit="1" customWidth="1"/>
    <col min="3880" max="3880" width="5" bestFit="1" customWidth="1"/>
    <col min="3881" max="3881" width="9.6640625" bestFit="1" customWidth="1"/>
    <col min="3882" max="3882" width="7" bestFit="1" customWidth="1"/>
    <col min="3883" max="3883" width="9.6640625" bestFit="1" customWidth="1"/>
    <col min="3884" max="3884" width="10" bestFit="1" customWidth="1"/>
    <col min="3885" max="3885" width="12.21875" bestFit="1" customWidth="1"/>
    <col min="3886" max="3886" width="7" bestFit="1" customWidth="1"/>
    <col min="3887" max="3887" width="9.6640625" bestFit="1" customWidth="1"/>
    <col min="3888" max="3888" width="7" bestFit="1" customWidth="1"/>
    <col min="3889" max="3889" width="9.6640625" bestFit="1" customWidth="1"/>
    <col min="3890" max="3890" width="7" bestFit="1" customWidth="1"/>
    <col min="3891" max="3891" width="9.6640625" bestFit="1" customWidth="1"/>
    <col min="3892" max="3892" width="7" bestFit="1" customWidth="1"/>
    <col min="3893" max="3893" width="9.6640625" bestFit="1" customWidth="1"/>
    <col min="3894" max="3894" width="7" bestFit="1" customWidth="1"/>
    <col min="3895" max="3895" width="9.6640625" bestFit="1" customWidth="1"/>
    <col min="3896" max="3896" width="7" bestFit="1" customWidth="1"/>
    <col min="3897" max="3897" width="9.6640625" bestFit="1" customWidth="1"/>
    <col min="3898" max="3898" width="10" bestFit="1" customWidth="1"/>
    <col min="3899" max="3899" width="12.21875" bestFit="1" customWidth="1"/>
    <col min="3900" max="3900" width="7" bestFit="1" customWidth="1"/>
    <col min="3901" max="3901" width="5" bestFit="1" customWidth="1"/>
    <col min="3902" max="3902" width="9.6640625" bestFit="1" customWidth="1"/>
    <col min="3903" max="3903" width="7" bestFit="1" customWidth="1"/>
    <col min="3904" max="3904" width="5" bestFit="1" customWidth="1"/>
    <col min="3905" max="3905" width="9.6640625" bestFit="1" customWidth="1"/>
    <col min="3906" max="3906" width="7" bestFit="1" customWidth="1"/>
    <col min="3907" max="3907" width="9.6640625" bestFit="1" customWidth="1"/>
    <col min="3908" max="3908" width="7" bestFit="1" customWidth="1"/>
    <col min="3909" max="3909" width="9.6640625" bestFit="1" customWidth="1"/>
    <col min="3910" max="3910" width="10" bestFit="1" customWidth="1"/>
    <col min="3911" max="3911" width="12.21875" bestFit="1" customWidth="1"/>
    <col min="3912" max="3912" width="7" bestFit="1" customWidth="1"/>
    <col min="3913" max="3913" width="9.6640625" bestFit="1" customWidth="1"/>
    <col min="3914" max="3914" width="7" bestFit="1" customWidth="1"/>
    <col min="3915" max="3915" width="9.6640625" bestFit="1" customWidth="1"/>
    <col min="3916" max="3916" width="7" bestFit="1" customWidth="1"/>
    <col min="3917" max="3917" width="9.6640625" bestFit="1" customWidth="1"/>
    <col min="3918" max="3918" width="7" bestFit="1" customWidth="1"/>
    <col min="3919" max="3919" width="9.6640625" bestFit="1" customWidth="1"/>
    <col min="3920" max="3920" width="7" bestFit="1" customWidth="1"/>
    <col min="3921" max="3921" width="9.6640625" bestFit="1" customWidth="1"/>
    <col min="3922" max="3922" width="7" bestFit="1" customWidth="1"/>
    <col min="3923" max="3923" width="9.6640625" bestFit="1" customWidth="1"/>
    <col min="3924" max="3924" width="7" bestFit="1" customWidth="1"/>
    <col min="3925" max="3925" width="9.6640625" bestFit="1" customWidth="1"/>
    <col min="3926" max="3926" width="7" bestFit="1" customWidth="1"/>
    <col min="3927" max="3927" width="9.6640625" bestFit="1" customWidth="1"/>
    <col min="3928" max="3928" width="7" bestFit="1" customWidth="1"/>
    <col min="3929" max="3929" width="9.6640625" bestFit="1" customWidth="1"/>
    <col min="3930" max="3930" width="7" bestFit="1" customWidth="1"/>
    <col min="3931" max="3931" width="9.6640625" bestFit="1" customWidth="1"/>
    <col min="3932" max="3932" width="7" bestFit="1" customWidth="1"/>
    <col min="3933" max="3933" width="9.6640625" bestFit="1" customWidth="1"/>
    <col min="3934" max="3934" width="7" bestFit="1" customWidth="1"/>
    <col min="3935" max="3935" width="9.6640625" bestFit="1" customWidth="1"/>
    <col min="3936" max="3936" width="7" bestFit="1" customWidth="1"/>
    <col min="3937" max="3937" width="9.6640625" bestFit="1" customWidth="1"/>
    <col min="3938" max="3938" width="7" bestFit="1" customWidth="1"/>
    <col min="3939" max="3939" width="9.6640625" bestFit="1" customWidth="1"/>
    <col min="3940" max="3940" width="7" bestFit="1" customWidth="1"/>
    <col min="3941" max="3941" width="9.6640625" bestFit="1" customWidth="1"/>
    <col min="3942" max="3942" width="7" bestFit="1" customWidth="1"/>
    <col min="3943" max="3943" width="9.6640625" bestFit="1" customWidth="1"/>
    <col min="3944" max="3944" width="7" bestFit="1" customWidth="1"/>
    <col min="3945" max="3945" width="9.6640625" bestFit="1" customWidth="1"/>
    <col min="3946" max="3946" width="7" bestFit="1" customWidth="1"/>
    <col min="3947" max="3947" width="9.6640625" bestFit="1" customWidth="1"/>
    <col min="3948" max="3948" width="7" bestFit="1" customWidth="1"/>
    <col min="3949" max="3949" width="9.6640625" bestFit="1" customWidth="1"/>
    <col min="3950" max="3950" width="7" bestFit="1" customWidth="1"/>
    <col min="3951" max="3951" width="9.6640625" bestFit="1" customWidth="1"/>
    <col min="3952" max="3952" width="7" bestFit="1" customWidth="1"/>
    <col min="3953" max="3953" width="9.6640625" bestFit="1" customWidth="1"/>
    <col min="3954" max="3954" width="7" bestFit="1" customWidth="1"/>
    <col min="3955" max="3955" width="9.6640625" bestFit="1" customWidth="1"/>
    <col min="3956" max="3956" width="7" bestFit="1" customWidth="1"/>
    <col min="3957" max="3957" width="5" bestFit="1" customWidth="1"/>
    <col min="3958" max="3958" width="9.6640625" bestFit="1" customWidth="1"/>
    <col min="3959" max="3959" width="7" bestFit="1" customWidth="1"/>
    <col min="3960" max="3960" width="9.6640625" bestFit="1" customWidth="1"/>
    <col min="3961" max="3961" width="7" bestFit="1" customWidth="1"/>
    <col min="3962" max="3962" width="9.6640625" bestFit="1" customWidth="1"/>
    <col min="3963" max="3963" width="7" bestFit="1" customWidth="1"/>
    <col min="3964" max="3964" width="9.6640625" bestFit="1" customWidth="1"/>
    <col min="3965" max="3965" width="7" bestFit="1" customWidth="1"/>
    <col min="3966" max="3966" width="9.6640625" bestFit="1" customWidth="1"/>
    <col min="3967" max="3967" width="7" bestFit="1" customWidth="1"/>
    <col min="3968" max="3968" width="5" bestFit="1" customWidth="1"/>
    <col min="3969" max="3969" width="9.6640625" bestFit="1" customWidth="1"/>
    <col min="3970" max="3970" width="7" bestFit="1" customWidth="1"/>
    <col min="3971" max="3971" width="9.6640625" bestFit="1" customWidth="1"/>
    <col min="3972" max="3972" width="7" bestFit="1" customWidth="1"/>
    <col min="3973" max="3973" width="9.6640625" bestFit="1" customWidth="1"/>
    <col min="3974" max="3974" width="7" bestFit="1" customWidth="1"/>
    <col min="3975" max="3975" width="9.6640625" bestFit="1" customWidth="1"/>
    <col min="3976" max="3976" width="7" bestFit="1" customWidth="1"/>
    <col min="3977" max="3977" width="9.6640625" bestFit="1" customWidth="1"/>
    <col min="3978" max="3978" width="7" bestFit="1" customWidth="1"/>
    <col min="3979" max="3979" width="9.6640625" bestFit="1" customWidth="1"/>
    <col min="3980" max="3980" width="7" bestFit="1" customWidth="1"/>
    <col min="3981" max="3981" width="9.6640625" bestFit="1" customWidth="1"/>
    <col min="3982" max="3982" width="7" bestFit="1" customWidth="1"/>
    <col min="3983" max="3983" width="9.6640625" bestFit="1" customWidth="1"/>
    <col min="3984" max="3984" width="7" bestFit="1" customWidth="1"/>
    <col min="3985" max="3985" width="9.6640625" bestFit="1" customWidth="1"/>
    <col min="3986" max="3986" width="7" bestFit="1" customWidth="1"/>
    <col min="3987" max="3987" width="5" bestFit="1" customWidth="1"/>
    <col min="3988" max="3988" width="9.6640625" bestFit="1" customWidth="1"/>
    <col min="3989" max="3989" width="7" bestFit="1" customWidth="1"/>
    <col min="3990" max="3990" width="9.6640625" bestFit="1" customWidth="1"/>
    <col min="3991" max="3991" width="7" bestFit="1" customWidth="1"/>
    <col min="3992" max="3992" width="9.6640625" bestFit="1" customWidth="1"/>
    <col min="3993" max="3993" width="7" bestFit="1" customWidth="1"/>
    <col min="3994" max="3994" width="9.6640625" bestFit="1" customWidth="1"/>
    <col min="3995" max="3995" width="10" bestFit="1" customWidth="1"/>
    <col min="3996" max="3996" width="12.21875" bestFit="1" customWidth="1"/>
    <col min="3997" max="3997" width="7" bestFit="1" customWidth="1"/>
    <col min="3998" max="3998" width="9.6640625" bestFit="1" customWidth="1"/>
    <col min="3999" max="3999" width="7" bestFit="1" customWidth="1"/>
    <col min="4000" max="4000" width="9.6640625" bestFit="1" customWidth="1"/>
    <col min="4001" max="4001" width="7" bestFit="1" customWidth="1"/>
    <col min="4002" max="4003" width="5" bestFit="1" customWidth="1"/>
    <col min="4004" max="4004" width="9.6640625" bestFit="1" customWidth="1"/>
    <col min="4005" max="4005" width="7" bestFit="1" customWidth="1"/>
    <col min="4006" max="4006" width="9.6640625" bestFit="1" customWidth="1"/>
    <col min="4007" max="4007" width="10" bestFit="1" customWidth="1"/>
    <col min="4008" max="4008" width="12.21875" bestFit="1" customWidth="1"/>
    <col min="4009" max="4009" width="7" bestFit="1" customWidth="1"/>
    <col min="4010" max="4010" width="9.6640625" bestFit="1" customWidth="1"/>
    <col min="4011" max="4011" width="7" bestFit="1" customWidth="1"/>
    <col min="4012" max="4012" width="9.6640625" bestFit="1" customWidth="1"/>
    <col min="4013" max="4013" width="7" bestFit="1" customWidth="1"/>
    <col min="4014" max="4014" width="9.6640625" bestFit="1" customWidth="1"/>
    <col min="4015" max="4015" width="10" bestFit="1" customWidth="1"/>
    <col min="4016" max="4016" width="12.21875" bestFit="1" customWidth="1"/>
    <col min="4017" max="4017" width="7" bestFit="1" customWidth="1"/>
    <col min="4018" max="4018" width="9.6640625" bestFit="1" customWidth="1"/>
    <col min="4019" max="4019" width="7" bestFit="1" customWidth="1"/>
    <col min="4020" max="4020" width="9.6640625" bestFit="1" customWidth="1"/>
    <col min="4021" max="4021" width="7" bestFit="1" customWidth="1"/>
    <col min="4022" max="4022" width="5" bestFit="1" customWidth="1"/>
    <col min="4023" max="4023" width="9.6640625" bestFit="1" customWidth="1"/>
    <col min="4024" max="4024" width="7" bestFit="1" customWidth="1"/>
    <col min="4025" max="4025" width="9.6640625" bestFit="1" customWidth="1"/>
    <col min="4026" max="4026" width="7" bestFit="1" customWidth="1"/>
    <col min="4027" max="4027" width="9.6640625" bestFit="1" customWidth="1"/>
    <col min="4028" max="4028" width="7" bestFit="1" customWidth="1"/>
    <col min="4029" max="4029" width="9.6640625" bestFit="1" customWidth="1"/>
    <col min="4030" max="4030" width="9" bestFit="1" customWidth="1"/>
    <col min="4031" max="4031" width="11.21875" bestFit="1" customWidth="1"/>
    <col min="4032" max="4032" width="7" bestFit="1" customWidth="1"/>
    <col min="4033" max="4033" width="5" bestFit="1" customWidth="1"/>
    <col min="4034" max="4034" width="9.6640625" bestFit="1" customWidth="1"/>
    <col min="4035" max="4035" width="7" bestFit="1" customWidth="1"/>
    <col min="4036" max="4036" width="9.6640625" bestFit="1" customWidth="1"/>
    <col min="4037" max="4037" width="7" bestFit="1" customWidth="1"/>
    <col min="4038" max="4038" width="9.6640625" bestFit="1" customWidth="1"/>
    <col min="4039" max="4039" width="7" bestFit="1" customWidth="1"/>
    <col min="4040" max="4040" width="9.6640625" bestFit="1" customWidth="1"/>
    <col min="4041" max="4041" width="7" bestFit="1" customWidth="1"/>
    <col min="4042" max="4042" width="9.6640625" bestFit="1" customWidth="1"/>
    <col min="4043" max="4043" width="7" bestFit="1" customWidth="1"/>
    <col min="4044" max="4044" width="9.6640625" bestFit="1" customWidth="1"/>
    <col min="4045" max="4045" width="10" bestFit="1" customWidth="1"/>
    <col min="4046" max="4046" width="12.21875" bestFit="1" customWidth="1"/>
    <col min="4047" max="4047" width="7" bestFit="1" customWidth="1"/>
    <col min="4048" max="4048" width="9.6640625" bestFit="1" customWidth="1"/>
    <col min="4049" max="4049" width="7" bestFit="1" customWidth="1"/>
    <col min="4050" max="4050" width="9.6640625" bestFit="1" customWidth="1"/>
    <col min="4051" max="4051" width="10" bestFit="1" customWidth="1"/>
    <col min="4052" max="4052" width="12.21875" bestFit="1" customWidth="1"/>
    <col min="4053" max="4053" width="7" bestFit="1" customWidth="1"/>
    <col min="4054" max="4054" width="9.6640625" bestFit="1" customWidth="1"/>
    <col min="4055" max="4055" width="7" bestFit="1" customWidth="1"/>
    <col min="4056" max="4056" width="9.6640625" bestFit="1" customWidth="1"/>
    <col min="4057" max="4057" width="7" bestFit="1" customWidth="1"/>
    <col min="4058" max="4058" width="9.6640625" bestFit="1" customWidth="1"/>
    <col min="4059" max="4059" width="7" bestFit="1" customWidth="1"/>
    <col min="4060" max="4060" width="9.6640625" bestFit="1" customWidth="1"/>
    <col min="4061" max="4061" width="7" bestFit="1" customWidth="1"/>
    <col min="4062" max="4062" width="9.6640625" bestFit="1" customWidth="1"/>
    <col min="4063" max="4063" width="7" bestFit="1" customWidth="1"/>
    <col min="4064" max="4065" width="5" bestFit="1" customWidth="1"/>
    <col min="4066" max="4066" width="9.6640625" bestFit="1" customWidth="1"/>
    <col min="4067" max="4067" width="10" bestFit="1" customWidth="1"/>
    <col min="4068" max="4068" width="12.21875" bestFit="1" customWidth="1"/>
    <col min="4069" max="4069" width="7" bestFit="1" customWidth="1"/>
    <col min="4070" max="4070" width="9.6640625" bestFit="1" customWidth="1"/>
    <col min="4071" max="4071" width="7" bestFit="1" customWidth="1"/>
    <col min="4072" max="4072" width="9.6640625" bestFit="1" customWidth="1"/>
    <col min="4073" max="4073" width="7" bestFit="1" customWidth="1"/>
    <col min="4074" max="4074" width="9.6640625" bestFit="1" customWidth="1"/>
    <col min="4075" max="4075" width="7" bestFit="1" customWidth="1"/>
    <col min="4076" max="4076" width="9.6640625" bestFit="1" customWidth="1"/>
    <col min="4077" max="4077" width="7" bestFit="1" customWidth="1"/>
    <col min="4078" max="4078" width="9.6640625" bestFit="1" customWidth="1"/>
    <col min="4079" max="4079" width="7" bestFit="1" customWidth="1"/>
    <col min="4080" max="4080" width="9.6640625" bestFit="1" customWidth="1"/>
    <col min="4081" max="4081" width="7" bestFit="1" customWidth="1"/>
    <col min="4082" max="4082" width="9.6640625" bestFit="1" customWidth="1"/>
    <col min="4083" max="4083" width="7" bestFit="1" customWidth="1"/>
    <col min="4084" max="4084" width="9.6640625" bestFit="1" customWidth="1"/>
    <col min="4085" max="4085" width="7" bestFit="1" customWidth="1"/>
    <col min="4086" max="4086" width="9.6640625" bestFit="1" customWidth="1"/>
    <col min="4087" max="4087" width="7" bestFit="1" customWidth="1"/>
    <col min="4088" max="4088" width="9.6640625" bestFit="1" customWidth="1"/>
    <col min="4089" max="4089" width="7" bestFit="1" customWidth="1"/>
    <col min="4090" max="4090" width="9.6640625" bestFit="1" customWidth="1"/>
    <col min="4091" max="4091" width="10" bestFit="1" customWidth="1"/>
    <col min="4092" max="4092" width="12.21875" bestFit="1" customWidth="1"/>
    <col min="4093" max="4093" width="7" bestFit="1" customWidth="1"/>
    <col min="4094" max="4094" width="9.6640625" bestFit="1" customWidth="1"/>
    <col min="4095" max="4095" width="7" bestFit="1" customWidth="1"/>
    <col min="4096" max="4096" width="9.6640625" bestFit="1" customWidth="1"/>
    <col min="4097" max="4097" width="7" bestFit="1" customWidth="1"/>
    <col min="4098" max="4098" width="5" bestFit="1" customWidth="1"/>
    <col min="4099" max="4099" width="9.6640625" bestFit="1" customWidth="1"/>
    <col min="4100" max="4100" width="7" bestFit="1" customWidth="1"/>
    <col min="4101" max="4101" width="9.6640625" bestFit="1" customWidth="1"/>
    <col min="4102" max="4102" width="7" bestFit="1" customWidth="1"/>
    <col min="4103" max="4103" width="9.6640625" bestFit="1" customWidth="1"/>
    <col min="4104" max="4104" width="7" bestFit="1" customWidth="1"/>
    <col min="4105" max="4105" width="9.6640625" bestFit="1" customWidth="1"/>
    <col min="4106" max="4106" width="7" bestFit="1" customWidth="1"/>
    <col min="4107" max="4107" width="9.6640625" bestFit="1" customWidth="1"/>
    <col min="4108" max="4108" width="7" bestFit="1" customWidth="1"/>
    <col min="4109" max="4109" width="9.6640625" bestFit="1" customWidth="1"/>
    <col min="4110" max="4110" width="7" bestFit="1" customWidth="1"/>
    <col min="4111" max="4111" width="9.6640625" bestFit="1" customWidth="1"/>
    <col min="4112" max="4112" width="7" bestFit="1" customWidth="1"/>
    <col min="4113" max="4113" width="9.6640625" bestFit="1" customWidth="1"/>
    <col min="4114" max="4114" width="7" bestFit="1" customWidth="1"/>
    <col min="4115" max="4115" width="9.6640625" bestFit="1" customWidth="1"/>
    <col min="4116" max="4116" width="7" bestFit="1" customWidth="1"/>
    <col min="4117" max="4117" width="9.6640625" bestFit="1" customWidth="1"/>
    <col min="4118" max="4118" width="7" bestFit="1" customWidth="1"/>
    <col min="4119" max="4119" width="5" bestFit="1" customWidth="1"/>
    <col min="4120" max="4120" width="9.6640625" bestFit="1" customWidth="1"/>
    <col min="4121" max="4121" width="7" bestFit="1" customWidth="1"/>
    <col min="4122" max="4122" width="9.6640625" bestFit="1" customWidth="1"/>
    <col min="4123" max="4123" width="7" bestFit="1" customWidth="1"/>
    <col min="4124" max="4124" width="9.6640625" bestFit="1" customWidth="1"/>
    <col min="4125" max="4125" width="7" bestFit="1" customWidth="1"/>
    <col min="4126" max="4126" width="9.6640625" bestFit="1" customWidth="1"/>
    <col min="4127" max="4127" width="7" bestFit="1" customWidth="1"/>
    <col min="4128" max="4128" width="9.6640625" bestFit="1" customWidth="1"/>
    <col min="4129" max="4129" width="10" bestFit="1" customWidth="1"/>
    <col min="4130" max="4130" width="12.21875" bestFit="1" customWidth="1"/>
    <col min="4131" max="4131" width="7" bestFit="1" customWidth="1"/>
    <col min="4132" max="4132" width="9.6640625" bestFit="1" customWidth="1"/>
    <col min="4133" max="4133" width="7" bestFit="1" customWidth="1"/>
    <col min="4134" max="4134" width="9.6640625" bestFit="1" customWidth="1"/>
    <col min="4135" max="4135" width="7" bestFit="1" customWidth="1"/>
    <col min="4136" max="4136" width="9.6640625" bestFit="1" customWidth="1"/>
    <col min="4137" max="4137" width="7" bestFit="1" customWidth="1"/>
    <col min="4138" max="4138" width="9.6640625" bestFit="1" customWidth="1"/>
    <col min="4139" max="4139" width="7" bestFit="1" customWidth="1"/>
    <col min="4140" max="4140" width="9.6640625" bestFit="1" customWidth="1"/>
    <col min="4141" max="4141" width="9" bestFit="1" customWidth="1"/>
    <col min="4142" max="4142" width="11.21875" bestFit="1" customWidth="1"/>
    <col min="4143" max="4143" width="7" bestFit="1" customWidth="1"/>
    <col min="4144" max="4144" width="9.6640625" bestFit="1" customWidth="1"/>
    <col min="4145" max="4145" width="7" bestFit="1" customWidth="1"/>
    <col min="4146" max="4146" width="9.6640625" bestFit="1" customWidth="1"/>
    <col min="4147" max="4147" width="7" bestFit="1" customWidth="1"/>
    <col min="4148" max="4148" width="9.6640625" bestFit="1" customWidth="1"/>
    <col min="4149" max="4149" width="7" bestFit="1" customWidth="1"/>
    <col min="4150" max="4150" width="9.6640625" bestFit="1" customWidth="1"/>
    <col min="4151" max="4151" width="10" bestFit="1" customWidth="1"/>
    <col min="4152" max="4152" width="12.21875" bestFit="1" customWidth="1"/>
    <col min="4153" max="4153" width="10" bestFit="1" customWidth="1"/>
    <col min="4154" max="4154" width="12.21875" bestFit="1" customWidth="1"/>
    <col min="4155" max="4155" width="9" bestFit="1" customWidth="1"/>
    <col min="4156" max="4156" width="11.21875" bestFit="1" customWidth="1"/>
    <col min="4157" max="4157" width="10" bestFit="1" customWidth="1"/>
    <col min="4158" max="4158" width="12.21875" bestFit="1" customWidth="1"/>
    <col min="4159" max="4159" width="7" bestFit="1" customWidth="1"/>
    <col min="4160" max="4160" width="9.6640625" bestFit="1" customWidth="1"/>
    <col min="4161" max="4161" width="7" bestFit="1" customWidth="1"/>
    <col min="4162" max="4162" width="9.6640625" bestFit="1" customWidth="1"/>
    <col min="4163" max="4163" width="9" bestFit="1" customWidth="1"/>
    <col min="4164" max="4164" width="11.21875" bestFit="1" customWidth="1"/>
    <col min="4165" max="4165" width="7" bestFit="1" customWidth="1"/>
    <col min="4166" max="4166" width="9.6640625" bestFit="1" customWidth="1"/>
    <col min="4167" max="4167" width="7" bestFit="1" customWidth="1"/>
    <col min="4168" max="4168" width="9.6640625" bestFit="1" customWidth="1"/>
    <col min="4169" max="4169" width="7" bestFit="1" customWidth="1"/>
    <col min="4170" max="4170" width="9.6640625" bestFit="1" customWidth="1"/>
    <col min="4171" max="4171" width="7" bestFit="1" customWidth="1"/>
    <col min="4172" max="4172" width="9.6640625" bestFit="1" customWidth="1"/>
    <col min="4173" max="4173" width="7" bestFit="1" customWidth="1"/>
    <col min="4174" max="4174" width="9.6640625" bestFit="1" customWidth="1"/>
    <col min="4175" max="4175" width="7" bestFit="1" customWidth="1"/>
    <col min="4176" max="4176" width="9.6640625" bestFit="1" customWidth="1"/>
    <col min="4177" max="4177" width="7" bestFit="1" customWidth="1"/>
    <col min="4178" max="4178" width="9.6640625" bestFit="1" customWidth="1"/>
    <col min="4179" max="4179" width="7" bestFit="1" customWidth="1"/>
    <col min="4180" max="4180" width="9.6640625" bestFit="1" customWidth="1"/>
    <col min="4181" max="4181" width="7" bestFit="1" customWidth="1"/>
    <col min="4182" max="4182" width="9.6640625" bestFit="1" customWidth="1"/>
    <col min="4183" max="4183" width="7" bestFit="1" customWidth="1"/>
    <col min="4184" max="4184" width="9.6640625" bestFit="1" customWidth="1"/>
    <col min="4185" max="4185" width="9" bestFit="1" customWidth="1"/>
    <col min="4186" max="4186" width="11.21875" bestFit="1" customWidth="1"/>
    <col min="4187" max="4187" width="7" bestFit="1" customWidth="1"/>
    <col min="4188" max="4188" width="5" bestFit="1" customWidth="1"/>
    <col min="4189" max="4189" width="9.6640625" bestFit="1" customWidth="1"/>
    <col min="4190" max="4190" width="10" bestFit="1" customWidth="1"/>
    <col min="4191" max="4191" width="12.21875" bestFit="1" customWidth="1"/>
    <col min="4192" max="4192" width="9" bestFit="1" customWidth="1"/>
    <col min="4193" max="4193" width="11.21875" bestFit="1" customWidth="1"/>
    <col min="4194" max="4194" width="7" bestFit="1" customWidth="1"/>
    <col min="4195" max="4195" width="9.6640625" bestFit="1" customWidth="1"/>
    <col min="4196" max="4196" width="7" bestFit="1" customWidth="1"/>
    <col min="4197" max="4197" width="9.6640625" bestFit="1" customWidth="1"/>
    <col min="4198" max="4198" width="7" bestFit="1" customWidth="1"/>
    <col min="4199" max="4199" width="9.6640625" bestFit="1" customWidth="1"/>
    <col min="4200" max="4200" width="7" bestFit="1" customWidth="1"/>
    <col min="4201" max="4201" width="9.6640625" bestFit="1" customWidth="1"/>
    <col min="4202" max="4202" width="10" bestFit="1" customWidth="1"/>
    <col min="4203" max="4203" width="12.21875" bestFit="1" customWidth="1"/>
    <col min="4204" max="4204" width="7" bestFit="1" customWidth="1"/>
    <col min="4205" max="4205" width="9.6640625" bestFit="1" customWidth="1"/>
    <col min="4206" max="4206" width="7" bestFit="1" customWidth="1"/>
    <col min="4207" max="4207" width="9.6640625" bestFit="1" customWidth="1"/>
    <col min="4208" max="4208" width="7" bestFit="1" customWidth="1"/>
    <col min="4209" max="4209" width="9.6640625" bestFit="1" customWidth="1"/>
    <col min="4210" max="4210" width="7" bestFit="1" customWidth="1"/>
    <col min="4211" max="4211" width="9.6640625" bestFit="1" customWidth="1"/>
    <col min="4212" max="4212" width="7" bestFit="1" customWidth="1"/>
    <col min="4213" max="4213" width="9.6640625" bestFit="1" customWidth="1"/>
    <col min="4214" max="4214" width="7" bestFit="1" customWidth="1"/>
    <col min="4215" max="4215" width="9.6640625" bestFit="1" customWidth="1"/>
    <col min="4216" max="4216" width="7" bestFit="1" customWidth="1"/>
    <col min="4217" max="4217" width="9.6640625" bestFit="1" customWidth="1"/>
    <col min="4218" max="4218" width="7" bestFit="1" customWidth="1"/>
    <col min="4219" max="4219" width="5" bestFit="1" customWidth="1"/>
    <col min="4220" max="4220" width="9.6640625" bestFit="1" customWidth="1"/>
    <col min="4221" max="4221" width="10" bestFit="1" customWidth="1"/>
    <col min="4222" max="4222" width="12.21875" bestFit="1" customWidth="1"/>
    <col min="4223" max="4223" width="7" bestFit="1" customWidth="1"/>
    <col min="4224" max="4224" width="5" bestFit="1" customWidth="1"/>
    <col min="4225" max="4225" width="9.6640625" bestFit="1" customWidth="1"/>
    <col min="4226" max="4226" width="10" bestFit="1" customWidth="1"/>
    <col min="4227" max="4227" width="12.21875" bestFit="1" customWidth="1"/>
    <col min="4228" max="4228" width="7" bestFit="1" customWidth="1"/>
    <col min="4229" max="4229" width="5" bestFit="1" customWidth="1"/>
    <col min="4230" max="4230" width="9.6640625" bestFit="1" customWidth="1"/>
    <col min="4231" max="4231" width="7" bestFit="1" customWidth="1"/>
    <col min="4232" max="4232" width="9.6640625" bestFit="1" customWidth="1"/>
    <col min="4233" max="4233" width="7" bestFit="1" customWidth="1"/>
    <col min="4234" max="4234" width="9.6640625" bestFit="1" customWidth="1"/>
    <col min="4235" max="4235" width="7" bestFit="1" customWidth="1"/>
    <col min="4236" max="4236" width="9.6640625" bestFit="1" customWidth="1"/>
    <col min="4237" max="4237" width="7" bestFit="1" customWidth="1"/>
    <col min="4238" max="4238" width="9.6640625" bestFit="1" customWidth="1"/>
    <col min="4239" max="4239" width="7" bestFit="1" customWidth="1"/>
    <col min="4240" max="4240" width="9.6640625" bestFit="1" customWidth="1"/>
    <col min="4241" max="4241" width="7" bestFit="1" customWidth="1"/>
    <col min="4242" max="4242" width="5" bestFit="1" customWidth="1"/>
    <col min="4243" max="4243" width="9.6640625" bestFit="1" customWidth="1"/>
    <col min="4244" max="4244" width="7" bestFit="1" customWidth="1"/>
    <col min="4245" max="4245" width="9.6640625" bestFit="1" customWidth="1"/>
    <col min="4246" max="4246" width="7" bestFit="1" customWidth="1"/>
    <col min="4247" max="4247" width="9.6640625" bestFit="1" customWidth="1"/>
    <col min="4248" max="4248" width="7" bestFit="1" customWidth="1"/>
    <col min="4249" max="4249" width="9.6640625" bestFit="1" customWidth="1"/>
    <col min="4250" max="4250" width="7" bestFit="1" customWidth="1"/>
    <col min="4251" max="4251" width="9.6640625" bestFit="1" customWidth="1"/>
    <col min="4252" max="4252" width="7" bestFit="1" customWidth="1"/>
    <col min="4253" max="4253" width="9.6640625" bestFit="1" customWidth="1"/>
    <col min="4254" max="4254" width="7" bestFit="1" customWidth="1"/>
    <col min="4255" max="4255" width="9.6640625" bestFit="1" customWidth="1"/>
    <col min="4256" max="4256" width="7" bestFit="1" customWidth="1"/>
    <col min="4257" max="4257" width="9.6640625" bestFit="1" customWidth="1"/>
    <col min="4258" max="4258" width="7" bestFit="1" customWidth="1"/>
    <col min="4259" max="4259" width="9.6640625" bestFit="1" customWidth="1"/>
    <col min="4260" max="4260" width="7" bestFit="1" customWidth="1"/>
    <col min="4261" max="4261" width="9.6640625" bestFit="1" customWidth="1"/>
    <col min="4262" max="4262" width="7" bestFit="1" customWidth="1"/>
    <col min="4263" max="4263" width="9.6640625" bestFit="1" customWidth="1"/>
    <col min="4264" max="4264" width="7" bestFit="1" customWidth="1"/>
    <col min="4265" max="4265" width="9.6640625" bestFit="1" customWidth="1"/>
    <col min="4266" max="4266" width="10" bestFit="1" customWidth="1"/>
    <col min="4267" max="4267" width="12.21875" bestFit="1" customWidth="1"/>
    <col min="4268" max="4268" width="7" bestFit="1" customWidth="1"/>
    <col min="4269" max="4269" width="9.6640625" bestFit="1" customWidth="1"/>
    <col min="4270" max="4270" width="10" bestFit="1" customWidth="1"/>
    <col min="4271" max="4271" width="12.21875" bestFit="1" customWidth="1"/>
    <col min="4272" max="4272" width="7" bestFit="1" customWidth="1"/>
    <col min="4273" max="4273" width="9.6640625" bestFit="1" customWidth="1"/>
    <col min="4274" max="4274" width="7" bestFit="1" customWidth="1"/>
    <col min="4275" max="4275" width="9.6640625" bestFit="1" customWidth="1"/>
    <col min="4276" max="4276" width="7" bestFit="1" customWidth="1"/>
    <col min="4277" max="4277" width="9.6640625" bestFit="1" customWidth="1"/>
    <col min="4278" max="4278" width="7" bestFit="1" customWidth="1"/>
    <col min="4279" max="4279" width="9.6640625" bestFit="1" customWidth="1"/>
    <col min="4280" max="4280" width="7" bestFit="1" customWidth="1"/>
    <col min="4281" max="4281" width="9.6640625" bestFit="1" customWidth="1"/>
    <col min="4282" max="4282" width="7" bestFit="1" customWidth="1"/>
    <col min="4283" max="4283" width="9.6640625" bestFit="1" customWidth="1"/>
    <col min="4284" max="4284" width="7" bestFit="1" customWidth="1"/>
    <col min="4285" max="4285" width="9.6640625" bestFit="1" customWidth="1"/>
    <col min="4286" max="4286" width="7" bestFit="1" customWidth="1"/>
    <col min="4287" max="4287" width="9.6640625" bestFit="1" customWidth="1"/>
    <col min="4288" max="4288" width="7" bestFit="1" customWidth="1"/>
    <col min="4289" max="4289" width="9.6640625" bestFit="1" customWidth="1"/>
    <col min="4290" max="4290" width="7" bestFit="1" customWidth="1"/>
    <col min="4291" max="4291" width="9.6640625" bestFit="1" customWidth="1"/>
    <col min="4292" max="4292" width="7" bestFit="1" customWidth="1"/>
    <col min="4293" max="4293" width="9.6640625" bestFit="1" customWidth="1"/>
    <col min="4294" max="4294" width="7" bestFit="1" customWidth="1"/>
    <col min="4295" max="4295" width="9.6640625" bestFit="1" customWidth="1"/>
    <col min="4296" max="4296" width="7" bestFit="1" customWidth="1"/>
    <col min="4297" max="4297" width="5" bestFit="1" customWidth="1"/>
    <col min="4298" max="4298" width="9.6640625" bestFit="1" customWidth="1"/>
    <col min="4299" max="4299" width="10" bestFit="1" customWidth="1"/>
    <col min="4300" max="4300" width="12.21875" bestFit="1" customWidth="1"/>
    <col min="4301" max="4301" width="7" bestFit="1" customWidth="1"/>
    <col min="4302" max="4302" width="9.6640625" bestFit="1" customWidth="1"/>
    <col min="4303" max="4303" width="10" bestFit="1" customWidth="1"/>
    <col min="4304" max="4304" width="12.21875" bestFit="1" customWidth="1"/>
    <col min="4305" max="4305" width="7" bestFit="1" customWidth="1"/>
    <col min="4306" max="4306" width="9.6640625" bestFit="1" customWidth="1"/>
    <col min="4307" max="4307" width="7" bestFit="1" customWidth="1"/>
    <col min="4308" max="4308" width="9.6640625" bestFit="1" customWidth="1"/>
    <col min="4309" max="4309" width="7" bestFit="1" customWidth="1"/>
    <col min="4310" max="4310" width="9.6640625" bestFit="1" customWidth="1"/>
    <col min="4311" max="4311" width="7" bestFit="1" customWidth="1"/>
    <col min="4312" max="4312" width="9.6640625" bestFit="1" customWidth="1"/>
    <col min="4313" max="4313" width="7" bestFit="1" customWidth="1"/>
    <col min="4314" max="4314" width="9.6640625" bestFit="1" customWidth="1"/>
    <col min="4315" max="4315" width="9" bestFit="1" customWidth="1"/>
    <col min="4316" max="4316" width="11.21875" bestFit="1" customWidth="1"/>
    <col min="4317" max="4317" width="7" bestFit="1" customWidth="1"/>
    <col min="4318" max="4318" width="9.6640625" bestFit="1" customWidth="1"/>
    <col min="4319" max="4319" width="7" bestFit="1" customWidth="1"/>
    <col min="4320" max="4320" width="9.6640625" bestFit="1" customWidth="1"/>
    <col min="4321" max="4321" width="7" bestFit="1" customWidth="1"/>
    <col min="4322" max="4322" width="9.6640625" bestFit="1" customWidth="1"/>
    <col min="4323" max="4323" width="7" bestFit="1" customWidth="1"/>
    <col min="4324" max="4324" width="9.6640625" bestFit="1" customWidth="1"/>
    <col min="4325" max="4325" width="7" bestFit="1" customWidth="1"/>
    <col min="4326" max="4326" width="9.6640625" bestFit="1" customWidth="1"/>
    <col min="4327" max="4327" width="7" bestFit="1" customWidth="1"/>
    <col min="4328" max="4328" width="9.6640625" bestFit="1" customWidth="1"/>
    <col min="4329" max="4329" width="7" bestFit="1" customWidth="1"/>
    <col min="4330" max="4330" width="9.6640625" bestFit="1" customWidth="1"/>
    <col min="4331" max="4331" width="7" bestFit="1" customWidth="1"/>
    <col min="4332" max="4332" width="9.6640625" bestFit="1" customWidth="1"/>
    <col min="4333" max="4333" width="10" bestFit="1" customWidth="1"/>
    <col min="4334" max="4334" width="12.21875" bestFit="1" customWidth="1"/>
    <col min="4335" max="4335" width="10" bestFit="1" customWidth="1"/>
    <col min="4336" max="4336" width="12.21875" bestFit="1" customWidth="1"/>
    <col min="4337" max="4337" width="7" bestFit="1" customWidth="1"/>
    <col min="4338" max="4338" width="9.6640625" bestFit="1" customWidth="1"/>
    <col min="4339" max="4339" width="7" bestFit="1" customWidth="1"/>
    <col min="4340" max="4340" width="9.6640625" bestFit="1" customWidth="1"/>
    <col min="4341" max="4341" width="7" bestFit="1" customWidth="1"/>
    <col min="4342" max="4342" width="9.6640625" bestFit="1" customWidth="1"/>
    <col min="4343" max="4343" width="7" bestFit="1" customWidth="1"/>
    <col min="4344" max="4344" width="9.6640625" bestFit="1" customWidth="1"/>
    <col min="4345" max="4345" width="7" bestFit="1" customWidth="1"/>
    <col min="4346" max="4346" width="9.6640625" bestFit="1" customWidth="1"/>
    <col min="4347" max="4347" width="10" bestFit="1" customWidth="1"/>
    <col min="4348" max="4348" width="12.21875" bestFit="1" customWidth="1"/>
    <col min="4349" max="4349" width="7" bestFit="1" customWidth="1"/>
    <col min="4350" max="4350" width="9.6640625" bestFit="1" customWidth="1"/>
    <col min="4351" max="4351" width="10" bestFit="1" customWidth="1"/>
    <col min="4352" max="4352" width="12.21875" bestFit="1" customWidth="1"/>
    <col min="4353" max="4353" width="7" bestFit="1" customWidth="1"/>
    <col min="4354" max="4354" width="5" bestFit="1" customWidth="1"/>
    <col min="4355" max="4355" width="9.6640625" bestFit="1" customWidth="1"/>
    <col min="4356" max="4356" width="10" bestFit="1" customWidth="1"/>
    <col min="4357" max="4357" width="12.21875" bestFit="1" customWidth="1"/>
    <col min="4358" max="4358" width="10" bestFit="1" customWidth="1"/>
    <col min="4359" max="4359" width="12.21875" bestFit="1" customWidth="1"/>
    <col min="4360" max="4360" width="7" bestFit="1" customWidth="1"/>
    <col min="4361" max="4361" width="9.6640625" bestFit="1" customWidth="1"/>
    <col min="4362" max="4362" width="7" bestFit="1" customWidth="1"/>
    <col min="4363" max="4363" width="9.6640625" bestFit="1" customWidth="1"/>
    <col min="4364" max="4364" width="7" bestFit="1" customWidth="1"/>
    <col min="4365" max="4365" width="9.6640625" bestFit="1" customWidth="1"/>
    <col min="4366" max="4366" width="7" bestFit="1" customWidth="1"/>
    <col min="4367" max="4367" width="9.6640625" bestFit="1" customWidth="1"/>
    <col min="4368" max="4368" width="7" bestFit="1" customWidth="1"/>
    <col min="4369" max="4369" width="9.6640625" bestFit="1" customWidth="1"/>
    <col min="4370" max="4370" width="10" bestFit="1" customWidth="1"/>
    <col min="4371" max="4371" width="12.21875" bestFit="1" customWidth="1"/>
    <col min="4372" max="4372" width="7" bestFit="1" customWidth="1"/>
    <col min="4373" max="4373" width="9.6640625" bestFit="1" customWidth="1"/>
    <col min="4374" max="4374" width="7" bestFit="1" customWidth="1"/>
    <col min="4375" max="4375" width="9.6640625" bestFit="1" customWidth="1"/>
    <col min="4376" max="4376" width="7" bestFit="1" customWidth="1"/>
    <col min="4377" max="4377" width="9.6640625" bestFit="1" customWidth="1"/>
    <col min="4378" max="4378" width="7" bestFit="1" customWidth="1"/>
    <col min="4379" max="4379" width="9.6640625" bestFit="1" customWidth="1"/>
    <col min="4380" max="4380" width="7" bestFit="1" customWidth="1"/>
    <col min="4381" max="4381" width="9.6640625" bestFit="1" customWidth="1"/>
    <col min="4382" max="4382" width="7" bestFit="1" customWidth="1"/>
    <col min="4383" max="4383" width="9.6640625" bestFit="1" customWidth="1"/>
    <col min="4384" max="4384" width="7" bestFit="1" customWidth="1"/>
    <col min="4385" max="4385" width="9.6640625" bestFit="1" customWidth="1"/>
    <col min="4386" max="4386" width="10" bestFit="1" customWidth="1"/>
    <col min="4387" max="4387" width="12.21875" bestFit="1" customWidth="1"/>
    <col min="4388" max="4388" width="7" bestFit="1" customWidth="1"/>
    <col min="4389" max="4389" width="9.6640625" bestFit="1" customWidth="1"/>
    <col min="4390" max="4390" width="7" bestFit="1" customWidth="1"/>
    <col min="4391" max="4391" width="9.6640625" bestFit="1" customWidth="1"/>
    <col min="4392" max="4392" width="7" bestFit="1" customWidth="1"/>
    <col min="4393" max="4393" width="9.6640625" bestFit="1" customWidth="1"/>
    <col min="4394" max="4394" width="9" bestFit="1" customWidth="1"/>
    <col min="4395" max="4395" width="11.21875" bestFit="1" customWidth="1"/>
    <col min="4396" max="4396" width="7" bestFit="1" customWidth="1"/>
    <col min="4397" max="4397" width="9.6640625" bestFit="1" customWidth="1"/>
    <col min="4398" max="4398" width="7" bestFit="1" customWidth="1"/>
    <col min="4399" max="4399" width="9.6640625" bestFit="1" customWidth="1"/>
    <col min="4400" max="4400" width="7" bestFit="1" customWidth="1"/>
    <col min="4401" max="4401" width="9.6640625" bestFit="1" customWidth="1"/>
    <col min="4402" max="4402" width="10" bestFit="1" customWidth="1"/>
    <col min="4403" max="4403" width="12.21875" bestFit="1" customWidth="1"/>
    <col min="4404" max="4404" width="7" bestFit="1" customWidth="1"/>
    <col min="4405" max="4405" width="9.6640625" bestFit="1" customWidth="1"/>
    <col min="4406" max="4406" width="9" bestFit="1" customWidth="1"/>
    <col min="4407" max="4407" width="11.21875" bestFit="1" customWidth="1"/>
    <col min="4408" max="4408" width="7" bestFit="1" customWidth="1"/>
    <col min="4409" max="4409" width="9.6640625" bestFit="1" customWidth="1"/>
    <col min="4410" max="4410" width="7" bestFit="1" customWidth="1"/>
    <col min="4411" max="4411" width="9.6640625" bestFit="1" customWidth="1"/>
    <col min="4412" max="4412" width="7" bestFit="1" customWidth="1"/>
    <col min="4413" max="4413" width="9.6640625" bestFit="1" customWidth="1"/>
    <col min="4414" max="4414" width="7" bestFit="1" customWidth="1"/>
    <col min="4415" max="4415" width="9.6640625" bestFit="1" customWidth="1"/>
    <col min="4416" max="4416" width="7" bestFit="1" customWidth="1"/>
    <col min="4417" max="4417" width="9.6640625" bestFit="1" customWidth="1"/>
    <col min="4418" max="4418" width="7" bestFit="1" customWidth="1"/>
    <col min="4419" max="4419" width="9.6640625" bestFit="1" customWidth="1"/>
    <col min="4420" max="4420" width="7" bestFit="1" customWidth="1"/>
    <col min="4421" max="4421" width="9.6640625" bestFit="1" customWidth="1"/>
    <col min="4422" max="4422" width="7" bestFit="1" customWidth="1"/>
    <col min="4423" max="4423" width="9.6640625" bestFit="1" customWidth="1"/>
    <col min="4424" max="4424" width="7" bestFit="1" customWidth="1"/>
    <col min="4425" max="4425" width="9.6640625" bestFit="1" customWidth="1"/>
    <col min="4426" max="4426" width="10" bestFit="1" customWidth="1"/>
    <col min="4427" max="4427" width="12.21875" bestFit="1" customWidth="1"/>
    <col min="4428" max="4428" width="7" bestFit="1" customWidth="1"/>
    <col min="4429" max="4429" width="9.6640625" bestFit="1" customWidth="1"/>
    <col min="4430" max="4430" width="7" bestFit="1" customWidth="1"/>
    <col min="4431" max="4431" width="9.6640625" bestFit="1" customWidth="1"/>
    <col min="4432" max="4432" width="10" bestFit="1" customWidth="1"/>
    <col min="4433" max="4433" width="12.21875" bestFit="1" customWidth="1"/>
    <col min="4434" max="4434" width="7" bestFit="1" customWidth="1"/>
    <col min="4435" max="4435" width="9.6640625" bestFit="1" customWidth="1"/>
    <col min="4436" max="4436" width="7" bestFit="1" customWidth="1"/>
    <col min="4437" max="4437" width="9.6640625" bestFit="1" customWidth="1"/>
    <col min="4438" max="4438" width="7" bestFit="1" customWidth="1"/>
    <col min="4439" max="4439" width="9.6640625" bestFit="1" customWidth="1"/>
    <col min="4440" max="4440" width="10" bestFit="1" customWidth="1"/>
    <col min="4441" max="4441" width="12.21875" bestFit="1" customWidth="1"/>
    <col min="4442" max="4442" width="7" bestFit="1" customWidth="1"/>
    <col min="4443" max="4443" width="9.6640625" bestFit="1" customWidth="1"/>
    <col min="4444" max="4444" width="7" bestFit="1" customWidth="1"/>
    <col min="4445" max="4445" width="9.6640625" bestFit="1" customWidth="1"/>
    <col min="4446" max="4446" width="7" bestFit="1" customWidth="1"/>
    <col min="4447" max="4447" width="9.6640625" bestFit="1" customWidth="1"/>
    <col min="4448" max="4448" width="10" bestFit="1" customWidth="1"/>
    <col min="4449" max="4449" width="12.21875" bestFit="1" customWidth="1"/>
    <col min="4450" max="4450" width="7" bestFit="1" customWidth="1"/>
    <col min="4451" max="4451" width="9.6640625" bestFit="1" customWidth="1"/>
    <col min="4452" max="4452" width="10" bestFit="1" customWidth="1"/>
    <col min="4453" max="4453" width="12.21875" bestFit="1" customWidth="1"/>
    <col min="4454" max="4454" width="7" bestFit="1" customWidth="1"/>
    <col min="4455" max="4455" width="9.6640625" bestFit="1" customWidth="1"/>
    <col min="4456" max="4456" width="7" bestFit="1" customWidth="1"/>
    <col min="4457" max="4457" width="9.6640625" bestFit="1" customWidth="1"/>
    <col min="4458" max="4458" width="7" bestFit="1" customWidth="1"/>
    <col min="4459" max="4459" width="9.6640625" bestFit="1" customWidth="1"/>
    <col min="4460" max="4460" width="10" bestFit="1" customWidth="1"/>
    <col min="4461" max="4461" width="12.21875" bestFit="1" customWidth="1"/>
    <col min="4462" max="4462" width="7" bestFit="1" customWidth="1"/>
    <col min="4463" max="4463" width="9.6640625" bestFit="1" customWidth="1"/>
    <col min="4464" max="4464" width="7" bestFit="1" customWidth="1"/>
    <col min="4465" max="4465" width="9.6640625" bestFit="1" customWidth="1"/>
    <col min="4466" max="4466" width="7" bestFit="1" customWidth="1"/>
    <col min="4467" max="4467" width="9.6640625" bestFit="1" customWidth="1"/>
    <col min="4468" max="4468" width="7" bestFit="1" customWidth="1"/>
    <col min="4469" max="4469" width="9.6640625" bestFit="1" customWidth="1"/>
    <col min="4470" max="4470" width="7" bestFit="1" customWidth="1"/>
    <col min="4471" max="4471" width="9.6640625" bestFit="1" customWidth="1"/>
    <col min="4472" max="4472" width="7" bestFit="1" customWidth="1"/>
    <col min="4473" max="4473" width="9.6640625" bestFit="1" customWidth="1"/>
    <col min="4474" max="4474" width="7" bestFit="1" customWidth="1"/>
    <col min="4475" max="4475" width="9.6640625" bestFit="1" customWidth="1"/>
    <col min="4476" max="4476" width="7" bestFit="1" customWidth="1"/>
    <col min="4477" max="4477" width="5" bestFit="1" customWidth="1"/>
    <col min="4478" max="4478" width="9.6640625" bestFit="1" customWidth="1"/>
    <col min="4479" max="4479" width="7" bestFit="1" customWidth="1"/>
    <col min="4480" max="4480" width="9.6640625" bestFit="1" customWidth="1"/>
    <col min="4481" max="4481" width="7" bestFit="1" customWidth="1"/>
    <col min="4482" max="4482" width="9.6640625" bestFit="1" customWidth="1"/>
    <col min="4483" max="4483" width="7" bestFit="1" customWidth="1"/>
    <col min="4484" max="4484" width="9.6640625" bestFit="1" customWidth="1"/>
    <col min="4485" max="4485" width="10" bestFit="1" customWidth="1"/>
    <col min="4486" max="4486" width="12.21875" bestFit="1" customWidth="1"/>
    <col min="4487" max="4487" width="7" bestFit="1" customWidth="1"/>
    <col min="4488" max="4488" width="9.6640625" bestFit="1" customWidth="1"/>
    <col min="4489" max="4489" width="7" bestFit="1" customWidth="1"/>
    <col min="4490" max="4490" width="9.6640625" bestFit="1" customWidth="1"/>
    <col min="4491" max="4491" width="7" bestFit="1" customWidth="1"/>
    <col min="4492" max="4492" width="9.6640625" bestFit="1" customWidth="1"/>
    <col min="4493" max="4493" width="7" bestFit="1" customWidth="1"/>
    <col min="4494" max="4494" width="9.6640625" bestFit="1" customWidth="1"/>
    <col min="4495" max="4495" width="7" bestFit="1" customWidth="1"/>
    <col min="4496" max="4496" width="9.6640625" bestFit="1" customWidth="1"/>
    <col min="4497" max="4497" width="7" bestFit="1" customWidth="1"/>
    <col min="4498" max="4498" width="9.6640625" bestFit="1" customWidth="1"/>
    <col min="4499" max="4499" width="7" bestFit="1" customWidth="1"/>
    <col min="4500" max="4500" width="9.6640625" bestFit="1" customWidth="1"/>
    <col min="4501" max="4501" width="7" bestFit="1" customWidth="1"/>
    <col min="4502" max="4502" width="9.6640625" bestFit="1" customWidth="1"/>
    <col min="4503" max="4503" width="7" bestFit="1" customWidth="1"/>
    <col min="4504" max="4504" width="9.6640625" bestFit="1" customWidth="1"/>
    <col min="4505" max="4505" width="9" bestFit="1" customWidth="1"/>
    <col min="4506" max="4506" width="11.21875" bestFit="1" customWidth="1"/>
    <col min="4507" max="4507" width="7" bestFit="1" customWidth="1"/>
    <col min="4508" max="4508" width="9.6640625" bestFit="1" customWidth="1"/>
    <col min="4509" max="4509" width="7" bestFit="1" customWidth="1"/>
    <col min="4510" max="4510" width="9.6640625" bestFit="1" customWidth="1"/>
    <col min="4511" max="4511" width="7" bestFit="1" customWidth="1"/>
    <col min="4512" max="4512" width="5" bestFit="1" customWidth="1"/>
    <col min="4513" max="4513" width="9.6640625" bestFit="1" customWidth="1"/>
    <col min="4514" max="4514" width="7" bestFit="1" customWidth="1"/>
    <col min="4515" max="4515" width="9.6640625" bestFit="1" customWidth="1"/>
    <col min="4516" max="4516" width="7" bestFit="1" customWidth="1"/>
    <col min="4517" max="4517" width="9.6640625" bestFit="1" customWidth="1"/>
    <col min="4518" max="4518" width="7" bestFit="1" customWidth="1"/>
    <col min="4519" max="4519" width="9.6640625" bestFit="1" customWidth="1"/>
    <col min="4520" max="4520" width="7" bestFit="1" customWidth="1"/>
    <col min="4521" max="4521" width="9.6640625" bestFit="1" customWidth="1"/>
    <col min="4522" max="4522" width="7" bestFit="1" customWidth="1"/>
    <col min="4523" max="4523" width="9.6640625" bestFit="1" customWidth="1"/>
    <col min="4524" max="4524" width="7" bestFit="1" customWidth="1"/>
    <col min="4525" max="4525" width="9.6640625" bestFit="1" customWidth="1"/>
    <col min="4526" max="4526" width="7" bestFit="1" customWidth="1"/>
    <col min="4527" max="4527" width="9.6640625" bestFit="1" customWidth="1"/>
    <col min="4528" max="4528" width="7" bestFit="1" customWidth="1"/>
    <col min="4529" max="4529" width="9.6640625" bestFit="1" customWidth="1"/>
    <col min="4530" max="4530" width="10" bestFit="1" customWidth="1"/>
    <col min="4531" max="4531" width="12.21875" bestFit="1" customWidth="1"/>
    <col min="4532" max="4532" width="7" bestFit="1" customWidth="1"/>
    <col min="4533" max="4533" width="9.6640625" bestFit="1" customWidth="1"/>
    <col min="4534" max="4534" width="7" bestFit="1" customWidth="1"/>
    <col min="4535" max="4535" width="9.6640625" bestFit="1" customWidth="1"/>
    <col min="4536" max="4536" width="7" bestFit="1" customWidth="1"/>
    <col min="4537" max="4537" width="9.6640625" bestFit="1" customWidth="1"/>
    <col min="4538" max="4538" width="7" bestFit="1" customWidth="1"/>
    <col min="4539" max="4539" width="9.6640625" bestFit="1" customWidth="1"/>
    <col min="4540" max="4540" width="7" bestFit="1" customWidth="1"/>
    <col min="4541" max="4541" width="9.6640625" bestFit="1" customWidth="1"/>
    <col min="4542" max="4542" width="7" bestFit="1" customWidth="1"/>
    <col min="4543" max="4543" width="9.6640625" bestFit="1" customWidth="1"/>
    <col min="4544" max="4544" width="7" bestFit="1" customWidth="1"/>
    <col min="4545" max="4545" width="9.6640625" bestFit="1" customWidth="1"/>
    <col min="4546" max="4546" width="10" bestFit="1" customWidth="1"/>
    <col min="4547" max="4547" width="12.21875" bestFit="1" customWidth="1"/>
    <col min="4548" max="4548" width="7" bestFit="1" customWidth="1"/>
    <col min="4549" max="4549" width="9.6640625" bestFit="1" customWidth="1"/>
    <col min="4550" max="4550" width="10" bestFit="1" customWidth="1"/>
    <col min="4551" max="4551" width="12.21875" bestFit="1" customWidth="1"/>
    <col min="4552" max="4552" width="7" bestFit="1" customWidth="1"/>
    <col min="4553" max="4553" width="9.6640625" bestFit="1" customWidth="1"/>
    <col min="4554" max="4554" width="7" bestFit="1" customWidth="1"/>
    <col min="4555" max="4555" width="9.6640625" bestFit="1" customWidth="1"/>
    <col min="4556" max="4556" width="7" bestFit="1" customWidth="1"/>
    <col min="4557" max="4557" width="9.6640625" bestFit="1" customWidth="1"/>
    <col min="4558" max="4558" width="7" bestFit="1" customWidth="1"/>
    <col min="4559" max="4559" width="9.6640625" bestFit="1" customWidth="1"/>
    <col min="4560" max="4560" width="7" bestFit="1" customWidth="1"/>
    <col min="4561" max="4561" width="9.6640625" bestFit="1" customWidth="1"/>
    <col min="4562" max="4562" width="10" bestFit="1" customWidth="1"/>
    <col min="4563" max="4563" width="12.21875" bestFit="1" customWidth="1"/>
    <col min="4564" max="4564" width="7" bestFit="1" customWidth="1"/>
    <col min="4565" max="4565" width="9.6640625" bestFit="1" customWidth="1"/>
    <col min="4566" max="4566" width="7" bestFit="1" customWidth="1"/>
    <col min="4567" max="4567" width="9.6640625" bestFit="1" customWidth="1"/>
    <col min="4568" max="4568" width="7" bestFit="1" customWidth="1"/>
    <col min="4569" max="4569" width="9.6640625" bestFit="1" customWidth="1"/>
    <col min="4570" max="4570" width="10" bestFit="1" customWidth="1"/>
    <col min="4571" max="4571" width="12.21875" bestFit="1" customWidth="1"/>
    <col min="4572" max="4572" width="10" bestFit="1" customWidth="1"/>
    <col min="4573" max="4573" width="12.21875" bestFit="1" customWidth="1"/>
    <col min="4574" max="4574" width="7" bestFit="1" customWidth="1"/>
    <col min="4575" max="4575" width="9.6640625" bestFit="1" customWidth="1"/>
    <col min="4576" max="4576" width="10" bestFit="1" customWidth="1"/>
    <col min="4577" max="4577" width="12.21875" bestFit="1" customWidth="1"/>
    <col min="4578" max="4578" width="7" bestFit="1" customWidth="1"/>
    <col min="4579" max="4579" width="5" bestFit="1" customWidth="1"/>
    <col min="4580" max="4580" width="9.6640625" bestFit="1" customWidth="1"/>
    <col min="4581" max="4581" width="7" bestFit="1" customWidth="1"/>
    <col min="4582" max="4582" width="9.6640625" bestFit="1" customWidth="1"/>
    <col min="4583" max="4583" width="7" bestFit="1" customWidth="1"/>
    <col min="4584" max="4584" width="9.6640625" bestFit="1" customWidth="1"/>
    <col min="4585" max="4585" width="7" bestFit="1" customWidth="1"/>
    <col min="4586" max="4586" width="9.6640625" bestFit="1" customWidth="1"/>
    <col min="4587" max="4587" width="7" bestFit="1" customWidth="1"/>
    <col min="4588" max="4588" width="9.6640625" bestFit="1" customWidth="1"/>
    <col min="4589" max="4589" width="7" bestFit="1" customWidth="1"/>
    <col min="4590" max="4590" width="9.6640625" bestFit="1" customWidth="1"/>
    <col min="4591" max="4591" width="7" bestFit="1" customWidth="1"/>
    <col min="4592" max="4592" width="9.6640625" bestFit="1" customWidth="1"/>
    <col min="4593" max="4593" width="7" bestFit="1" customWidth="1"/>
    <col min="4594" max="4594" width="9.6640625" bestFit="1" customWidth="1"/>
    <col min="4595" max="4595" width="7" bestFit="1" customWidth="1"/>
    <col min="4596" max="4596" width="9.6640625" bestFit="1" customWidth="1"/>
    <col min="4597" max="4597" width="7" bestFit="1" customWidth="1"/>
    <col min="4598" max="4598" width="9.6640625" bestFit="1" customWidth="1"/>
    <col min="4599" max="4599" width="7" bestFit="1" customWidth="1"/>
    <col min="4600" max="4600" width="9.6640625" bestFit="1" customWidth="1"/>
    <col min="4601" max="4601" width="7" bestFit="1" customWidth="1"/>
    <col min="4602" max="4602" width="9.6640625" bestFit="1" customWidth="1"/>
    <col min="4603" max="4603" width="7" bestFit="1" customWidth="1"/>
    <col min="4604" max="4604" width="9.6640625" bestFit="1" customWidth="1"/>
    <col min="4605" max="4605" width="7" bestFit="1" customWidth="1"/>
    <col min="4606" max="4606" width="9.6640625" bestFit="1" customWidth="1"/>
    <col min="4607" max="4607" width="7" bestFit="1" customWidth="1"/>
    <col min="4608" max="4608" width="9.6640625" bestFit="1" customWidth="1"/>
    <col min="4609" max="4609" width="7" bestFit="1" customWidth="1"/>
    <col min="4610" max="4610" width="9.6640625" bestFit="1" customWidth="1"/>
    <col min="4611" max="4611" width="7" bestFit="1" customWidth="1"/>
    <col min="4612" max="4612" width="5" bestFit="1" customWidth="1"/>
    <col min="4613" max="4613" width="9.6640625" bestFit="1" customWidth="1"/>
    <col min="4614" max="4614" width="7" bestFit="1" customWidth="1"/>
    <col min="4615" max="4615" width="9.6640625" bestFit="1" customWidth="1"/>
    <col min="4616" max="4616" width="7" bestFit="1" customWidth="1"/>
    <col min="4617" max="4617" width="9.6640625" bestFit="1" customWidth="1"/>
    <col min="4618" max="4618" width="7" bestFit="1" customWidth="1"/>
    <col min="4619" max="4619" width="9.6640625" bestFit="1" customWidth="1"/>
    <col min="4620" max="4620" width="7" bestFit="1" customWidth="1"/>
    <col min="4621" max="4621" width="5" bestFit="1" customWidth="1"/>
    <col min="4622" max="4622" width="9.6640625" bestFit="1" customWidth="1"/>
    <col min="4623" max="4623" width="7" bestFit="1" customWidth="1"/>
    <col min="4624" max="4624" width="9.6640625" bestFit="1" customWidth="1"/>
    <col min="4625" max="4625" width="7" bestFit="1" customWidth="1"/>
    <col min="4626" max="4626" width="9.6640625" bestFit="1" customWidth="1"/>
    <col min="4627" max="4627" width="7" bestFit="1" customWidth="1"/>
    <col min="4628" max="4628" width="9.6640625" bestFit="1" customWidth="1"/>
    <col min="4629" max="4629" width="7" bestFit="1" customWidth="1"/>
    <col min="4630" max="4630" width="9.6640625" bestFit="1" customWidth="1"/>
    <col min="4631" max="4631" width="7" bestFit="1" customWidth="1"/>
    <col min="4632" max="4632" width="9.6640625" bestFit="1" customWidth="1"/>
    <col min="4633" max="4633" width="7" bestFit="1" customWidth="1"/>
    <col min="4634" max="4634" width="9.6640625" bestFit="1" customWidth="1"/>
    <col min="4635" max="4635" width="7" bestFit="1" customWidth="1"/>
    <col min="4636" max="4636" width="9.6640625" bestFit="1" customWidth="1"/>
    <col min="4637" max="4637" width="7" bestFit="1" customWidth="1"/>
    <col min="4638" max="4638" width="9.6640625" bestFit="1" customWidth="1"/>
    <col min="4639" max="4639" width="7" bestFit="1" customWidth="1"/>
    <col min="4640" max="4640" width="9.6640625" bestFit="1" customWidth="1"/>
    <col min="4641" max="4641" width="7" bestFit="1" customWidth="1"/>
    <col min="4642" max="4642" width="9.6640625" bestFit="1" customWidth="1"/>
    <col min="4643" max="4643" width="7" bestFit="1" customWidth="1"/>
    <col min="4644" max="4644" width="9.6640625" bestFit="1" customWidth="1"/>
    <col min="4645" max="4645" width="7" bestFit="1" customWidth="1"/>
    <col min="4646" max="4646" width="9.6640625" bestFit="1" customWidth="1"/>
    <col min="4647" max="4647" width="7" bestFit="1" customWidth="1"/>
    <col min="4648" max="4648" width="9.6640625" bestFit="1" customWidth="1"/>
    <col min="4649" max="4649" width="7" bestFit="1" customWidth="1"/>
    <col min="4650" max="4650" width="9.6640625" bestFit="1" customWidth="1"/>
    <col min="4651" max="4651" width="10" bestFit="1" customWidth="1"/>
    <col min="4652" max="4652" width="12.21875" bestFit="1" customWidth="1"/>
    <col min="4653" max="4653" width="9" bestFit="1" customWidth="1"/>
    <col min="4654" max="4654" width="11.21875" bestFit="1" customWidth="1"/>
    <col min="4655" max="4655" width="7" bestFit="1" customWidth="1"/>
    <col min="4656" max="4656" width="9.6640625" bestFit="1" customWidth="1"/>
    <col min="4657" max="4657" width="7" bestFit="1" customWidth="1"/>
    <col min="4658" max="4658" width="9.6640625" bestFit="1" customWidth="1"/>
    <col min="4659" max="4659" width="7" bestFit="1" customWidth="1"/>
    <col min="4660" max="4660" width="9.6640625" bestFit="1" customWidth="1"/>
    <col min="4661" max="4661" width="10" bestFit="1" customWidth="1"/>
    <col min="4662" max="4662" width="12.21875" bestFit="1" customWidth="1"/>
    <col min="4663" max="4663" width="7" bestFit="1" customWidth="1"/>
    <col min="4664" max="4664" width="9.6640625" bestFit="1" customWidth="1"/>
    <col min="4665" max="4665" width="7" bestFit="1" customWidth="1"/>
    <col min="4666" max="4666" width="9.6640625" bestFit="1" customWidth="1"/>
    <col min="4667" max="4667" width="7" bestFit="1" customWidth="1"/>
    <col min="4668" max="4668" width="9.6640625" bestFit="1" customWidth="1"/>
    <col min="4669" max="4669" width="7" bestFit="1" customWidth="1"/>
    <col min="4670" max="4670" width="9.6640625" bestFit="1" customWidth="1"/>
    <col min="4671" max="4671" width="7" bestFit="1" customWidth="1"/>
    <col min="4672" max="4672" width="9.6640625" bestFit="1" customWidth="1"/>
    <col min="4673" max="4673" width="7" bestFit="1" customWidth="1"/>
    <col min="4674" max="4674" width="9.6640625" bestFit="1" customWidth="1"/>
    <col min="4675" max="4675" width="7" bestFit="1" customWidth="1"/>
    <col min="4676" max="4676" width="9.6640625" bestFit="1" customWidth="1"/>
    <col min="4677" max="4677" width="7" bestFit="1" customWidth="1"/>
    <col min="4678" max="4678" width="9.6640625" bestFit="1" customWidth="1"/>
    <col min="4679" max="4679" width="7" bestFit="1" customWidth="1"/>
    <col min="4680" max="4680" width="9.6640625" bestFit="1" customWidth="1"/>
    <col min="4681" max="4681" width="10" bestFit="1" customWidth="1"/>
    <col min="4682" max="4682" width="12.21875" bestFit="1" customWidth="1"/>
    <col min="4683" max="4683" width="10" bestFit="1" customWidth="1"/>
    <col min="4684" max="4684" width="12.21875" bestFit="1" customWidth="1"/>
    <col min="4685" max="4685" width="7" bestFit="1" customWidth="1"/>
    <col min="4686" max="4686" width="9.6640625" bestFit="1" customWidth="1"/>
    <col min="4687" max="4687" width="10" bestFit="1" customWidth="1"/>
    <col min="4688" max="4688" width="12.21875" bestFit="1" customWidth="1"/>
    <col min="4689" max="4689" width="7" bestFit="1" customWidth="1"/>
    <col min="4690" max="4690" width="9.6640625" bestFit="1" customWidth="1"/>
    <col min="4691" max="4691" width="7" bestFit="1" customWidth="1"/>
    <col min="4692" max="4692" width="9.6640625" bestFit="1" customWidth="1"/>
    <col min="4693" max="4693" width="7" bestFit="1" customWidth="1"/>
    <col min="4694" max="4694" width="9.6640625" bestFit="1" customWidth="1"/>
    <col min="4695" max="4695" width="7" bestFit="1" customWidth="1"/>
    <col min="4696" max="4696" width="9.6640625" bestFit="1" customWidth="1"/>
    <col min="4697" max="4697" width="7" bestFit="1" customWidth="1"/>
    <col min="4698" max="4698" width="9.6640625" bestFit="1" customWidth="1"/>
    <col min="4699" max="4699" width="7" bestFit="1" customWidth="1"/>
    <col min="4700" max="4700" width="9.6640625" bestFit="1" customWidth="1"/>
    <col min="4701" max="4701" width="7" bestFit="1" customWidth="1"/>
    <col min="4702" max="4703" width="5" bestFit="1" customWidth="1"/>
    <col min="4704" max="4704" width="9.6640625" bestFit="1" customWidth="1"/>
    <col min="4705" max="4705" width="10" bestFit="1" customWidth="1"/>
    <col min="4706" max="4706" width="12.21875" bestFit="1" customWidth="1"/>
    <col min="4707" max="4707" width="7" bestFit="1" customWidth="1"/>
    <col min="4708" max="4708" width="9.6640625" bestFit="1" customWidth="1"/>
    <col min="4709" max="4709" width="7" bestFit="1" customWidth="1"/>
    <col min="4710" max="4710" width="9.6640625" bestFit="1" customWidth="1"/>
    <col min="4711" max="4711" width="10" bestFit="1" customWidth="1"/>
    <col min="4712" max="4712" width="12.21875" bestFit="1" customWidth="1"/>
    <col min="4713" max="4713" width="7" bestFit="1" customWidth="1"/>
    <col min="4714" max="4714" width="9.6640625" bestFit="1" customWidth="1"/>
    <col min="4715" max="4715" width="7" bestFit="1" customWidth="1"/>
    <col min="4716" max="4716" width="5" bestFit="1" customWidth="1"/>
    <col min="4717" max="4717" width="9.6640625" bestFit="1" customWidth="1"/>
    <col min="4718" max="4718" width="7" bestFit="1" customWidth="1"/>
    <col min="4719" max="4719" width="9.6640625" bestFit="1" customWidth="1"/>
    <col min="4720" max="4720" width="7" bestFit="1" customWidth="1"/>
    <col min="4721" max="4721" width="9.6640625" bestFit="1" customWidth="1"/>
    <col min="4722" max="4722" width="7" bestFit="1" customWidth="1"/>
    <col min="4723" max="4723" width="9.6640625" bestFit="1" customWidth="1"/>
    <col min="4724" max="4724" width="7" bestFit="1" customWidth="1"/>
    <col min="4725" max="4725" width="9.6640625" bestFit="1" customWidth="1"/>
    <col min="4726" max="4726" width="10" bestFit="1" customWidth="1"/>
    <col min="4727" max="4727" width="12.21875" bestFit="1" customWidth="1"/>
    <col min="4728" max="4728" width="9" bestFit="1" customWidth="1"/>
    <col min="4729" max="4729" width="11.21875" bestFit="1" customWidth="1"/>
    <col min="4730" max="4730" width="10" bestFit="1" customWidth="1"/>
    <col min="4731" max="4731" width="12.21875" bestFit="1" customWidth="1"/>
    <col min="4732" max="4732" width="7" bestFit="1" customWidth="1"/>
    <col min="4733" max="4733" width="9.6640625" bestFit="1" customWidth="1"/>
    <col min="4734" max="4734" width="7" bestFit="1" customWidth="1"/>
    <col min="4735" max="4735" width="9.6640625" bestFit="1" customWidth="1"/>
    <col min="4736" max="4736" width="7" bestFit="1" customWidth="1"/>
    <col min="4737" max="4737" width="9.6640625" bestFit="1" customWidth="1"/>
    <col min="4738" max="4738" width="7" bestFit="1" customWidth="1"/>
    <col min="4739" max="4739" width="9.6640625" bestFit="1" customWidth="1"/>
    <col min="4740" max="4740" width="7" bestFit="1" customWidth="1"/>
    <col min="4741" max="4741" width="9.6640625" bestFit="1" customWidth="1"/>
    <col min="4742" max="4742" width="7" bestFit="1" customWidth="1"/>
    <col min="4743" max="4743" width="5" bestFit="1" customWidth="1"/>
    <col min="4744" max="4744" width="9.6640625" bestFit="1" customWidth="1"/>
    <col min="4745" max="4745" width="10" bestFit="1" customWidth="1"/>
    <col min="4746" max="4746" width="12.21875" bestFit="1" customWidth="1"/>
    <col min="4747" max="4747" width="7" bestFit="1" customWidth="1"/>
    <col min="4748" max="4748" width="9.6640625" bestFit="1" customWidth="1"/>
    <col min="4749" max="4749" width="7" bestFit="1" customWidth="1"/>
    <col min="4750" max="4750" width="9.6640625" bestFit="1" customWidth="1"/>
    <col min="4751" max="4751" width="7" bestFit="1" customWidth="1"/>
    <col min="4752" max="4752" width="9.6640625" bestFit="1" customWidth="1"/>
    <col min="4753" max="4753" width="7" bestFit="1" customWidth="1"/>
    <col min="4754" max="4754" width="9.6640625" bestFit="1" customWidth="1"/>
    <col min="4755" max="4755" width="10" bestFit="1" customWidth="1"/>
    <col min="4756" max="4756" width="12.21875" bestFit="1" customWidth="1"/>
    <col min="4757" max="4757" width="7" bestFit="1" customWidth="1"/>
    <col min="4758" max="4758" width="9.6640625" bestFit="1" customWidth="1"/>
    <col min="4759" max="4759" width="7" bestFit="1" customWidth="1"/>
    <col min="4760" max="4760" width="9.6640625" bestFit="1" customWidth="1"/>
    <col min="4761" max="4761" width="7" bestFit="1" customWidth="1"/>
    <col min="4762" max="4762" width="9.6640625" bestFit="1" customWidth="1"/>
    <col min="4763" max="4763" width="10" bestFit="1" customWidth="1"/>
    <col min="4764" max="4764" width="12.21875" bestFit="1" customWidth="1"/>
    <col min="4765" max="4765" width="7" bestFit="1" customWidth="1"/>
    <col min="4766" max="4766" width="9.6640625" bestFit="1" customWidth="1"/>
    <col min="4767" max="4767" width="7" bestFit="1" customWidth="1"/>
    <col min="4768" max="4768" width="9.6640625" bestFit="1" customWidth="1"/>
    <col min="4769" max="4769" width="10" bestFit="1" customWidth="1"/>
    <col min="4770" max="4770" width="12.21875" bestFit="1" customWidth="1"/>
    <col min="4771" max="4771" width="7" bestFit="1" customWidth="1"/>
    <col min="4772" max="4772" width="9.6640625" bestFit="1" customWidth="1"/>
    <col min="4773" max="4773" width="7" bestFit="1" customWidth="1"/>
    <col min="4774" max="4774" width="9.6640625" bestFit="1" customWidth="1"/>
    <col min="4775" max="4775" width="7" bestFit="1" customWidth="1"/>
    <col min="4776" max="4776" width="9.6640625" bestFit="1" customWidth="1"/>
    <col min="4777" max="4777" width="7" bestFit="1" customWidth="1"/>
    <col min="4778" max="4778" width="9.6640625" bestFit="1" customWidth="1"/>
    <col min="4779" max="4779" width="7" bestFit="1" customWidth="1"/>
    <col min="4780" max="4780" width="9.6640625" bestFit="1" customWidth="1"/>
    <col min="4781" max="4781" width="7" bestFit="1" customWidth="1"/>
    <col min="4782" max="4782" width="9.6640625" bestFit="1" customWidth="1"/>
    <col min="4783" max="4783" width="7" bestFit="1" customWidth="1"/>
    <col min="4784" max="4784" width="9.6640625" bestFit="1" customWidth="1"/>
    <col min="4785" max="4785" width="7" bestFit="1" customWidth="1"/>
    <col min="4786" max="4786" width="9.6640625" bestFit="1" customWidth="1"/>
    <col min="4787" max="4787" width="10" bestFit="1" customWidth="1"/>
    <col min="4788" max="4788" width="12.21875" bestFit="1" customWidth="1"/>
    <col min="4789" max="4789" width="7" bestFit="1" customWidth="1"/>
    <col min="4790" max="4790" width="9.6640625" bestFit="1" customWidth="1"/>
    <col min="4791" max="4791" width="7" bestFit="1" customWidth="1"/>
    <col min="4792" max="4792" width="9.6640625" bestFit="1" customWidth="1"/>
    <col min="4793" max="4793" width="10" bestFit="1" customWidth="1"/>
    <col min="4794" max="4794" width="12.21875" bestFit="1" customWidth="1"/>
    <col min="4795" max="4795" width="7" bestFit="1" customWidth="1"/>
    <col min="4796" max="4796" width="9.6640625" bestFit="1" customWidth="1"/>
    <col min="4797" max="4797" width="7" bestFit="1" customWidth="1"/>
    <col min="4798" max="4798" width="9.6640625" bestFit="1" customWidth="1"/>
    <col min="4799" max="4799" width="7" bestFit="1" customWidth="1"/>
    <col min="4800" max="4800" width="9.6640625" bestFit="1" customWidth="1"/>
    <col min="4801" max="4801" width="10" bestFit="1" customWidth="1"/>
    <col min="4802" max="4802" width="12.21875" bestFit="1" customWidth="1"/>
    <col min="4803" max="4803" width="7" bestFit="1" customWidth="1"/>
    <col min="4804" max="4804" width="9.6640625" bestFit="1" customWidth="1"/>
    <col min="4805" max="4805" width="7" bestFit="1" customWidth="1"/>
    <col min="4806" max="4806" width="9.6640625" bestFit="1" customWidth="1"/>
    <col min="4807" max="4807" width="7" bestFit="1" customWidth="1"/>
    <col min="4808" max="4808" width="9.6640625" bestFit="1" customWidth="1"/>
    <col min="4809" max="4809" width="7" bestFit="1" customWidth="1"/>
    <col min="4810" max="4810" width="9.6640625" bestFit="1" customWidth="1"/>
    <col min="4811" max="4811" width="7" bestFit="1" customWidth="1"/>
    <col min="4812" max="4812" width="9.6640625" bestFit="1" customWidth="1"/>
    <col min="4813" max="4813" width="7" bestFit="1" customWidth="1"/>
    <col min="4814" max="4814" width="9.6640625" bestFit="1" customWidth="1"/>
    <col min="4815" max="4815" width="7" bestFit="1" customWidth="1"/>
    <col min="4816" max="4816" width="9.6640625" bestFit="1" customWidth="1"/>
    <col min="4817" max="4817" width="10" bestFit="1" customWidth="1"/>
    <col min="4818" max="4818" width="12.21875" bestFit="1" customWidth="1"/>
    <col min="4819" max="4819" width="7" bestFit="1" customWidth="1"/>
    <col min="4820" max="4820" width="9.6640625" bestFit="1" customWidth="1"/>
    <col min="4821" max="4821" width="7" bestFit="1" customWidth="1"/>
    <col min="4822" max="4822" width="9.6640625" bestFit="1" customWidth="1"/>
    <col min="4823" max="4823" width="7" bestFit="1" customWidth="1"/>
    <col min="4824" max="4824" width="9.6640625" bestFit="1" customWidth="1"/>
    <col min="4825" max="4825" width="10" bestFit="1" customWidth="1"/>
    <col min="4826" max="4826" width="12.21875" bestFit="1" customWidth="1"/>
    <col min="4827" max="4827" width="7" bestFit="1" customWidth="1"/>
    <col min="4828" max="4828" width="9.6640625" bestFit="1" customWidth="1"/>
    <col min="4829" max="4829" width="7" bestFit="1" customWidth="1"/>
    <col min="4830" max="4830" width="9.6640625" bestFit="1" customWidth="1"/>
    <col min="4831" max="4831" width="10" bestFit="1" customWidth="1"/>
    <col min="4832" max="4832" width="12.21875" bestFit="1" customWidth="1"/>
    <col min="4833" max="4833" width="7" bestFit="1" customWidth="1"/>
    <col min="4834" max="4834" width="9.6640625" bestFit="1" customWidth="1"/>
    <col min="4835" max="4835" width="7" bestFit="1" customWidth="1"/>
    <col min="4836" max="4836" width="9.6640625" bestFit="1" customWidth="1"/>
    <col min="4837" max="4837" width="7" bestFit="1" customWidth="1"/>
    <col min="4838" max="4838" width="9.6640625" bestFit="1" customWidth="1"/>
    <col min="4839" max="4839" width="7" bestFit="1" customWidth="1"/>
    <col min="4840" max="4840" width="9.6640625" bestFit="1" customWidth="1"/>
    <col min="4841" max="4841" width="10" bestFit="1" customWidth="1"/>
    <col min="4842" max="4842" width="12.21875" bestFit="1" customWidth="1"/>
    <col min="4843" max="4843" width="7" bestFit="1" customWidth="1"/>
    <col min="4844" max="4844" width="9.6640625" bestFit="1" customWidth="1"/>
    <col min="4845" max="4845" width="7" bestFit="1" customWidth="1"/>
    <col min="4846" max="4846" width="9.6640625" bestFit="1" customWidth="1"/>
    <col min="4847" max="4847" width="7" bestFit="1" customWidth="1"/>
    <col min="4848" max="4848" width="9.6640625" bestFit="1" customWidth="1"/>
    <col min="4849" max="4849" width="7" bestFit="1" customWidth="1"/>
    <col min="4850" max="4850" width="9.6640625" bestFit="1" customWidth="1"/>
    <col min="4851" max="4851" width="7" bestFit="1" customWidth="1"/>
    <col min="4852" max="4852" width="9.6640625" bestFit="1" customWidth="1"/>
    <col min="4853" max="4853" width="7" bestFit="1" customWidth="1"/>
    <col min="4854" max="4854" width="9.6640625" bestFit="1" customWidth="1"/>
    <col min="4855" max="4855" width="10" bestFit="1" customWidth="1"/>
    <col min="4856" max="4856" width="12.21875" bestFit="1" customWidth="1"/>
    <col min="4857" max="4857" width="7" bestFit="1" customWidth="1"/>
    <col min="4858" max="4858" width="9.6640625" bestFit="1" customWidth="1"/>
    <col min="4859" max="4859" width="7" bestFit="1" customWidth="1"/>
    <col min="4860" max="4860" width="5" bestFit="1" customWidth="1"/>
    <col min="4861" max="4861" width="9.6640625" bestFit="1" customWidth="1"/>
    <col min="4862" max="4862" width="10" bestFit="1" customWidth="1"/>
    <col min="4863" max="4863" width="12.21875" bestFit="1" customWidth="1"/>
    <col min="4864" max="4864" width="7" bestFit="1" customWidth="1"/>
    <col min="4865" max="4865" width="9.6640625" bestFit="1" customWidth="1"/>
    <col min="4866" max="4866" width="7" bestFit="1" customWidth="1"/>
    <col min="4867" max="4867" width="9.6640625" bestFit="1" customWidth="1"/>
    <col min="4868" max="4868" width="7" bestFit="1" customWidth="1"/>
    <col min="4869" max="4869" width="9.6640625" bestFit="1" customWidth="1"/>
    <col min="4870" max="4870" width="7" bestFit="1" customWidth="1"/>
    <col min="4871" max="4871" width="9.6640625" bestFit="1" customWidth="1"/>
    <col min="4872" max="4872" width="7" bestFit="1" customWidth="1"/>
    <col min="4873" max="4873" width="9.6640625" bestFit="1" customWidth="1"/>
    <col min="4874" max="4874" width="7" bestFit="1" customWidth="1"/>
    <col min="4875" max="4875" width="9.6640625" bestFit="1" customWidth="1"/>
    <col min="4876" max="4876" width="10" bestFit="1" customWidth="1"/>
    <col min="4877" max="4877" width="12.21875" bestFit="1" customWidth="1"/>
    <col min="4878" max="4878" width="10" bestFit="1" customWidth="1"/>
    <col min="4879" max="4879" width="12.21875" bestFit="1" customWidth="1"/>
    <col min="4880" max="4880" width="10" bestFit="1" customWidth="1"/>
    <col min="4881" max="4881" width="12.21875" bestFit="1" customWidth="1"/>
    <col min="4882" max="4882" width="7" bestFit="1" customWidth="1"/>
    <col min="4883" max="4883" width="9.6640625" bestFit="1" customWidth="1"/>
    <col min="4884" max="4884" width="7" bestFit="1" customWidth="1"/>
    <col min="4885" max="4885" width="9.6640625" bestFit="1" customWidth="1"/>
    <col min="4886" max="4886" width="10" bestFit="1" customWidth="1"/>
    <col min="4887" max="4887" width="12.21875" bestFit="1" customWidth="1"/>
    <col min="4888" max="4888" width="7" bestFit="1" customWidth="1"/>
    <col min="4889" max="4889" width="9.6640625" bestFit="1" customWidth="1"/>
    <col min="4890" max="4890" width="7" bestFit="1" customWidth="1"/>
    <col min="4891" max="4891" width="9.6640625" bestFit="1" customWidth="1"/>
    <col min="4892" max="4892" width="7" bestFit="1" customWidth="1"/>
    <col min="4893" max="4893" width="9.6640625" bestFit="1" customWidth="1"/>
    <col min="4894" max="4894" width="10" bestFit="1" customWidth="1"/>
    <col min="4895" max="4895" width="12.21875" bestFit="1" customWidth="1"/>
    <col min="4896" max="4896" width="7" bestFit="1" customWidth="1"/>
    <col min="4897" max="4897" width="9.6640625" bestFit="1" customWidth="1"/>
    <col min="4898" max="4898" width="7" bestFit="1" customWidth="1"/>
    <col min="4899" max="4899" width="9.6640625" bestFit="1" customWidth="1"/>
    <col min="4900" max="4900" width="7" bestFit="1" customWidth="1"/>
    <col min="4901" max="4901" width="9.6640625" bestFit="1" customWidth="1"/>
    <col min="4902" max="4902" width="10" bestFit="1" customWidth="1"/>
    <col min="4903" max="4903" width="12.21875" bestFit="1" customWidth="1"/>
    <col min="4904" max="4904" width="7" bestFit="1" customWidth="1"/>
    <col min="4905" max="4905" width="9.6640625" bestFit="1" customWidth="1"/>
    <col min="4906" max="4906" width="7" bestFit="1" customWidth="1"/>
    <col min="4907" max="4907" width="9.6640625" bestFit="1" customWidth="1"/>
    <col min="4908" max="4908" width="7" bestFit="1" customWidth="1"/>
    <col min="4909" max="4909" width="9.6640625" bestFit="1" customWidth="1"/>
    <col min="4910" max="4910" width="7" bestFit="1" customWidth="1"/>
    <col min="4911" max="4911" width="9.6640625" bestFit="1" customWidth="1"/>
    <col min="4912" max="4912" width="10" bestFit="1" customWidth="1"/>
    <col min="4913" max="4913" width="12.21875" bestFit="1" customWidth="1"/>
    <col min="4914" max="4914" width="7" bestFit="1" customWidth="1"/>
    <col min="4915" max="4915" width="9.6640625" bestFit="1" customWidth="1"/>
    <col min="4916" max="4916" width="7" bestFit="1" customWidth="1"/>
    <col min="4917" max="4917" width="9.6640625" bestFit="1" customWidth="1"/>
    <col min="4918" max="4918" width="7" bestFit="1" customWidth="1"/>
    <col min="4919" max="4919" width="9.6640625" bestFit="1" customWidth="1"/>
    <col min="4920" max="4920" width="7" bestFit="1" customWidth="1"/>
    <col min="4921" max="4921" width="9.6640625" bestFit="1" customWidth="1"/>
    <col min="4922" max="4922" width="7" bestFit="1" customWidth="1"/>
    <col min="4923" max="4923" width="9.6640625" bestFit="1" customWidth="1"/>
    <col min="4924" max="4924" width="7" bestFit="1" customWidth="1"/>
    <col min="4925" max="4925" width="9.6640625" bestFit="1" customWidth="1"/>
    <col min="4926" max="4926" width="10" bestFit="1" customWidth="1"/>
    <col min="4927" max="4927" width="12.21875" bestFit="1" customWidth="1"/>
    <col min="4928" max="4928" width="9" bestFit="1" customWidth="1"/>
    <col min="4929" max="4929" width="11.21875" bestFit="1" customWidth="1"/>
    <col min="4930" max="4930" width="7" bestFit="1" customWidth="1"/>
    <col min="4931" max="4931" width="9.6640625" bestFit="1" customWidth="1"/>
    <col min="4932" max="4932" width="7" bestFit="1" customWidth="1"/>
    <col min="4933" max="4933" width="9.6640625" bestFit="1" customWidth="1"/>
    <col min="4934" max="4934" width="7" bestFit="1" customWidth="1"/>
    <col min="4935" max="4935" width="9.6640625" bestFit="1" customWidth="1"/>
    <col min="4936" max="4936" width="7" bestFit="1" customWidth="1"/>
    <col min="4937" max="4937" width="9.6640625" bestFit="1" customWidth="1"/>
    <col min="4938" max="4938" width="7" bestFit="1" customWidth="1"/>
    <col min="4939" max="4939" width="9.6640625" bestFit="1" customWidth="1"/>
    <col min="4940" max="4940" width="7" bestFit="1" customWidth="1"/>
    <col min="4941" max="4941" width="9.6640625" bestFit="1" customWidth="1"/>
    <col min="4942" max="4942" width="7" bestFit="1" customWidth="1"/>
    <col min="4943" max="4943" width="9.6640625" bestFit="1" customWidth="1"/>
    <col min="4944" max="4944" width="7" bestFit="1" customWidth="1"/>
    <col min="4945" max="4945" width="9.6640625" bestFit="1" customWidth="1"/>
    <col min="4946" max="4946" width="7" bestFit="1" customWidth="1"/>
    <col min="4947" max="4947" width="9.6640625" bestFit="1" customWidth="1"/>
    <col min="4948" max="4948" width="7" bestFit="1" customWidth="1"/>
    <col min="4949" max="4949" width="9.6640625" bestFit="1" customWidth="1"/>
    <col min="4950" max="4950" width="7" bestFit="1" customWidth="1"/>
    <col min="4951" max="4951" width="9.6640625" bestFit="1" customWidth="1"/>
    <col min="4952" max="4952" width="7" bestFit="1" customWidth="1"/>
    <col min="4953" max="4953" width="9.6640625" bestFit="1" customWidth="1"/>
    <col min="4954" max="4954" width="10" bestFit="1" customWidth="1"/>
    <col min="4955" max="4955" width="12.21875" bestFit="1" customWidth="1"/>
    <col min="4956" max="4956" width="7" bestFit="1" customWidth="1"/>
    <col min="4957" max="4957" width="9.6640625" bestFit="1" customWidth="1"/>
    <col min="4958" max="4958" width="7" bestFit="1" customWidth="1"/>
    <col min="4959" max="4959" width="9.6640625" bestFit="1" customWidth="1"/>
    <col min="4960" max="4960" width="7" bestFit="1" customWidth="1"/>
    <col min="4961" max="4961" width="9.6640625" bestFit="1" customWidth="1"/>
    <col min="4962" max="4962" width="7" bestFit="1" customWidth="1"/>
    <col min="4963" max="4963" width="9.6640625" bestFit="1" customWidth="1"/>
    <col min="4964" max="4964" width="7" bestFit="1" customWidth="1"/>
    <col min="4965" max="4965" width="9.6640625" bestFit="1" customWidth="1"/>
    <col min="4966" max="4966" width="7" bestFit="1" customWidth="1"/>
    <col min="4967" max="4967" width="9.6640625" bestFit="1" customWidth="1"/>
    <col min="4968" max="4968" width="7" bestFit="1" customWidth="1"/>
    <col min="4969" max="4969" width="9.6640625" bestFit="1" customWidth="1"/>
    <col min="4970" max="4970" width="7" bestFit="1" customWidth="1"/>
    <col min="4971" max="4971" width="9.6640625" bestFit="1" customWidth="1"/>
    <col min="4972" max="4972" width="7" bestFit="1" customWidth="1"/>
    <col min="4973" max="4973" width="9.6640625" bestFit="1" customWidth="1"/>
    <col min="4974" max="4974" width="7" bestFit="1" customWidth="1"/>
    <col min="4975" max="4975" width="9.6640625" bestFit="1" customWidth="1"/>
    <col min="4976" max="4976" width="7" bestFit="1" customWidth="1"/>
    <col min="4977" max="4977" width="9.6640625" bestFit="1" customWidth="1"/>
    <col min="4978" max="4978" width="10" bestFit="1" customWidth="1"/>
    <col min="4979" max="4979" width="12.21875" bestFit="1" customWidth="1"/>
    <col min="4980" max="4980" width="7" bestFit="1" customWidth="1"/>
    <col min="4981" max="4981" width="9.6640625" bestFit="1" customWidth="1"/>
    <col min="4982" max="4982" width="10" bestFit="1" customWidth="1"/>
    <col min="4983" max="4983" width="12.21875" bestFit="1" customWidth="1"/>
    <col min="4984" max="4984" width="10" bestFit="1" customWidth="1"/>
    <col min="4985" max="4985" width="12.21875" bestFit="1" customWidth="1"/>
    <col min="4986" max="4986" width="7" bestFit="1" customWidth="1"/>
    <col min="4987" max="4987" width="9.6640625" bestFit="1" customWidth="1"/>
    <col min="4988" max="4988" width="7" bestFit="1" customWidth="1"/>
    <col min="4989" max="4989" width="9.6640625" bestFit="1" customWidth="1"/>
    <col min="4990" max="4990" width="7" bestFit="1" customWidth="1"/>
    <col min="4991" max="4991" width="9.6640625" bestFit="1" customWidth="1"/>
    <col min="4992" max="4992" width="7" bestFit="1" customWidth="1"/>
    <col min="4993" max="4993" width="9.6640625" bestFit="1" customWidth="1"/>
    <col min="4994" max="4994" width="7" bestFit="1" customWidth="1"/>
    <col min="4995" max="4995" width="9.6640625" bestFit="1" customWidth="1"/>
    <col min="4996" max="4996" width="7" bestFit="1" customWidth="1"/>
    <col min="4997" max="4997" width="9.6640625" bestFit="1" customWidth="1"/>
    <col min="4998" max="4998" width="7" bestFit="1" customWidth="1"/>
    <col min="4999" max="4999" width="9.6640625" bestFit="1" customWidth="1"/>
    <col min="5000" max="5000" width="7" bestFit="1" customWidth="1"/>
    <col min="5001" max="5001" width="9.6640625" bestFit="1" customWidth="1"/>
    <col min="5002" max="5002" width="7" bestFit="1" customWidth="1"/>
    <col min="5003" max="5003" width="9.6640625" bestFit="1" customWidth="1"/>
    <col min="5004" max="5004" width="10" bestFit="1" customWidth="1"/>
    <col min="5005" max="5005" width="12.21875" bestFit="1" customWidth="1"/>
    <col min="5006" max="5006" width="7" bestFit="1" customWidth="1"/>
    <col min="5007" max="5007" width="9.6640625" bestFit="1" customWidth="1"/>
    <col min="5008" max="5008" width="7" bestFit="1" customWidth="1"/>
    <col min="5009" max="5009" width="9.6640625" bestFit="1" customWidth="1"/>
    <col min="5010" max="5010" width="10" bestFit="1" customWidth="1"/>
    <col min="5011" max="5011" width="12.21875" bestFit="1" customWidth="1"/>
    <col min="5012" max="5012" width="7" bestFit="1" customWidth="1"/>
    <col min="5013" max="5013" width="9.6640625" bestFit="1" customWidth="1"/>
    <col min="5014" max="5014" width="7" bestFit="1" customWidth="1"/>
    <col min="5015" max="5015" width="9.6640625" bestFit="1" customWidth="1"/>
    <col min="5016" max="5016" width="7" bestFit="1" customWidth="1"/>
    <col min="5017" max="5017" width="9.6640625" bestFit="1" customWidth="1"/>
    <col min="5018" max="5018" width="10" bestFit="1" customWidth="1"/>
    <col min="5019" max="5019" width="12.21875" bestFit="1" customWidth="1"/>
    <col min="5020" max="5020" width="7" bestFit="1" customWidth="1"/>
    <col min="5021" max="5021" width="9.6640625" bestFit="1" customWidth="1"/>
    <col min="5022" max="5022" width="7" bestFit="1" customWidth="1"/>
    <col min="5023" max="5023" width="9.6640625" bestFit="1" customWidth="1"/>
    <col min="5024" max="5024" width="7" bestFit="1" customWidth="1"/>
    <col min="5025" max="5025" width="9.6640625" bestFit="1" customWidth="1"/>
    <col min="5026" max="5026" width="7" bestFit="1" customWidth="1"/>
    <col min="5027" max="5027" width="9.6640625" bestFit="1" customWidth="1"/>
    <col min="5028" max="5028" width="7" bestFit="1" customWidth="1"/>
    <col min="5029" max="5029" width="9.6640625" bestFit="1" customWidth="1"/>
    <col min="5030" max="5030" width="7" bestFit="1" customWidth="1"/>
    <col min="5031" max="5031" width="9.6640625" bestFit="1" customWidth="1"/>
    <col min="5032" max="5032" width="10" bestFit="1" customWidth="1"/>
    <col min="5033" max="5033" width="12.21875" bestFit="1" customWidth="1"/>
    <col min="5034" max="5034" width="7" bestFit="1" customWidth="1"/>
    <col min="5035" max="5035" width="9.6640625" bestFit="1" customWidth="1"/>
    <col min="5036" max="5036" width="7" bestFit="1" customWidth="1"/>
    <col min="5037" max="5037" width="9.6640625" bestFit="1" customWidth="1"/>
    <col min="5038" max="5038" width="7" bestFit="1" customWidth="1"/>
    <col min="5039" max="5039" width="9.6640625" bestFit="1" customWidth="1"/>
    <col min="5040" max="5040" width="7" bestFit="1" customWidth="1"/>
    <col min="5041" max="5041" width="9.6640625" bestFit="1" customWidth="1"/>
    <col min="5042" max="5042" width="7" bestFit="1" customWidth="1"/>
    <col min="5043" max="5043" width="9.6640625" bestFit="1" customWidth="1"/>
    <col min="5044" max="5044" width="7" bestFit="1" customWidth="1"/>
    <col min="5045" max="5045" width="9.6640625" bestFit="1" customWidth="1"/>
    <col min="5046" max="5046" width="7" bestFit="1" customWidth="1"/>
    <col min="5047" max="5047" width="9.6640625" bestFit="1" customWidth="1"/>
    <col min="5048" max="5048" width="7" bestFit="1" customWidth="1"/>
    <col min="5049" max="5049" width="9.6640625" bestFit="1" customWidth="1"/>
    <col min="5050" max="5050" width="7" bestFit="1" customWidth="1"/>
    <col min="5051" max="5051" width="9.6640625" bestFit="1" customWidth="1"/>
    <col min="5052" max="5052" width="7" bestFit="1" customWidth="1"/>
    <col min="5053" max="5053" width="9.6640625" bestFit="1" customWidth="1"/>
    <col min="5054" max="5054" width="7" bestFit="1" customWidth="1"/>
    <col min="5055" max="5055" width="9.6640625" bestFit="1" customWidth="1"/>
    <col min="5056" max="5056" width="10" bestFit="1" customWidth="1"/>
    <col min="5057" max="5057" width="12.21875" bestFit="1" customWidth="1"/>
    <col min="5058" max="5058" width="7" bestFit="1" customWidth="1"/>
    <col min="5059" max="5059" width="9.6640625" bestFit="1" customWidth="1"/>
    <col min="5060" max="5060" width="7" bestFit="1" customWidth="1"/>
    <col min="5061" max="5061" width="9.6640625" bestFit="1" customWidth="1"/>
    <col min="5062" max="5062" width="7" bestFit="1" customWidth="1"/>
    <col min="5063" max="5063" width="9.6640625" bestFit="1" customWidth="1"/>
    <col min="5064" max="5064" width="7" bestFit="1" customWidth="1"/>
    <col min="5065" max="5065" width="9.6640625" bestFit="1" customWidth="1"/>
    <col min="5066" max="5066" width="7" bestFit="1" customWidth="1"/>
    <col min="5067" max="5067" width="9.6640625" bestFit="1" customWidth="1"/>
    <col min="5068" max="5068" width="7" bestFit="1" customWidth="1"/>
    <col min="5069" max="5069" width="9.6640625" bestFit="1" customWidth="1"/>
    <col min="5070" max="5070" width="7" bestFit="1" customWidth="1"/>
    <col min="5071" max="5071" width="9.6640625" bestFit="1" customWidth="1"/>
    <col min="5072" max="5072" width="10" bestFit="1" customWidth="1"/>
    <col min="5073" max="5073" width="12.21875" bestFit="1" customWidth="1"/>
    <col min="5074" max="5074" width="7" bestFit="1" customWidth="1"/>
    <col min="5075" max="5075" width="9.6640625" bestFit="1" customWidth="1"/>
    <col min="5076" max="5076" width="7" bestFit="1" customWidth="1"/>
    <col min="5077" max="5077" width="9.6640625" bestFit="1" customWidth="1"/>
    <col min="5078" max="5078" width="10" bestFit="1" customWidth="1"/>
    <col min="5079" max="5079" width="12.21875" bestFit="1" customWidth="1"/>
    <col min="5080" max="5080" width="7" bestFit="1" customWidth="1"/>
    <col min="5081" max="5081" width="9.6640625" bestFit="1" customWidth="1"/>
    <col min="5082" max="5082" width="7" bestFit="1" customWidth="1"/>
    <col min="5083" max="5083" width="9.6640625" bestFit="1" customWidth="1"/>
    <col min="5084" max="5084" width="7" bestFit="1" customWidth="1"/>
    <col min="5085" max="5085" width="9.6640625" bestFit="1" customWidth="1"/>
    <col min="5086" max="5086" width="10" bestFit="1" customWidth="1"/>
    <col min="5087" max="5087" width="12.21875" bestFit="1" customWidth="1"/>
    <col min="5088" max="5088" width="7" bestFit="1" customWidth="1"/>
    <col min="5089" max="5089" width="9.6640625" bestFit="1" customWidth="1"/>
    <col min="5090" max="5090" width="10" bestFit="1" customWidth="1"/>
    <col min="5091" max="5091" width="12.21875" bestFit="1" customWidth="1"/>
    <col min="5092" max="5092" width="7" bestFit="1" customWidth="1"/>
    <col min="5093" max="5093" width="9.6640625" bestFit="1" customWidth="1"/>
    <col min="5094" max="5094" width="7" bestFit="1" customWidth="1"/>
    <col min="5095" max="5095" width="9.6640625" bestFit="1" customWidth="1"/>
    <col min="5096" max="5096" width="7" bestFit="1" customWidth="1"/>
    <col min="5097" max="5097" width="9.6640625" bestFit="1" customWidth="1"/>
    <col min="5098" max="5098" width="7" bestFit="1" customWidth="1"/>
    <col min="5099" max="5099" width="9.6640625" bestFit="1" customWidth="1"/>
    <col min="5100" max="5100" width="7" bestFit="1" customWidth="1"/>
    <col min="5101" max="5101" width="9.6640625" bestFit="1" customWidth="1"/>
    <col min="5102" max="5102" width="7" bestFit="1" customWidth="1"/>
    <col min="5103" max="5103" width="9.6640625" bestFit="1" customWidth="1"/>
    <col min="5104" max="5104" width="7" bestFit="1" customWidth="1"/>
    <col min="5105" max="5105" width="9.6640625" bestFit="1" customWidth="1"/>
    <col min="5106" max="5106" width="7" bestFit="1" customWidth="1"/>
    <col min="5107" max="5107" width="9.6640625" bestFit="1" customWidth="1"/>
    <col min="5108" max="5108" width="7" bestFit="1" customWidth="1"/>
    <col min="5109" max="5109" width="9.6640625" bestFit="1" customWidth="1"/>
    <col min="5110" max="5110" width="7" bestFit="1" customWidth="1"/>
    <col min="5111" max="5111" width="9.6640625" bestFit="1" customWidth="1"/>
    <col min="5112" max="5112" width="7" bestFit="1" customWidth="1"/>
    <col min="5113" max="5113" width="9.6640625" bestFit="1" customWidth="1"/>
    <col min="5114" max="5114" width="10" bestFit="1" customWidth="1"/>
    <col min="5115" max="5115" width="12.21875" bestFit="1" customWidth="1"/>
    <col min="5116" max="5116" width="7" bestFit="1" customWidth="1"/>
    <col min="5117" max="5117" width="5" bestFit="1" customWidth="1"/>
    <col min="5118" max="5118" width="9.6640625" bestFit="1" customWidth="1"/>
    <col min="5119" max="5119" width="9" bestFit="1" customWidth="1"/>
    <col min="5120" max="5120" width="11.21875" bestFit="1" customWidth="1"/>
    <col min="5121" max="5121" width="10" bestFit="1" customWidth="1"/>
    <col min="5122" max="5122" width="12.21875" bestFit="1" customWidth="1"/>
    <col min="5123" max="5123" width="7" bestFit="1" customWidth="1"/>
    <col min="5124" max="5124" width="9.6640625" bestFit="1" customWidth="1"/>
    <col min="5125" max="5125" width="7" bestFit="1" customWidth="1"/>
    <col min="5126" max="5126" width="9.6640625" bestFit="1" customWidth="1"/>
    <col min="5127" max="5127" width="7" bestFit="1" customWidth="1"/>
    <col min="5128" max="5128" width="9.6640625" bestFit="1" customWidth="1"/>
    <col min="5129" max="5129" width="7" bestFit="1" customWidth="1"/>
    <col min="5130" max="5130" width="9.6640625" bestFit="1" customWidth="1"/>
    <col min="5131" max="5131" width="10" bestFit="1" customWidth="1"/>
    <col min="5132" max="5132" width="12.21875" bestFit="1" customWidth="1"/>
    <col min="5133" max="5133" width="7" bestFit="1" customWidth="1"/>
    <col min="5134" max="5134" width="9.6640625" bestFit="1" customWidth="1"/>
    <col min="5135" max="5135" width="10" bestFit="1" customWidth="1"/>
    <col min="5136" max="5136" width="12.21875" bestFit="1" customWidth="1"/>
    <col min="5137" max="5137" width="7" bestFit="1" customWidth="1"/>
    <col min="5138" max="5138" width="9.6640625" bestFit="1" customWidth="1"/>
    <col min="5139" max="5139" width="7" bestFit="1" customWidth="1"/>
    <col min="5140" max="5140" width="9.6640625" bestFit="1" customWidth="1"/>
    <col min="5141" max="5141" width="7" bestFit="1" customWidth="1"/>
    <col min="5142" max="5142" width="9.6640625" bestFit="1" customWidth="1"/>
    <col min="5143" max="5143" width="7" bestFit="1" customWidth="1"/>
    <col min="5144" max="5144" width="9.6640625" bestFit="1" customWidth="1"/>
    <col min="5145" max="5145" width="7" bestFit="1" customWidth="1"/>
    <col min="5146" max="5146" width="9.6640625" bestFit="1" customWidth="1"/>
    <col min="5147" max="5147" width="7" bestFit="1" customWidth="1"/>
    <col min="5148" max="5148" width="9.6640625" bestFit="1" customWidth="1"/>
    <col min="5149" max="5149" width="7" bestFit="1" customWidth="1"/>
    <col min="5150" max="5150" width="9.6640625" bestFit="1" customWidth="1"/>
    <col min="5151" max="5151" width="7" bestFit="1" customWidth="1"/>
    <col min="5152" max="5152" width="9.6640625" bestFit="1" customWidth="1"/>
    <col min="5153" max="5153" width="7" bestFit="1" customWidth="1"/>
    <col min="5154" max="5154" width="9.6640625" bestFit="1" customWidth="1"/>
    <col min="5155" max="5155" width="8" bestFit="1" customWidth="1"/>
    <col min="5156" max="5156" width="10.6640625" bestFit="1" customWidth="1"/>
    <col min="5157" max="5157" width="8" bestFit="1" customWidth="1"/>
    <col min="5158" max="5158" width="10.6640625" bestFit="1" customWidth="1"/>
    <col min="5159" max="5159" width="8" bestFit="1" customWidth="1"/>
    <col min="5160" max="5160" width="10.6640625" bestFit="1" customWidth="1"/>
    <col min="5161" max="5161" width="8" bestFit="1" customWidth="1"/>
    <col min="5162" max="5162" width="10.6640625" bestFit="1" customWidth="1"/>
    <col min="5163" max="5163" width="11" bestFit="1" customWidth="1"/>
    <col min="5164" max="5164" width="13.33203125" bestFit="1" customWidth="1"/>
    <col min="5165" max="5165" width="8" bestFit="1" customWidth="1"/>
    <col min="5166" max="5166" width="10.6640625" bestFit="1" customWidth="1"/>
    <col min="5167" max="5167" width="8" bestFit="1" customWidth="1"/>
    <col min="5168" max="5168" width="10.6640625" bestFit="1" customWidth="1"/>
    <col min="5169" max="5169" width="8" bestFit="1" customWidth="1"/>
    <col min="5170" max="5170" width="10.6640625" bestFit="1" customWidth="1"/>
    <col min="5171" max="5171" width="8" bestFit="1" customWidth="1"/>
    <col min="5172" max="5172" width="10.6640625" bestFit="1" customWidth="1"/>
    <col min="5173" max="5173" width="8" bestFit="1" customWidth="1"/>
    <col min="5174" max="5174" width="10.6640625" bestFit="1" customWidth="1"/>
    <col min="5175" max="5175" width="8" bestFit="1" customWidth="1"/>
    <col min="5176" max="5176" width="10.6640625" bestFit="1" customWidth="1"/>
    <col min="5177" max="5177" width="10" bestFit="1" customWidth="1"/>
    <col min="5178" max="5178" width="12.21875" bestFit="1" customWidth="1"/>
    <col min="5179" max="5179" width="8" bestFit="1" customWidth="1"/>
    <col min="5180" max="5180" width="10.6640625" bestFit="1" customWidth="1"/>
    <col min="5181" max="5181" width="8" bestFit="1" customWidth="1"/>
    <col min="5182" max="5182" width="10.6640625" bestFit="1" customWidth="1"/>
    <col min="5183" max="5183" width="8" bestFit="1" customWidth="1"/>
    <col min="5184" max="5184" width="6" bestFit="1" customWidth="1"/>
    <col min="5185" max="5185" width="10.6640625" bestFit="1" customWidth="1"/>
    <col min="5186" max="5186" width="8" bestFit="1" customWidth="1"/>
    <col min="5187" max="5187" width="10.6640625" bestFit="1" customWidth="1"/>
    <col min="5188" max="5188" width="8" bestFit="1" customWidth="1"/>
    <col min="5189" max="5189" width="10.6640625" bestFit="1" customWidth="1"/>
    <col min="5190" max="5190" width="8" bestFit="1" customWidth="1"/>
    <col min="5191" max="5191" width="10.6640625" bestFit="1" customWidth="1"/>
    <col min="5192" max="5192" width="8" bestFit="1" customWidth="1"/>
    <col min="5193" max="5193" width="10.6640625" bestFit="1" customWidth="1"/>
    <col min="5194" max="5194" width="8" bestFit="1" customWidth="1"/>
    <col min="5195" max="5195" width="10.6640625" bestFit="1" customWidth="1"/>
    <col min="5196" max="5196" width="8" bestFit="1" customWidth="1"/>
    <col min="5197" max="5197" width="10.6640625" bestFit="1" customWidth="1"/>
    <col min="5198" max="5198" width="8" bestFit="1" customWidth="1"/>
    <col min="5199" max="5199" width="10.6640625" bestFit="1" customWidth="1"/>
    <col min="5200" max="5200" width="8" bestFit="1" customWidth="1"/>
    <col min="5201" max="5201" width="10.6640625" bestFit="1" customWidth="1"/>
    <col min="5202" max="5202" width="8" bestFit="1" customWidth="1"/>
    <col min="5203" max="5203" width="10.6640625" bestFit="1" customWidth="1"/>
    <col min="5204" max="5204" width="11" bestFit="1" customWidth="1"/>
    <col min="5205" max="5205" width="13.33203125" bestFit="1" customWidth="1"/>
    <col min="5206" max="5206" width="8" bestFit="1" customWidth="1"/>
    <col min="5207" max="5207" width="10.6640625" bestFit="1" customWidth="1"/>
    <col min="5208" max="5208" width="8" bestFit="1" customWidth="1"/>
    <col min="5209" max="5209" width="5" bestFit="1" customWidth="1"/>
    <col min="5210" max="5210" width="10.6640625" bestFit="1" customWidth="1"/>
    <col min="5211" max="5211" width="8" bestFit="1" customWidth="1"/>
    <col min="5212" max="5212" width="10.6640625" bestFit="1" customWidth="1"/>
    <col min="5213" max="5213" width="11" bestFit="1" customWidth="1"/>
    <col min="5214" max="5214" width="13.33203125" bestFit="1" customWidth="1"/>
    <col min="5215" max="5215" width="8" bestFit="1" customWidth="1"/>
    <col min="5216" max="5216" width="10.6640625" bestFit="1" customWidth="1"/>
    <col min="5217" max="5217" width="8" bestFit="1" customWidth="1"/>
    <col min="5218" max="5218" width="10.6640625" bestFit="1" customWidth="1"/>
    <col min="5219" max="5219" width="8" bestFit="1" customWidth="1"/>
    <col min="5220" max="5220" width="10.6640625" bestFit="1" customWidth="1"/>
    <col min="5221" max="5221" width="8" bestFit="1" customWidth="1"/>
    <col min="5222" max="5222" width="10.6640625" bestFit="1" customWidth="1"/>
    <col min="5223" max="5223" width="11" bestFit="1" customWidth="1"/>
    <col min="5224" max="5224" width="13.33203125" bestFit="1" customWidth="1"/>
    <col min="5225" max="5225" width="8" bestFit="1" customWidth="1"/>
    <col min="5226" max="5226" width="10.6640625" bestFit="1" customWidth="1"/>
    <col min="5227" max="5227" width="8" bestFit="1" customWidth="1"/>
    <col min="5228" max="5228" width="10.6640625" bestFit="1" customWidth="1"/>
    <col min="5229" max="5229" width="8" bestFit="1" customWidth="1"/>
    <col min="5230" max="5230" width="10.6640625" bestFit="1" customWidth="1"/>
    <col min="5231" max="5231" width="8" bestFit="1" customWidth="1"/>
    <col min="5232" max="5232" width="10.6640625" bestFit="1" customWidth="1"/>
    <col min="5233" max="5233" width="8" bestFit="1" customWidth="1"/>
    <col min="5234" max="5234" width="10.6640625" bestFit="1" customWidth="1"/>
    <col min="5235" max="5235" width="8" bestFit="1" customWidth="1"/>
    <col min="5236" max="5236" width="10.6640625" bestFit="1" customWidth="1"/>
    <col min="5237" max="5237" width="8" bestFit="1" customWidth="1"/>
    <col min="5238" max="5238" width="10.6640625" bestFit="1" customWidth="1"/>
    <col min="5239" max="5239" width="8" bestFit="1" customWidth="1"/>
    <col min="5240" max="5240" width="10.6640625" bestFit="1" customWidth="1"/>
    <col min="5241" max="5241" width="8" bestFit="1" customWidth="1"/>
    <col min="5242" max="5242" width="10.6640625" bestFit="1" customWidth="1"/>
    <col min="5243" max="5243" width="8" bestFit="1" customWidth="1"/>
    <col min="5244" max="5244" width="10.6640625" bestFit="1" customWidth="1"/>
    <col min="5245" max="5245" width="8" bestFit="1" customWidth="1"/>
    <col min="5246" max="5246" width="10.6640625" bestFit="1" customWidth="1"/>
    <col min="5247" max="5247" width="11" bestFit="1" customWidth="1"/>
    <col min="5248" max="5248" width="13.33203125" bestFit="1" customWidth="1"/>
    <col min="5249" max="5249" width="8" bestFit="1" customWidth="1"/>
    <col min="5250" max="5250" width="10.6640625" bestFit="1" customWidth="1"/>
    <col min="5251" max="5251" width="8" bestFit="1" customWidth="1"/>
    <col min="5252" max="5252" width="10.6640625" bestFit="1" customWidth="1"/>
    <col min="5253" max="5253" width="8" bestFit="1" customWidth="1"/>
    <col min="5254" max="5254" width="10.6640625" bestFit="1" customWidth="1"/>
    <col min="5255" max="5255" width="8" bestFit="1" customWidth="1"/>
    <col min="5256" max="5256" width="10.6640625" bestFit="1" customWidth="1"/>
    <col min="5257" max="5257" width="8" bestFit="1" customWidth="1"/>
    <col min="5258" max="5258" width="10.6640625" bestFit="1" customWidth="1"/>
    <col min="5259" max="5259" width="8" bestFit="1" customWidth="1"/>
    <col min="5260" max="5260" width="10.6640625" bestFit="1" customWidth="1"/>
    <col min="5261" max="5261" width="8" bestFit="1" customWidth="1"/>
    <col min="5262" max="5262" width="10.6640625" bestFit="1" customWidth="1"/>
    <col min="5263" max="5263" width="8" bestFit="1" customWidth="1"/>
    <col min="5264" max="5264" width="10.6640625" bestFit="1" customWidth="1"/>
    <col min="5265" max="5265" width="8" bestFit="1" customWidth="1"/>
    <col min="5266" max="5266" width="10.6640625" bestFit="1" customWidth="1"/>
    <col min="5267" max="5267" width="8" bestFit="1" customWidth="1"/>
    <col min="5268" max="5268" width="10.6640625" bestFit="1" customWidth="1"/>
    <col min="5269" max="5269" width="8" bestFit="1" customWidth="1"/>
    <col min="5270" max="5270" width="10.6640625" bestFit="1" customWidth="1"/>
    <col min="5271" max="5271" width="8" bestFit="1" customWidth="1"/>
    <col min="5272" max="5272" width="10.6640625" bestFit="1" customWidth="1"/>
    <col min="5273" max="5273" width="8" bestFit="1" customWidth="1"/>
    <col min="5274" max="5274" width="10.6640625" bestFit="1" customWidth="1"/>
    <col min="5275" max="5275" width="8" bestFit="1" customWidth="1"/>
    <col min="5276" max="5276" width="10.6640625" bestFit="1" customWidth="1"/>
    <col min="5277" max="5277" width="11" bestFit="1" customWidth="1"/>
    <col min="5278" max="5278" width="13.33203125" bestFit="1" customWidth="1"/>
    <col min="5279" max="5279" width="8" bestFit="1" customWidth="1"/>
    <col min="5280" max="5280" width="10.6640625" bestFit="1" customWidth="1"/>
    <col min="5281" max="5281" width="8" bestFit="1" customWidth="1"/>
    <col min="5282" max="5282" width="10.6640625" bestFit="1" customWidth="1"/>
    <col min="5283" max="5283" width="8" bestFit="1" customWidth="1"/>
    <col min="5284" max="5284" width="10.6640625" bestFit="1" customWidth="1"/>
    <col min="5285" max="5285" width="8" bestFit="1" customWidth="1"/>
    <col min="5286" max="5286" width="10.6640625" bestFit="1" customWidth="1"/>
    <col min="5287" max="5287" width="11" bestFit="1" customWidth="1"/>
    <col min="5288" max="5288" width="13.33203125" bestFit="1" customWidth="1"/>
    <col min="5289" max="5289" width="8" bestFit="1" customWidth="1"/>
    <col min="5290" max="5290" width="10.6640625" bestFit="1" customWidth="1"/>
    <col min="5291" max="5291" width="8" bestFit="1" customWidth="1"/>
    <col min="5292" max="5292" width="10.6640625" bestFit="1" customWidth="1"/>
    <col min="5293" max="5293" width="11" bestFit="1" customWidth="1"/>
    <col min="5294" max="5294" width="13.33203125" bestFit="1" customWidth="1"/>
    <col min="5295" max="5295" width="8" bestFit="1" customWidth="1"/>
    <col min="5296" max="5296" width="10.6640625" bestFit="1" customWidth="1"/>
    <col min="5297" max="5297" width="8" bestFit="1" customWidth="1"/>
    <col min="5298" max="5298" width="10.6640625" bestFit="1" customWidth="1"/>
    <col min="5299" max="5299" width="8" bestFit="1" customWidth="1"/>
    <col min="5300" max="5300" width="10.6640625" bestFit="1" customWidth="1"/>
    <col min="5301" max="5301" width="8" bestFit="1" customWidth="1"/>
    <col min="5302" max="5302" width="10.6640625" bestFit="1" customWidth="1"/>
    <col min="5303" max="5303" width="11" bestFit="1" customWidth="1"/>
    <col min="5304" max="5304" width="13.33203125" bestFit="1" customWidth="1"/>
    <col min="5305" max="5305" width="8" bestFit="1" customWidth="1"/>
    <col min="5306" max="5306" width="10.6640625" bestFit="1" customWidth="1"/>
    <col min="5307" max="5307" width="8" bestFit="1" customWidth="1"/>
    <col min="5308" max="5308" width="10.6640625" bestFit="1" customWidth="1"/>
    <col min="5309" max="5309" width="8" bestFit="1" customWidth="1"/>
    <col min="5310" max="5310" width="10.6640625" bestFit="1" customWidth="1"/>
    <col min="5311" max="5311" width="10" bestFit="1" customWidth="1"/>
    <col min="5312" max="5312" width="12.21875" bestFit="1" customWidth="1"/>
    <col min="5313" max="5313" width="8" bestFit="1" customWidth="1"/>
    <col min="5314" max="5314" width="10.6640625" bestFit="1" customWidth="1"/>
    <col min="5315" max="5315" width="8" bestFit="1" customWidth="1"/>
    <col min="5316" max="5316" width="10.6640625" bestFit="1" customWidth="1"/>
    <col min="5317" max="5317" width="8" bestFit="1" customWidth="1"/>
    <col min="5318" max="5318" width="10.6640625" bestFit="1" customWidth="1"/>
    <col min="5319" max="5319" width="8" bestFit="1" customWidth="1"/>
    <col min="5320" max="5320" width="10.6640625" bestFit="1" customWidth="1"/>
    <col min="5321" max="5321" width="8" bestFit="1" customWidth="1"/>
    <col min="5322" max="5322" width="10.6640625" bestFit="1" customWidth="1"/>
    <col min="5323" max="5323" width="11" bestFit="1" customWidth="1"/>
    <col min="5324" max="5324" width="13.33203125" bestFit="1" customWidth="1"/>
    <col min="5325" max="5325" width="8" bestFit="1" customWidth="1"/>
    <col min="5326" max="5326" width="10.6640625" bestFit="1" customWidth="1"/>
    <col min="5327" max="5327" width="8" bestFit="1" customWidth="1"/>
    <col min="5328" max="5328" width="10.6640625" bestFit="1" customWidth="1"/>
    <col min="5329" max="5329" width="8" bestFit="1" customWidth="1"/>
    <col min="5330" max="5330" width="10.6640625" bestFit="1" customWidth="1"/>
    <col min="5331" max="5331" width="8" bestFit="1" customWidth="1"/>
    <col min="5332" max="5332" width="10.6640625" bestFit="1" customWidth="1"/>
    <col min="5333" max="5333" width="8" bestFit="1" customWidth="1"/>
    <col min="5334" max="5334" width="10.6640625" bestFit="1" customWidth="1"/>
    <col min="5335" max="5335" width="10" bestFit="1" customWidth="1"/>
    <col min="5336" max="5336" width="12.21875" bestFit="1" customWidth="1"/>
    <col min="5337" max="5337" width="11" bestFit="1" customWidth="1"/>
    <col min="5338" max="5338" width="13.33203125" bestFit="1" customWidth="1"/>
    <col min="5339" max="5339" width="8" bestFit="1" customWidth="1"/>
    <col min="5340" max="5340" width="10.6640625" bestFit="1" customWidth="1"/>
    <col min="5341" max="5341" width="8" bestFit="1" customWidth="1"/>
    <col min="5342" max="5342" width="10.6640625" bestFit="1" customWidth="1"/>
    <col min="5343" max="5343" width="8" bestFit="1" customWidth="1"/>
    <col min="5344" max="5344" width="10.6640625" bestFit="1" customWidth="1"/>
    <col min="5345" max="5345" width="8" bestFit="1" customWidth="1"/>
    <col min="5346" max="5346" width="10.6640625" bestFit="1" customWidth="1"/>
    <col min="5347" max="5347" width="8" bestFit="1" customWidth="1"/>
    <col min="5348" max="5348" width="10.6640625" bestFit="1" customWidth="1"/>
    <col min="5349" max="5349" width="10" bestFit="1" customWidth="1"/>
    <col min="5350" max="5350" width="12.21875" bestFit="1" customWidth="1"/>
    <col min="5351" max="5351" width="8" bestFit="1" customWidth="1"/>
    <col min="5352" max="5352" width="10.6640625" bestFit="1" customWidth="1"/>
    <col min="5353" max="5353" width="11" bestFit="1" customWidth="1"/>
    <col min="5354" max="5354" width="13.33203125" bestFit="1" customWidth="1"/>
    <col min="5355" max="5355" width="8" bestFit="1" customWidth="1"/>
    <col min="5356" max="5356" width="10.6640625" bestFit="1" customWidth="1"/>
    <col min="5357" max="5357" width="8" bestFit="1" customWidth="1"/>
    <col min="5358" max="5358" width="10.6640625" bestFit="1" customWidth="1"/>
    <col min="5359" max="5359" width="8" bestFit="1" customWidth="1"/>
    <col min="5360" max="5360" width="10.6640625" bestFit="1" customWidth="1"/>
    <col min="5361" max="5361" width="8" bestFit="1" customWidth="1"/>
    <col min="5362" max="5362" width="10.6640625" bestFit="1" customWidth="1"/>
    <col min="5363" max="5363" width="11" bestFit="1" customWidth="1"/>
    <col min="5364" max="5364" width="13.33203125" bestFit="1" customWidth="1"/>
    <col min="5365" max="5365" width="8" bestFit="1" customWidth="1"/>
    <col min="5366" max="5366" width="6" bestFit="1" customWidth="1"/>
    <col min="5367" max="5367" width="10.6640625" bestFit="1" customWidth="1"/>
    <col min="5368" max="5368" width="10" bestFit="1" customWidth="1"/>
    <col min="5369" max="5369" width="12.21875" bestFit="1" customWidth="1"/>
    <col min="5370" max="5370" width="11" bestFit="1" customWidth="1"/>
    <col min="5371" max="5371" width="13.33203125" bestFit="1" customWidth="1"/>
    <col min="5372" max="5372" width="8" bestFit="1" customWidth="1"/>
    <col min="5373" max="5373" width="10.6640625" bestFit="1" customWidth="1"/>
    <col min="5374" max="5374" width="11" bestFit="1" customWidth="1"/>
    <col min="5375" max="5375" width="13.33203125" bestFit="1" customWidth="1"/>
    <col min="5376" max="5376" width="8" bestFit="1" customWidth="1"/>
    <col min="5377" max="5377" width="10.6640625" bestFit="1" customWidth="1"/>
    <col min="5378" max="5378" width="8" bestFit="1" customWidth="1"/>
    <col min="5379" max="5379" width="10.6640625" bestFit="1" customWidth="1"/>
    <col min="5380" max="5380" width="8" bestFit="1" customWidth="1"/>
    <col min="5381" max="5381" width="10.6640625" bestFit="1" customWidth="1"/>
    <col min="5382" max="5382" width="8" bestFit="1" customWidth="1"/>
    <col min="5383" max="5383" width="10.6640625" bestFit="1" customWidth="1"/>
    <col min="5384" max="5384" width="8" bestFit="1" customWidth="1"/>
    <col min="5385" max="5385" width="6" bestFit="1" customWidth="1"/>
    <col min="5386" max="5386" width="10.6640625" bestFit="1" customWidth="1"/>
    <col min="5387" max="5387" width="8" bestFit="1" customWidth="1"/>
    <col min="5388" max="5388" width="10.6640625" bestFit="1" customWidth="1"/>
    <col min="5389" max="5389" width="8" bestFit="1" customWidth="1"/>
    <col min="5390" max="5390" width="10.6640625" bestFit="1" customWidth="1"/>
    <col min="5391" max="5391" width="8" bestFit="1" customWidth="1"/>
    <col min="5392" max="5392" width="10.6640625" bestFit="1" customWidth="1"/>
    <col min="5393" max="5393" width="8" bestFit="1" customWidth="1"/>
    <col min="5394" max="5394" width="10.6640625" bestFit="1" customWidth="1"/>
    <col min="5395" max="5395" width="8" bestFit="1" customWidth="1"/>
    <col min="5396" max="5396" width="10.6640625" bestFit="1" customWidth="1"/>
    <col min="5397" max="5397" width="8" bestFit="1" customWidth="1"/>
    <col min="5398" max="5398" width="10.6640625" bestFit="1" customWidth="1"/>
    <col min="5399" max="5399" width="10" bestFit="1" customWidth="1"/>
    <col min="5400" max="5400" width="12.21875" bestFit="1" customWidth="1"/>
    <col min="5401" max="5401" width="8" bestFit="1" customWidth="1"/>
    <col min="5402" max="5402" width="10.6640625" bestFit="1" customWidth="1"/>
    <col min="5403" max="5403" width="11" bestFit="1" customWidth="1"/>
    <col min="5404" max="5404" width="13.33203125" bestFit="1" customWidth="1"/>
    <col min="5405" max="5405" width="10" bestFit="1" customWidth="1"/>
    <col min="5406" max="5406" width="12.21875" bestFit="1" customWidth="1"/>
    <col min="5407" max="5407" width="8" bestFit="1" customWidth="1"/>
    <col min="5408" max="5408" width="10.6640625" bestFit="1" customWidth="1"/>
    <col min="5409" max="5409" width="8" bestFit="1" customWidth="1"/>
    <col min="5410" max="5410" width="10.6640625" bestFit="1" customWidth="1"/>
    <col min="5411" max="5411" width="8" bestFit="1" customWidth="1"/>
    <col min="5412" max="5412" width="10.6640625" bestFit="1" customWidth="1"/>
    <col min="5413" max="5413" width="8" bestFit="1" customWidth="1"/>
    <col min="5414" max="5414" width="10.6640625" bestFit="1" customWidth="1"/>
    <col min="5415" max="5415" width="8" bestFit="1" customWidth="1"/>
    <col min="5416" max="5416" width="10.6640625" bestFit="1" customWidth="1"/>
    <col min="5417" max="5417" width="11" bestFit="1" customWidth="1"/>
    <col min="5418" max="5418" width="13.33203125" bestFit="1" customWidth="1"/>
    <col min="5419" max="5419" width="10" bestFit="1" customWidth="1"/>
    <col min="5420" max="5420" width="12.21875" bestFit="1" customWidth="1"/>
    <col min="5421" max="5421" width="8" bestFit="1" customWidth="1"/>
    <col min="5422" max="5422" width="10.6640625" bestFit="1" customWidth="1"/>
    <col min="5423" max="5423" width="8" bestFit="1" customWidth="1"/>
    <col min="5424" max="5424" width="10.6640625" bestFit="1" customWidth="1"/>
    <col min="5425" max="5425" width="8" bestFit="1" customWidth="1"/>
    <col min="5426" max="5426" width="10.6640625" bestFit="1" customWidth="1"/>
    <col min="5427" max="5427" width="8" bestFit="1" customWidth="1"/>
    <col min="5428" max="5428" width="10.6640625" bestFit="1" customWidth="1"/>
    <col min="5429" max="5429" width="11" bestFit="1" customWidth="1"/>
    <col min="5430" max="5430" width="13.33203125" bestFit="1" customWidth="1"/>
    <col min="5431" max="5431" width="11" bestFit="1" customWidth="1"/>
    <col min="5432" max="5432" width="13.33203125" bestFit="1" customWidth="1"/>
    <col min="5433" max="5433" width="8" bestFit="1" customWidth="1"/>
    <col min="5434" max="5434" width="10.6640625" bestFit="1" customWidth="1"/>
    <col min="5435" max="5435" width="8" bestFit="1" customWidth="1"/>
    <col min="5436" max="5436" width="10.6640625" bestFit="1" customWidth="1"/>
    <col min="5437" max="5437" width="8" bestFit="1" customWidth="1"/>
    <col min="5438" max="5438" width="10.6640625" bestFit="1" customWidth="1"/>
    <col min="5439" max="5439" width="8" bestFit="1" customWidth="1"/>
    <col min="5440" max="5440" width="10.6640625" bestFit="1" customWidth="1"/>
    <col min="5441" max="5441" width="10" bestFit="1" customWidth="1"/>
    <col min="5442" max="5442" width="12.21875" bestFit="1" customWidth="1"/>
    <col min="5443" max="5443" width="8" bestFit="1" customWidth="1"/>
    <col min="5444" max="5444" width="10.6640625" bestFit="1" customWidth="1"/>
    <col min="5445" max="5445" width="8" bestFit="1" customWidth="1"/>
    <col min="5446" max="5446" width="10.6640625" bestFit="1" customWidth="1"/>
    <col min="5447" max="5447" width="8" bestFit="1" customWidth="1"/>
    <col min="5448" max="5448" width="10.6640625" bestFit="1" customWidth="1"/>
    <col min="5449" max="5449" width="10" bestFit="1" customWidth="1"/>
    <col min="5450" max="5450" width="12.21875" bestFit="1" customWidth="1"/>
    <col min="5451" max="5451" width="8" bestFit="1" customWidth="1"/>
    <col min="5452" max="5452" width="10.6640625" bestFit="1" customWidth="1"/>
    <col min="5453" max="5453" width="8" bestFit="1" customWidth="1"/>
    <col min="5454" max="5454" width="10.6640625" bestFit="1" customWidth="1"/>
    <col min="5455" max="5455" width="8" bestFit="1" customWidth="1"/>
    <col min="5456" max="5456" width="10.6640625" bestFit="1" customWidth="1"/>
    <col min="5457" max="5457" width="11" bestFit="1" customWidth="1"/>
    <col min="5458" max="5458" width="13.33203125" bestFit="1" customWidth="1"/>
    <col min="5459" max="5459" width="8" bestFit="1" customWidth="1"/>
    <col min="5460" max="5460" width="10.6640625" bestFit="1" customWidth="1"/>
    <col min="5461" max="5461" width="8" bestFit="1" customWidth="1"/>
    <col min="5462" max="5462" width="10.6640625" bestFit="1" customWidth="1"/>
    <col min="5463" max="5463" width="8" bestFit="1" customWidth="1"/>
    <col min="5464" max="5464" width="10.6640625" bestFit="1" customWidth="1"/>
    <col min="5465" max="5465" width="8" bestFit="1" customWidth="1"/>
    <col min="5466" max="5466" width="10.6640625" bestFit="1" customWidth="1"/>
    <col min="5467" max="5467" width="11" bestFit="1" customWidth="1"/>
    <col min="5468" max="5468" width="13.33203125" bestFit="1" customWidth="1"/>
    <col min="5469" max="5469" width="11" bestFit="1" customWidth="1"/>
    <col min="5470" max="5470" width="13.33203125" bestFit="1" customWidth="1"/>
    <col min="5471" max="5471" width="8" bestFit="1" customWidth="1"/>
    <col min="5472" max="5472" width="10.6640625" bestFit="1" customWidth="1"/>
    <col min="5473" max="5473" width="8" bestFit="1" customWidth="1"/>
    <col min="5474" max="5474" width="10.6640625" bestFit="1" customWidth="1"/>
    <col min="5475" max="5475" width="11" bestFit="1" customWidth="1"/>
    <col min="5476" max="5476" width="13.33203125" bestFit="1" customWidth="1"/>
    <col min="5477" max="5477" width="8" bestFit="1" customWidth="1"/>
    <col min="5478" max="5478" width="10.6640625" bestFit="1" customWidth="1"/>
    <col min="5479" max="5479" width="8" bestFit="1" customWidth="1"/>
    <col min="5480" max="5480" width="10.6640625" bestFit="1" customWidth="1"/>
    <col min="5481" max="5481" width="8" bestFit="1" customWidth="1"/>
    <col min="5482" max="5482" width="10.6640625" bestFit="1" customWidth="1"/>
    <col min="5483" max="5483" width="8" bestFit="1" customWidth="1"/>
    <col min="5484" max="5484" width="10.6640625" bestFit="1" customWidth="1"/>
    <col min="5485" max="5485" width="8" bestFit="1" customWidth="1"/>
    <col min="5486" max="5486" width="10.6640625" bestFit="1" customWidth="1"/>
    <col min="5487" max="5487" width="11" bestFit="1" customWidth="1"/>
    <col min="5488" max="5488" width="13.33203125" bestFit="1" customWidth="1"/>
    <col min="5489" max="5489" width="8" bestFit="1" customWidth="1"/>
    <col min="5490" max="5490" width="10.6640625" bestFit="1" customWidth="1"/>
    <col min="5491" max="5491" width="8" bestFit="1" customWidth="1"/>
    <col min="5492" max="5492" width="10.6640625" bestFit="1" customWidth="1"/>
    <col min="5493" max="5493" width="8" bestFit="1" customWidth="1"/>
    <col min="5494" max="5494" width="10.6640625" bestFit="1" customWidth="1"/>
    <col min="5495" max="5495" width="8" bestFit="1" customWidth="1"/>
    <col min="5496" max="5496" width="10.6640625" bestFit="1" customWidth="1"/>
    <col min="5497" max="5497" width="8" bestFit="1" customWidth="1"/>
    <col min="5498" max="5498" width="10.6640625" bestFit="1" customWidth="1"/>
    <col min="5499" max="5499" width="8" bestFit="1" customWidth="1"/>
    <col min="5500" max="5500" width="10.6640625" bestFit="1" customWidth="1"/>
    <col min="5501" max="5501" width="11" bestFit="1" customWidth="1"/>
    <col min="5502" max="5502" width="13.33203125" bestFit="1" customWidth="1"/>
    <col min="5503" max="5503" width="8" bestFit="1" customWidth="1"/>
    <col min="5504" max="5504" width="10.6640625" bestFit="1" customWidth="1"/>
    <col min="5505" max="5505" width="8" bestFit="1" customWidth="1"/>
    <col min="5506" max="5506" width="10.6640625" bestFit="1" customWidth="1"/>
    <col min="5507" max="5507" width="10" bestFit="1" customWidth="1"/>
    <col min="5508" max="5508" width="12.21875" bestFit="1" customWidth="1"/>
    <col min="5509" max="5509" width="11" bestFit="1" customWidth="1"/>
    <col min="5510" max="5510" width="13.33203125" bestFit="1" customWidth="1"/>
    <col min="5511" max="5511" width="8" bestFit="1" customWidth="1"/>
    <col min="5512" max="5512" width="10.6640625" bestFit="1" customWidth="1"/>
    <col min="5513" max="5513" width="11" bestFit="1" customWidth="1"/>
    <col min="5514" max="5514" width="13.33203125" bestFit="1" customWidth="1"/>
    <col min="5515" max="5515" width="8" bestFit="1" customWidth="1"/>
    <col min="5516" max="5516" width="10.6640625" bestFit="1" customWidth="1"/>
    <col min="5517" max="5517" width="8" bestFit="1" customWidth="1"/>
    <col min="5518" max="5518" width="10.6640625" bestFit="1" customWidth="1"/>
    <col min="5519" max="5519" width="8" bestFit="1" customWidth="1"/>
    <col min="5520" max="5520" width="10.6640625" bestFit="1" customWidth="1"/>
    <col min="5521" max="5521" width="8" bestFit="1" customWidth="1"/>
    <col min="5522" max="5522" width="10.6640625" bestFit="1" customWidth="1"/>
    <col min="5523" max="5523" width="11" bestFit="1" customWidth="1"/>
    <col min="5524" max="5524" width="13.33203125" bestFit="1" customWidth="1"/>
    <col min="5525" max="5525" width="8" bestFit="1" customWidth="1"/>
    <col min="5526" max="5526" width="10.6640625" bestFit="1" customWidth="1"/>
    <col min="5527" max="5527" width="8" bestFit="1" customWidth="1"/>
    <col min="5528" max="5528" width="10.6640625" bestFit="1" customWidth="1"/>
    <col min="5529" max="5529" width="11" bestFit="1" customWidth="1"/>
    <col min="5530" max="5530" width="13.33203125" bestFit="1" customWidth="1"/>
    <col min="5531" max="5531" width="8" bestFit="1" customWidth="1"/>
    <col min="5532" max="5532" width="10.6640625" bestFit="1" customWidth="1"/>
    <col min="5533" max="5533" width="8" bestFit="1" customWidth="1"/>
    <col min="5534" max="5534" width="10.6640625" bestFit="1" customWidth="1"/>
    <col min="5535" max="5535" width="8" bestFit="1" customWidth="1"/>
    <col min="5536" max="5536" width="10.6640625" bestFit="1" customWidth="1"/>
    <col min="5537" max="5537" width="8" bestFit="1" customWidth="1"/>
    <col min="5538" max="5538" width="10.6640625" bestFit="1" customWidth="1"/>
    <col min="5539" max="5539" width="8" bestFit="1" customWidth="1"/>
    <col min="5540" max="5540" width="10.6640625" bestFit="1" customWidth="1"/>
    <col min="5541" max="5541" width="8" bestFit="1" customWidth="1"/>
    <col min="5542" max="5542" width="10.6640625" bestFit="1" customWidth="1"/>
    <col min="5543" max="5543" width="8" bestFit="1" customWidth="1"/>
    <col min="5544" max="5544" width="10.6640625" bestFit="1" customWidth="1"/>
    <col min="5545" max="5545" width="8" bestFit="1" customWidth="1"/>
    <col min="5546" max="5546" width="10.6640625" bestFit="1" customWidth="1"/>
    <col min="5547" max="5547" width="8" bestFit="1" customWidth="1"/>
    <col min="5548" max="5548" width="10.6640625" bestFit="1" customWidth="1"/>
    <col min="5549" max="5549" width="10" bestFit="1" customWidth="1"/>
    <col min="5550" max="5550" width="12.21875" bestFit="1" customWidth="1"/>
    <col min="5551" max="5551" width="8" bestFit="1" customWidth="1"/>
    <col min="5552" max="5552" width="10.6640625" bestFit="1" customWidth="1"/>
    <col min="5553" max="5553" width="8" bestFit="1" customWidth="1"/>
    <col min="5554" max="5554" width="10.6640625" bestFit="1" customWidth="1"/>
    <col min="5555" max="5555" width="11" bestFit="1" customWidth="1"/>
    <col min="5556" max="5556" width="13.33203125" bestFit="1" customWidth="1"/>
    <col min="5557" max="5557" width="10" bestFit="1" customWidth="1"/>
    <col min="5558" max="5558" width="12.21875" bestFit="1" customWidth="1"/>
    <col min="5559" max="5559" width="8" bestFit="1" customWidth="1"/>
    <col min="5560" max="5560" width="10.6640625" bestFit="1" customWidth="1"/>
    <col min="5561" max="5561" width="8" bestFit="1" customWidth="1"/>
    <col min="5562" max="5562" width="10.6640625" bestFit="1" customWidth="1"/>
    <col min="5563" max="5563" width="8" bestFit="1" customWidth="1"/>
    <col min="5564" max="5564" width="10.6640625" bestFit="1" customWidth="1"/>
    <col min="5565" max="5565" width="8" bestFit="1" customWidth="1"/>
    <col min="5566" max="5566" width="10.6640625" bestFit="1" customWidth="1"/>
    <col min="5567" max="5567" width="8" bestFit="1" customWidth="1"/>
    <col min="5568" max="5568" width="10.6640625" bestFit="1" customWidth="1"/>
    <col min="5569" max="5569" width="8" bestFit="1" customWidth="1"/>
    <col min="5570" max="5570" width="10.6640625" bestFit="1" customWidth="1"/>
    <col min="5571" max="5571" width="8" bestFit="1" customWidth="1"/>
    <col min="5572" max="5572" width="10.6640625" bestFit="1" customWidth="1"/>
    <col min="5573" max="5573" width="10" bestFit="1" customWidth="1"/>
    <col min="5574" max="5574" width="12.21875" bestFit="1" customWidth="1"/>
    <col min="5575" max="5575" width="11" bestFit="1" customWidth="1"/>
    <col min="5576" max="5576" width="13.33203125" bestFit="1" customWidth="1"/>
    <col min="5577" max="5577" width="11" bestFit="1" customWidth="1"/>
    <col min="5578" max="5578" width="13.33203125" bestFit="1" customWidth="1"/>
    <col min="5579" max="5579" width="8" bestFit="1" customWidth="1"/>
    <col min="5580" max="5580" width="10.6640625" bestFit="1" customWidth="1"/>
    <col min="5581" max="5581" width="8" bestFit="1" customWidth="1"/>
    <col min="5582" max="5582" width="10.6640625" bestFit="1" customWidth="1"/>
    <col min="5583" max="5583" width="11" bestFit="1" customWidth="1"/>
    <col min="5584" max="5584" width="13.33203125" bestFit="1" customWidth="1"/>
    <col min="5585" max="5585" width="10" bestFit="1" customWidth="1"/>
    <col min="5586" max="5586" width="12.21875" bestFit="1" customWidth="1"/>
    <col min="5587" max="5587" width="8" bestFit="1" customWidth="1"/>
    <col min="5588" max="5588" width="10.6640625" bestFit="1" customWidth="1"/>
    <col min="5589" max="5589" width="8" bestFit="1" customWidth="1"/>
    <col min="5590" max="5590" width="10.6640625" bestFit="1" customWidth="1"/>
    <col min="5591" max="5591" width="8" bestFit="1" customWidth="1"/>
    <col min="5592" max="5592" width="10.6640625" bestFit="1" customWidth="1"/>
    <col min="5593" max="5593" width="8" bestFit="1" customWidth="1"/>
    <col min="5594" max="5594" width="10.6640625" bestFit="1" customWidth="1"/>
    <col min="5595" max="5595" width="8" bestFit="1" customWidth="1"/>
    <col min="5596" max="5596" width="10.6640625" bestFit="1" customWidth="1"/>
    <col min="5597" max="5597" width="8" bestFit="1" customWidth="1"/>
    <col min="5598" max="5598" width="10.6640625" bestFit="1" customWidth="1"/>
    <col min="5599" max="5599" width="11" bestFit="1" customWidth="1"/>
    <col min="5600" max="5600" width="13.33203125" bestFit="1" customWidth="1"/>
    <col min="5601" max="5601" width="8" bestFit="1" customWidth="1"/>
    <col min="5602" max="5602" width="10.6640625" bestFit="1" customWidth="1"/>
    <col min="5603" max="5603" width="11" bestFit="1" customWidth="1"/>
    <col min="5604" max="5604" width="13.33203125" bestFit="1" customWidth="1"/>
    <col min="5605" max="5605" width="8" bestFit="1" customWidth="1"/>
    <col min="5606" max="5606" width="10.6640625" bestFit="1" customWidth="1"/>
    <col min="5607" max="5607" width="8" bestFit="1" customWidth="1"/>
    <col min="5608" max="5608" width="10.6640625" bestFit="1" customWidth="1"/>
    <col min="5609" max="5609" width="8" bestFit="1" customWidth="1"/>
    <col min="5610" max="5610" width="10.6640625" bestFit="1" customWidth="1"/>
    <col min="5611" max="5611" width="11" bestFit="1" customWidth="1"/>
    <col min="5612" max="5612" width="13.33203125" bestFit="1" customWidth="1"/>
    <col min="5613" max="5613" width="8" bestFit="1" customWidth="1"/>
    <col min="5614" max="5614" width="10.6640625" bestFit="1" customWidth="1"/>
    <col min="5615" max="5615" width="8" bestFit="1" customWidth="1"/>
    <col min="5616" max="5616" width="10.6640625" bestFit="1" customWidth="1"/>
    <col min="5617" max="5617" width="11" bestFit="1" customWidth="1"/>
    <col min="5618" max="5618" width="13.33203125" bestFit="1" customWidth="1"/>
    <col min="5619" max="5619" width="11" bestFit="1" customWidth="1"/>
    <col min="5620" max="5620" width="13.33203125" bestFit="1" customWidth="1"/>
    <col min="5621" max="5621" width="8" bestFit="1" customWidth="1"/>
    <col min="5622" max="5622" width="10.6640625" bestFit="1" customWidth="1"/>
    <col min="5623" max="5623" width="11" bestFit="1" customWidth="1"/>
    <col min="5624" max="5624" width="13.33203125" bestFit="1" customWidth="1"/>
    <col min="5625" max="5625" width="8" bestFit="1" customWidth="1"/>
    <col min="5626" max="5626" width="10.6640625" bestFit="1" customWidth="1"/>
    <col min="5627" max="5627" width="8" bestFit="1" customWidth="1"/>
    <col min="5628" max="5628" width="10.6640625" bestFit="1" customWidth="1"/>
    <col min="5629" max="5629" width="8" bestFit="1" customWidth="1"/>
    <col min="5630" max="5630" width="10.6640625" bestFit="1" customWidth="1"/>
    <col min="5631" max="5631" width="8" bestFit="1" customWidth="1"/>
    <col min="5632" max="5632" width="10.6640625" bestFit="1" customWidth="1"/>
    <col min="5633" max="5633" width="8" bestFit="1" customWidth="1"/>
    <col min="5634" max="5634" width="10.6640625" bestFit="1" customWidth="1"/>
    <col min="5635" max="5635" width="8" bestFit="1" customWidth="1"/>
    <col min="5636" max="5636" width="10.6640625" bestFit="1" customWidth="1"/>
    <col min="5637" max="5637" width="8" bestFit="1" customWidth="1"/>
    <col min="5638" max="5638" width="10.6640625" bestFit="1" customWidth="1"/>
    <col min="5639" max="5639" width="8" bestFit="1" customWidth="1"/>
    <col min="5640" max="5640" width="10.6640625" bestFit="1" customWidth="1"/>
    <col min="5641" max="5641" width="8" bestFit="1" customWidth="1"/>
    <col min="5642" max="5642" width="10.6640625" bestFit="1" customWidth="1"/>
    <col min="5643" max="5643" width="8" bestFit="1" customWidth="1"/>
    <col min="5644" max="5644" width="10.6640625" bestFit="1" customWidth="1"/>
    <col min="5645" max="5645" width="11" bestFit="1" customWidth="1"/>
    <col min="5646" max="5646" width="13.33203125" bestFit="1" customWidth="1"/>
    <col min="5647" max="5647" width="8" bestFit="1" customWidth="1"/>
    <col min="5648" max="5648" width="10.6640625" bestFit="1" customWidth="1"/>
    <col min="5649" max="5649" width="8" bestFit="1" customWidth="1"/>
    <col min="5650" max="5650" width="10.6640625" bestFit="1" customWidth="1"/>
    <col min="5651" max="5651" width="8" bestFit="1" customWidth="1"/>
    <col min="5652" max="5652" width="10.6640625" bestFit="1" customWidth="1"/>
    <col min="5653" max="5653" width="8" bestFit="1" customWidth="1"/>
    <col min="5654" max="5654" width="10.6640625" bestFit="1" customWidth="1"/>
    <col min="5655" max="5655" width="8" bestFit="1" customWidth="1"/>
    <col min="5656" max="5656" width="10.6640625" bestFit="1" customWidth="1"/>
    <col min="5657" max="5657" width="8" bestFit="1" customWidth="1"/>
    <col min="5658" max="5658" width="10.6640625" bestFit="1" customWidth="1"/>
    <col min="5659" max="5659" width="8" bestFit="1" customWidth="1"/>
    <col min="5660" max="5660" width="10.6640625" bestFit="1" customWidth="1"/>
    <col min="5661" max="5661" width="8" bestFit="1" customWidth="1"/>
    <col min="5662" max="5662" width="10.6640625" bestFit="1" customWidth="1"/>
    <col min="5663" max="5663" width="8" bestFit="1" customWidth="1"/>
    <col min="5664" max="5664" width="10.6640625" bestFit="1" customWidth="1"/>
    <col min="5665" max="5665" width="8" bestFit="1" customWidth="1"/>
    <col min="5666" max="5666" width="10.6640625" bestFit="1" customWidth="1"/>
    <col min="5667" max="5667" width="8" bestFit="1" customWidth="1"/>
    <col min="5668" max="5668" width="10.6640625" bestFit="1" customWidth="1"/>
    <col min="5669" max="5669" width="8" bestFit="1" customWidth="1"/>
    <col min="5670" max="5670" width="10.6640625" bestFit="1" customWidth="1"/>
    <col min="5671" max="5671" width="8" bestFit="1" customWidth="1"/>
    <col min="5672" max="5672" width="10.6640625" bestFit="1" customWidth="1"/>
    <col min="5673" max="5673" width="8" bestFit="1" customWidth="1"/>
    <col min="5674" max="5674" width="10.6640625" bestFit="1" customWidth="1"/>
    <col min="5675" max="5675" width="8" bestFit="1" customWidth="1"/>
    <col min="5676" max="5676" width="10.6640625" bestFit="1" customWidth="1"/>
    <col min="5677" max="5677" width="8" bestFit="1" customWidth="1"/>
    <col min="5678" max="5678" width="10.6640625" bestFit="1" customWidth="1"/>
    <col min="5679" max="5679" width="10" bestFit="1" customWidth="1"/>
    <col min="5680" max="5680" width="12.21875" bestFit="1" customWidth="1"/>
    <col min="5681" max="5681" width="8" bestFit="1" customWidth="1"/>
    <col min="5682" max="5682" width="10.6640625" bestFit="1" customWidth="1"/>
    <col min="5683" max="5683" width="11" bestFit="1" customWidth="1"/>
    <col min="5684" max="5684" width="13.33203125" bestFit="1" customWidth="1"/>
    <col min="5685" max="5685" width="8" bestFit="1" customWidth="1"/>
    <col min="5686" max="5686" width="10.6640625" bestFit="1" customWidth="1"/>
    <col min="5687" max="5687" width="8" bestFit="1" customWidth="1"/>
    <col min="5688" max="5688" width="10.6640625" bestFit="1" customWidth="1"/>
    <col min="5689" max="5689" width="8" bestFit="1" customWidth="1"/>
    <col min="5690" max="5690" width="10.6640625" bestFit="1" customWidth="1"/>
    <col min="5691" max="5691" width="8" bestFit="1" customWidth="1"/>
    <col min="5692" max="5692" width="10.6640625" bestFit="1" customWidth="1"/>
    <col min="5693" max="5693" width="11" bestFit="1" customWidth="1"/>
    <col min="5694" max="5694" width="13.33203125" bestFit="1" customWidth="1"/>
    <col min="5695" max="5695" width="8" bestFit="1" customWidth="1"/>
    <col min="5696" max="5696" width="10.6640625" bestFit="1" customWidth="1"/>
    <col min="5697" max="5697" width="8" bestFit="1" customWidth="1"/>
    <col min="5698" max="5698" width="10.6640625" bestFit="1" customWidth="1"/>
    <col min="5699" max="5699" width="8" bestFit="1" customWidth="1"/>
    <col min="5700" max="5700" width="10.6640625" bestFit="1" customWidth="1"/>
    <col min="5701" max="5701" width="8" bestFit="1" customWidth="1"/>
    <col min="5702" max="5702" width="10.6640625" bestFit="1" customWidth="1"/>
    <col min="5703" max="5703" width="8" bestFit="1" customWidth="1"/>
    <col min="5704" max="5704" width="10.6640625" bestFit="1" customWidth="1"/>
    <col min="5705" max="5705" width="8" bestFit="1" customWidth="1"/>
    <col min="5706" max="5706" width="10.6640625" bestFit="1" customWidth="1"/>
    <col min="5707" max="5707" width="8" bestFit="1" customWidth="1"/>
    <col min="5708" max="5708" width="10.6640625" bestFit="1" customWidth="1"/>
    <col min="5709" max="5709" width="11" bestFit="1" customWidth="1"/>
    <col min="5710" max="5710" width="13.33203125" bestFit="1" customWidth="1"/>
    <col min="5711" max="5711" width="8" bestFit="1" customWidth="1"/>
    <col min="5712" max="5712" width="10.6640625" bestFit="1" customWidth="1"/>
    <col min="5713" max="5713" width="8" bestFit="1" customWidth="1"/>
    <col min="5714" max="5714" width="10.6640625" bestFit="1" customWidth="1"/>
    <col min="5715" max="5715" width="8" bestFit="1" customWidth="1"/>
    <col min="5716" max="5716" width="10.6640625" bestFit="1" customWidth="1"/>
    <col min="5717" max="5717" width="8" bestFit="1" customWidth="1"/>
    <col min="5718" max="5718" width="10.6640625" bestFit="1" customWidth="1"/>
    <col min="5719" max="5719" width="8" bestFit="1" customWidth="1"/>
    <col min="5720" max="5720" width="10.6640625" bestFit="1" customWidth="1"/>
    <col min="5721" max="5721" width="11" bestFit="1" customWidth="1"/>
    <col min="5722" max="5722" width="13.33203125" bestFit="1" customWidth="1"/>
    <col min="5723" max="5723" width="8" bestFit="1" customWidth="1"/>
    <col min="5724" max="5724" width="10.6640625" bestFit="1" customWidth="1"/>
    <col min="5725" max="5725" width="8" bestFit="1" customWidth="1"/>
    <col min="5726" max="5726" width="10.6640625" bestFit="1" customWidth="1"/>
    <col min="5727" max="5727" width="8" bestFit="1" customWidth="1"/>
    <col min="5728" max="5728" width="10.6640625" bestFit="1" customWidth="1"/>
    <col min="5729" max="5729" width="11" bestFit="1" customWidth="1"/>
    <col min="5730" max="5730" width="13.33203125" bestFit="1" customWidth="1"/>
    <col min="5731" max="5731" width="10" bestFit="1" customWidth="1"/>
    <col min="5732" max="5732" width="12.21875" bestFit="1" customWidth="1"/>
    <col min="5733" max="5733" width="11" bestFit="1" customWidth="1"/>
    <col min="5734" max="5734" width="13.33203125" bestFit="1" customWidth="1"/>
    <col min="5735" max="5735" width="8" bestFit="1" customWidth="1"/>
    <col min="5736" max="5736" width="10.6640625" bestFit="1" customWidth="1"/>
    <col min="5737" max="5737" width="8" bestFit="1" customWidth="1"/>
    <col min="5738" max="5738" width="10.6640625" bestFit="1" customWidth="1"/>
    <col min="5739" max="5739" width="8" bestFit="1" customWidth="1"/>
    <col min="5740" max="5740" width="10.6640625" bestFit="1" customWidth="1"/>
    <col min="5741" max="5741" width="8" bestFit="1" customWidth="1"/>
    <col min="5742" max="5742" width="10.6640625" bestFit="1" customWidth="1"/>
    <col min="5743" max="5743" width="8" bestFit="1" customWidth="1"/>
    <col min="5744" max="5744" width="10.6640625" bestFit="1" customWidth="1"/>
    <col min="5745" max="5745" width="8" bestFit="1" customWidth="1"/>
    <col min="5746" max="5746" width="10.6640625" bestFit="1" customWidth="1"/>
    <col min="5747" max="5747" width="8" bestFit="1" customWidth="1"/>
    <col min="5748" max="5748" width="10.6640625" bestFit="1" customWidth="1"/>
    <col min="5749" max="5749" width="11" bestFit="1" customWidth="1"/>
    <col min="5750" max="5750" width="13.33203125" bestFit="1" customWidth="1"/>
    <col min="5751" max="5751" width="8" bestFit="1" customWidth="1"/>
    <col min="5752" max="5752" width="10.6640625" bestFit="1" customWidth="1"/>
    <col min="5753" max="5753" width="10" bestFit="1" customWidth="1"/>
    <col min="5754" max="5754" width="12.21875" bestFit="1" customWidth="1"/>
    <col min="5755" max="5755" width="11" bestFit="1" customWidth="1"/>
    <col min="5756" max="5756" width="13.33203125" bestFit="1" customWidth="1"/>
    <col min="5757" max="5757" width="8" bestFit="1" customWidth="1"/>
    <col min="5758" max="5758" width="10.6640625" bestFit="1" customWidth="1"/>
    <col min="5759" max="5759" width="8" bestFit="1" customWidth="1"/>
    <col min="5760" max="5760" width="10.6640625" bestFit="1" customWidth="1"/>
    <col min="5761" max="5761" width="11" bestFit="1" customWidth="1"/>
    <col min="5762" max="5762" width="13.33203125" bestFit="1" customWidth="1"/>
    <col min="5763" max="5763" width="8" bestFit="1" customWidth="1"/>
    <col min="5764" max="5764" width="10.6640625" bestFit="1" customWidth="1"/>
    <col min="5765" max="5765" width="8" bestFit="1" customWidth="1"/>
    <col min="5766" max="5766" width="10.6640625" bestFit="1" customWidth="1"/>
    <col min="5767" max="5767" width="8" bestFit="1" customWidth="1"/>
    <col min="5768" max="5768" width="10.6640625" bestFit="1" customWidth="1"/>
    <col min="5769" max="5769" width="8" bestFit="1" customWidth="1"/>
    <col min="5770" max="5770" width="10.6640625" bestFit="1" customWidth="1"/>
    <col min="5771" max="5771" width="8" bestFit="1" customWidth="1"/>
    <col min="5772" max="5772" width="10.6640625" bestFit="1" customWidth="1"/>
    <col min="5773" max="5773" width="8" bestFit="1" customWidth="1"/>
    <col min="5774" max="5774" width="10.6640625" bestFit="1" customWidth="1"/>
    <col min="5775" max="5775" width="8" bestFit="1" customWidth="1"/>
    <col min="5776" max="5776" width="10.6640625" bestFit="1" customWidth="1"/>
    <col min="5777" max="5777" width="8" bestFit="1" customWidth="1"/>
    <col min="5778" max="5778" width="10.6640625" bestFit="1" customWidth="1"/>
    <col min="5779" max="5779" width="8" bestFit="1" customWidth="1"/>
    <col min="5780" max="5780" width="10.6640625" bestFit="1" customWidth="1"/>
    <col min="5781" max="5781" width="8" bestFit="1" customWidth="1"/>
    <col min="5782" max="5782" width="10.6640625" bestFit="1" customWidth="1"/>
    <col min="5783" max="5783" width="8" bestFit="1" customWidth="1"/>
    <col min="5784" max="5784" width="10.6640625" bestFit="1" customWidth="1"/>
    <col min="5785" max="5785" width="8" bestFit="1" customWidth="1"/>
    <col min="5786" max="5786" width="10.6640625" bestFit="1" customWidth="1"/>
    <col min="5787" max="5787" width="11" bestFit="1" customWidth="1"/>
    <col min="5788" max="5788" width="13.33203125" bestFit="1" customWidth="1"/>
    <col min="5789" max="5789" width="11" bestFit="1" customWidth="1"/>
    <col min="5790" max="5790" width="13.33203125" bestFit="1" customWidth="1"/>
    <col min="5791" max="5791" width="8" bestFit="1" customWidth="1"/>
    <col min="5792" max="5792" width="10.6640625" bestFit="1" customWidth="1"/>
    <col min="5793" max="5793" width="8" bestFit="1" customWidth="1"/>
    <col min="5794" max="5794" width="10.6640625" bestFit="1" customWidth="1"/>
    <col min="5795" max="5795" width="8" bestFit="1" customWidth="1"/>
    <col min="5796" max="5796" width="10.6640625" bestFit="1" customWidth="1"/>
    <col min="5797" max="5797" width="8" bestFit="1" customWidth="1"/>
    <col min="5798" max="5798" width="10.6640625" bestFit="1" customWidth="1"/>
    <col min="5799" max="5799" width="8" bestFit="1" customWidth="1"/>
    <col min="5800" max="5800" width="10.6640625" bestFit="1" customWidth="1"/>
    <col min="5801" max="5801" width="8" bestFit="1" customWidth="1"/>
    <col min="5802" max="5802" width="10.6640625" bestFit="1" customWidth="1"/>
    <col min="5803" max="5803" width="11" bestFit="1" customWidth="1"/>
    <col min="5804" max="5804" width="13.33203125" bestFit="1" customWidth="1"/>
    <col min="5805" max="5805" width="8" bestFit="1" customWidth="1"/>
    <col min="5806" max="5806" width="10.6640625" bestFit="1" customWidth="1"/>
    <col min="5807" max="5807" width="8" bestFit="1" customWidth="1"/>
    <col min="5808" max="5808" width="10.6640625" bestFit="1" customWidth="1"/>
    <col min="5809" max="5809" width="8" bestFit="1" customWidth="1"/>
    <col min="5810" max="5810" width="10.6640625" bestFit="1" customWidth="1"/>
    <col min="5811" max="5811" width="8" bestFit="1" customWidth="1"/>
    <col min="5812" max="5812" width="10.6640625" bestFit="1" customWidth="1"/>
    <col min="5813" max="5813" width="10" bestFit="1" customWidth="1"/>
    <col min="5814" max="5814" width="12.21875" bestFit="1" customWidth="1"/>
    <col min="5815" max="5815" width="10" bestFit="1" customWidth="1"/>
    <col min="5816" max="5816" width="12.21875" bestFit="1" customWidth="1"/>
    <col min="5817" max="5817" width="8" bestFit="1" customWidth="1"/>
    <col min="5818" max="5818" width="10.6640625" bestFit="1" customWidth="1"/>
    <col min="5819" max="5819" width="8" bestFit="1" customWidth="1"/>
    <col min="5820" max="5820" width="10.6640625" bestFit="1" customWidth="1"/>
    <col min="5821" max="5821" width="8" bestFit="1" customWidth="1"/>
    <col min="5822" max="5822" width="10.6640625" bestFit="1" customWidth="1"/>
    <col min="5823" max="5823" width="8" bestFit="1" customWidth="1"/>
    <col min="5824" max="5824" width="10.6640625" bestFit="1" customWidth="1"/>
    <col min="5825" max="5825" width="8" bestFit="1" customWidth="1"/>
    <col min="5826" max="5826" width="10.6640625" bestFit="1" customWidth="1"/>
    <col min="5827" max="5827" width="8" bestFit="1" customWidth="1"/>
    <col min="5828" max="5828" width="10.6640625" bestFit="1" customWidth="1"/>
    <col min="5829" max="5829" width="8" bestFit="1" customWidth="1"/>
    <col min="5830" max="5830" width="10.6640625" bestFit="1" customWidth="1"/>
    <col min="5831" max="5831" width="8" bestFit="1" customWidth="1"/>
    <col min="5832" max="5832" width="10.6640625" bestFit="1" customWidth="1"/>
    <col min="5833" max="5833" width="11" bestFit="1" customWidth="1"/>
    <col min="5834" max="5834" width="13.33203125" bestFit="1" customWidth="1"/>
    <col min="5835" max="5835" width="8" bestFit="1" customWidth="1"/>
    <col min="5836" max="5836" width="10.6640625" bestFit="1" customWidth="1"/>
    <col min="5837" max="5837" width="8" bestFit="1" customWidth="1"/>
    <col min="5838" max="5838" width="10.6640625" bestFit="1" customWidth="1"/>
    <col min="5839" max="5839" width="11" bestFit="1" customWidth="1"/>
    <col min="5840" max="5840" width="13.33203125" bestFit="1" customWidth="1"/>
    <col min="5841" max="5841" width="8" bestFit="1" customWidth="1"/>
    <col min="5842" max="5842" width="10.6640625" bestFit="1" customWidth="1"/>
    <col min="5843" max="5843" width="8" bestFit="1" customWidth="1"/>
    <col min="5844" max="5844" width="10.6640625" bestFit="1" customWidth="1"/>
    <col min="5845" max="5845" width="8" bestFit="1" customWidth="1"/>
    <col min="5846" max="5846" width="10.6640625" bestFit="1" customWidth="1"/>
    <col min="5847" max="5847" width="8" bestFit="1" customWidth="1"/>
    <col min="5848" max="5848" width="10.6640625" bestFit="1" customWidth="1"/>
    <col min="5849" max="5849" width="8" bestFit="1" customWidth="1"/>
    <col min="5850" max="5850" width="10.6640625" bestFit="1" customWidth="1"/>
    <col min="5851" max="5851" width="10" bestFit="1" customWidth="1"/>
    <col min="5852" max="5852" width="12.21875" bestFit="1" customWidth="1"/>
    <col min="5853" max="5853" width="11" bestFit="1" customWidth="1"/>
    <col min="5854" max="5854" width="13.33203125" bestFit="1" customWidth="1"/>
    <col min="5855" max="5855" width="8" bestFit="1" customWidth="1"/>
    <col min="5856" max="5856" width="10.6640625" bestFit="1" customWidth="1"/>
    <col min="5857" max="5857" width="11" bestFit="1" customWidth="1"/>
    <col min="5858" max="5858" width="13.33203125" bestFit="1" customWidth="1"/>
    <col min="5859" max="5859" width="8" bestFit="1" customWidth="1"/>
    <col min="5860" max="5860" width="10.6640625" bestFit="1" customWidth="1"/>
    <col min="5861" max="5861" width="8" bestFit="1" customWidth="1"/>
    <col min="5862" max="5862" width="10.6640625" bestFit="1" customWidth="1"/>
    <col min="5863" max="5863" width="8" bestFit="1" customWidth="1"/>
    <col min="5864" max="5864" width="10.6640625" bestFit="1" customWidth="1"/>
    <col min="5865" max="5865" width="8" bestFit="1" customWidth="1"/>
    <col min="5866" max="5866" width="10.6640625" bestFit="1" customWidth="1"/>
    <col min="5867" max="5867" width="8" bestFit="1" customWidth="1"/>
    <col min="5868" max="5868" width="10.6640625" bestFit="1" customWidth="1"/>
    <col min="5869" max="5869" width="10" bestFit="1" customWidth="1"/>
    <col min="5870" max="5870" width="12.21875" bestFit="1" customWidth="1"/>
    <col min="5871" max="5871" width="8" bestFit="1" customWidth="1"/>
    <col min="5872" max="5872" width="10.6640625" bestFit="1" customWidth="1"/>
    <col min="5873" max="5873" width="8" bestFit="1" customWidth="1"/>
    <col min="5874" max="5874" width="10.6640625" bestFit="1" customWidth="1"/>
    <col min="5875" max="5875" width="11" bestFit="1" customWidth="1"/>
    <col min="5876" max="5876" width="13.33203125" bestFit="1" customWidth="1"/>
    <col min="5877" max="5877" width="8" bestFit="1" customWidth="1"/>
    <col min="5878" max="5878" width="10.6640625" bestFit="1" customWidth="1"/>
    <col min="5879" max="5879" width="8" bestFit="1" customWidth="1"/>
    <col min="5880" max="5880" width="10.6640625" bestFit="1" customWidth="1"/>
    <col min="5881" max="5881" width="11" bestFit="1" customWidth="1"/>
    <col min="5882" max="5882" width="13.33203125" bestFit="1" customWidth="1"/>
    <col min="5883" max="5883" width="11" bestFit="1" customWidth="1"/>
    <col min="5884" max="5884" width="13.33203125" bestFit="1" customWidth="1"/>
    <col min="5885" max="5885" width="8" bestFit="1" customWidth="1"/>
    <col min="5886" max="5886" width="10.6640625" bestFit="1" customWidth="1"/>
    <col min="5887" max="5887" width="10" bestFit="1" customWidth="1"/>
    <col min="5888" max="5888" width="12.21875" bestFit="1" customWidth="1"/>
    <col min="5889" max="5889" width="8" bestFit="1" customWidth="1"/>
    <col min="5890" max="5890" width="10.6640625" bestFit="1" customWidth="1"/>
    <col min="5891" max="5891" width="11" bestFit="1" customWidth="1"/>
    <col min="5892" max="5892" width="13.33203125" bestFit="1" customWidth="1"/>
    <col min="5893" max="5893" width="11" bestFit="1" customWidth="1"/>
    <col min="5894" max="5894" width="13.33203125" bestFit="1" customWidth="1"/>
    <col min="5895" max="5895" width="11" bestFit="1" customWidth="1"/>
    <col min="5896" max="5896" width="13.33203125" bestFit="1" customWidth="1"/>
    <col min="5897" max="5897" width="8" bestFit="1" customWidth="1"/>
    <col min="5898" max="5898" width="10.6640625" bestFit="1" customWidth="1"/>
    <col min="5899" max="5899" width="11" bestFit="1" customWidth="1"/>
    <col min="5900" max="5900" width="13.33203125" bestFit="1" customWidth="1"/>
    <col min="5901" max="5901" width="8" bestFit="1" customWidth="1"/>
    <col min="5902" max="5902" width="10.6640625" bestFit="1" customWidth="1"/>
    <col min="5903" max="5903" width="8" bestFit="1" customWidth="1"/>
    <col min="5904" max="5904" width="10.6640625" bestFit="1" customWidth="1"/>
    <col min="5905" max="5905" width="10" bestFit="1" customWidth="1"/>
    <col min="5906" max="5906" width="12.21875" bestFit="1" customWidth="1"/>
    <col min="5907" max="5907" width="8" bestFit="1" customWidth="1"/>
    <col min="5908" max="5908" width="10.6640625" bestFit="1" customWidth="1"/>
    <col min="5909" max="5909" width="8" bestFit="1" customWidth="1"/>
    <col min="5910" max="5910" width="10.6640625" bestFit="1" customWidth="1"/>
    <col min="5911" max="5911" width="8" bestFit="1" customWidth="1"/>
    <col min="5912" max="5912" width="10.6640625" bestFit="1" customWidth="1"/>
    <col min="5913" max="5913" width="8" bestFit="1" customWidth="1"/>
    <col min="5914" max="5914" width="10.6640625" bestFit="1" customWidth="1"/>
    <col min="5915" max="5915" width="11" bestFit="1" customWidth="1"/>
    <col min="5916" max="5916" width="13.33203125" bestFit="1" customWidth="1"/>
    <col min="5917" max="5917" width="11" bestFit="1" customWidth="1"/>
    <col min="5918" max="5918" width="13.33203125" bestFit="1" customWidth="1"/>
    <col min="5919" max="5919" width="8" bestFit="1" customWidth="1"/>
    <col min="5920" max="5920" width="10.6640625" bestFit="1" customWidth="1"/>
    <col min="5921" max="5921" width="11" bestFit="1" customWidth="1"/>
    <col min="5922" max="5922" width="13.33203125" bestFit="1" customWidth="1"/>
    <col min="5923" max="5923" width="8" bestFit="1" customWidth="1"/>
    <col min="5924" max="5924" width="10.6640625" bestFit="1" customWidth="1"/>
    <col min="5925" max="5925" width="8" bestFit="1" customWidth="1"/>
    <col min="5926" max="5926" width="10.6640625" bestFit="1" customWidth="1"/>
    <col min="5927" max="5927" width="11" bestFit="1" customWidth="1"/>
    <col min="5928" max="5928" width="13.33203125" bestFit="1" customWidth="1"/>
    <col min="5929" max="5929" width="11" bestFit="1" customWidth="1"/>
    <col min="5930" max="5930" width="13.33203125" bestFit="1" customWidth="1"/>
    <col min="5931" max="5931" width="8" bestFit="1" customWidth="1"/>
    <col min="5932" max="5932" width="10.6640625" bestFit="1" customWidth="1"/>
    <col min="5933" max="5933" width="8" bestFit="1" customWidth="1"/>
    <col min="5934" max="5934" width="10.6640625" bestFit="1" customWidth="1"/>
    <col min="5935" max="5935" width="8" bestFit="1" customWidth="1"/>
    <col min="5936" max="5936" width="10.6640625" bestFit="1" customWidth="1"/>
    <col min="5937" max="5937" width="8" bestFit="1" customWidth="1"/>
    <col min="5938" max="5938" width="10.6640625" bestFit="1" customWidth="1"/>
    <col min="5939" max="5939" width="11" bestFit="1" customWidth="1"/>
    <col min="5940" max="5940" width="13.33203125" bestFit="1" customWidth="1"/>
    <col min="5941" max="5941" width="8" bestFit="1" customWidth="1"/>
    <col min="5942" max="5942" width="10.6640625" bestFit="1" customWidth="1"/>
    <col min="5943" max="5943" width="11" bestFit="1" customWidth="1"/>
    <col min="5944" max="5944" width="13.33203125" bestFit="1" customWidth="1"/>
    <col min="5945" max="5945" width="11" bestFit="1" customWidth="1"/>
    <col min="5946" max="5946" width="13.33203125" bestFit="1" customWidth="1"/>
    <col min="5947" max="5947" width="8" bestFit="1" customWidth="1"/>
    <col min="5948" max="5948" width="10.6640625" bestFit="1" customWidth="1"/>
    <col min="5949" max="5949" width="11" bestFit="1" customWidth="1"/>
    <col min="5950" max="5950" width="13.33203125" bestFit="1" customWidth="1"/>
    <col min="5951" max="5951" width="8" bestFit="1" customWidth="1"/>
    <col min="5952" max="5952" width="10.6640625" bestFit="1" customWidth="1"/>
    <col min="5953" max="5953" width="8" bestFit="1" customWidth="1"/>
    <col min="5954" max="5954" width="10.6640625" bestFit="1" customWidth="1"/>
    <col min="5955" max="5955" width="8" bestFit="1" customWidth="1"/>
    <col min="5956" max="5956" width="10.6640625" bestFit="1" customWidth="1"/>
    <col min="5957" max="5957" width="8" bestFit="1" customWidth="1"/>
    <col min="5958" max="5958" width="10.6640625" bestFit="1" customWidth="1"/>
    <col min="5959" max="5959" width="10" bestFit="1" customWidth="1"/>
    <col min="5960" max="5960" width="12.21875" bestFit="1" customWidth="1"/>
    <col min="5961" max="5961" width="10" bestFit="1" customWidth="1"/>
    <col min="5962" max="5962" width="12.21875" bestFit="1" customWidth="1"/>
    <col min="5963" max="5963" width="8" bestFit="1" customWidth="1"/>
    <col min="5964" max="5964" width="10.6640625" bestFit="1" customWidth="1"/>
    <col min="5965" max="5965" width="8" bestFit="1" customWidth="1"/>
    <col min="5966" max="5966" width="10.6640625" bestFit="1" customWidth="1"/>
    <col min="5967" max="5967" width="8" bestFit="1" customWidth="1"/>
    <col min="5968" max="5968" width="10.6640625" bestFit="1" customWidth="1"/>
    <col min="5969" max="5969" width="8" bestFit="1" customWidth="1"/>
    <col min="5970" max="5970" width="10.6640625" bestFit="1" customWidth="1"/>
    <col min="5971" max="5971" width="8" bestFit="1" customWidth="1"/>
    <col min="5972" max="5972" width="10.6640625" bestFit="1" customWidth="1"/>
    <col min="5973" max="5973" width="8" bestFit="1" customWidth="1"/>
    <col min="5974" max="5974" width="10.6640625" bestFit="1" customWidth="1"/>
    <col min="5975" max="5975" width="11" bestFit="1" customWidth="1"/>
    <col min="5976" max="5976" width="13.33203125" bestFit="1" customWidth="1"/>
    <col min="5977" max="5977" width="10" bestFit="1" customWidth="1"/>
    <col min="5978" max="5978" width="12.21875" bestFit="1" customWidth="1"/>
    <col min="5979" max="5979" width="11" bestFit="1" customWidth="1"/>
    <col min="5980" max="5980" width="13.33203125" bestFit="1" customWidth="1"/>
    <col min="5981" max="5981" width="11" bestFit="1" customWidth="1"/>
    <col min="5982" max="5982" width="13.33203125" bestFit="1" customWidth="1"/>
    <col min="5983" max="5983" width="11" bestFit="1" customWidth="1"/>
    <col min="5984" max="5984" width="13.33203125" bestFit="1" customWidth="1"/>
    <col min="5985" max="5985" width="8" bestFit="1" customWidth="1"/>
    <col min="5986" max="5986" width="10.6640625" bestFit="1" customWidth="1"/>
    <col min="5987" max="5987" width="11" bestFit="1" customWidth="1"/>
    <col min="5988" max="5988" width="13.33203125" bestFit="1" customWidth="1"/>
    <col min="5989" max="5989" width="8" bestFit="1" customWidth="1"/>
    <col min="5990" max="5990" width="10.6640625" bestFit="1" customWidth="1"/>
    <col min="5991" max="5991" width="8" bestFit="1" customWidth="1"/>
    <col min="5992" max="5992" width="10.6640625" bestFit="1" customWidth="1"/>
    <col min="5993" max="5993" width="10" bestFit="1" customWidth="1"/>
    <col min="5994" max="5994" width="12.21875" bestFit="1" customWidth="1"/>
    <col min="5995" max="5995" width="8" bestFit="1" customWidth="1"/>
    <col min="5996" max="5996" width="10.6640625" bestFit="1" customWidth="1"/>
    <col min="5997" max="5997" width="8" bestFit="1" customWidth="1"/>
    <col min="5998" max="5998" width="10.6640625" bestFit="1" customWidth="1"/>
    <col min="5999" max="5999" width="8" bestFit="1" customWidth="1"/>
    <col min="6000" max="6000" width="10.6640625" bestFit="1" customWidth="1"/>
    <col min="6001" max="6001" width="11" bestFit="1" customWidth="1"/>
    <col min="6002" max="6002" width="13.33203125" bestFit="1" customWidth="1"/>
    <col min="6003" max="6003" width="8" bestFit="1" customWidth="1"/>
    <col min="6004" max="6004" width="10.6640625" bestFit="1" customWidth="1"/>
    <col min="6005" max="6005" width="11" bestFit="1" customWidth="1"/>
    <col min="6006" max="6006" width="13.33203125" bestFit="1" customWidth="1"/>
    <col min="6007" max="6007" width="8" bestFit="1" customWidth="1"/>
    <col min="6008" max="6008" width="10.6640625" bestFit="1" customWidth="1"/>
    <col min="6009" max="6009" width="8" bestFit="1" customWidth="1"/>
    <col min="6010" max="6010" width="10.6640625" bestFit="1" customWidth="1"/>
    <col min="6011" max="6011" width="11" bestFit="1" customWidth="1"/>
    <col min="6012" max="6012" width="13.33203125" bestFit="1" customWidth="1"/>
    <col min="6013" max="6013" width="8" bestFit="1" customWidth="1"/>
    <col min="6014" max="6014" width="10.6640625" bestFit="1" customWidth="1"/>
    <col min="6015" max="6015" width="8" bestFit="1" customWidth="1"/>
    <col min="6016" max="6016" width="10.6640625" bestFit="1" customWidth="1"/>
    <col min="6017" max="6017" width="8" bestFit="1" customWidth="1"/>
    <col min="6018" max="6018" width="10.6640625" bestFit="1" customWidth="1"/>
    <col min="6019" max="6019" width="8" bestFit="1" customWidth="1"/>
    <col min="6020" max="6020" width="10.6640625" bestFit="1" customWidth="1"/>
    <col min="6021" max="6021" width="8" bestFit="1" customWidth="1"/>
    <col min="6022" max="6022" width="10.6640625" bestFit="1" customWidth="1"/>
    <col min="6023" max="6023" width="11" bestFit="1" customWidth="1"/>
    <col min="6024" max="6024" width="13.33203125" bestFit="1" customWidth="1"/>
    <col min="6025" max="6025" width="8" bestFit="1" customWidth="1"/>
    <col min="6026" max="6026" width="10.6640625" bestFit="1" customWidth="1"/>
    <col min="6027" max="6027" width="8" bestFit="1" customWidth="1"/>
    <col min="6028" max="6028" width="10.6640625" bestFit="1" customWidth="1"/>
    <col min="6029" max="6029" width="11" bestFit="1" customWidth="1"/>
    <col min="6030" max="6030" width="13.33203125" bestFit="1" customWidth="1"/>
    <col min="6031" max="6031" width="8" bestFit="1" customWidth="1"/>
    <col min="6032" max="6032" width="10.6640625" bestFit="1" customWidth="1"/>
    <col min="6033" max="6033" width="8" bestFit="1" customWidth="1"/>
    <col min="6034" max="6034" width="10.6640625" bestFit="1" customWidth="1"/>
    <col min="6035" max="6035" width="8" bestFit="1" customWidth="1"/>
    <col min="6036" max="6036" width="10.6640625" bestFit="1" customWidth="1"/>
    <col min="6037" max="6037" width="8" bestFit="1" customWidth="1"/>
    <col min="6038" max="6038" width="10.6640625" bestFit="1" customWidth="1"/>
    <col min="6039" max="6039" width="11" bestFit="1" customWidth="1"/>
    <col min="6040" max="6040" width="13.33203125" bestFit="1" customWidth="1"/>
    <col min="6041" max="6041" width="11" bestFit="1" customWidth="1"/>
    <col min="6042" max="6042" width="13.33203125" bestFit="1" customWidth="1"/>
    <col min="6043" max="6043" width="8" bestFit="1" customWidth="1"/>
    <col min="6044" max="6044" width="10.6640625" bestFit="1" customWidth="1"/>
    <col min="6045" max="6045" width="11" bestFit="1" customWidth="1"/>
    <col min="6046" max="6046" width="13.33203125" bestFit="1" customWidth="1"/>
    <col min="6047" max="6047" width="8" bestFit="1" customWidth="1"/>
    <col min="6048" max="6048" width="10.6640625" bestFit="1" customWidth="1"/>
    <col min="6049" max="6049" width="11" bestFit="1" customWidth="1"/>
    <col min="6050" max="6050" width="13.33203125" bestFit="1" customWidth="1"/>
    <col min="6051" max="6051" width="11" bestFit="1" customWidth="1"/>
    <col min="6052" max="6052" width="13.33203125" bestFit="1" customWidth="1"/>
    <col min="6053" max="6053" width="8" bestFit="1" customWidth="1"/>
    <col min="6054" max="6054" width="10.6640625" bestFit="1" customWidth="1"/>
    <col min="6055" max="6055" width="8" bestFit="1" customWidth="1"/>
    <col min="6056" max="6056" width="10.6640625" bestFit="1" customWidth="1"/>
    <col min="6057" max="6057" width="8" bestFit="1" customWidth="1"/>
    <col min="6058" max="6058" width="10.6640625" bestFit="1" customWidth="1"/>
    <col min="6059" max="6059" width="11" bestFit="1" customWidth="1"/>
    <col min="6060" max="6060" width="13.33203125" bestFit="1" customWidth="1"/>
    <col min="6061" max="6061" width="10" bestFit="1" customWidth="1"/>
    <col min="6062" max="6062" width="12.21875" bestFit="1" customWidth="1"/>
    <col min="6063" max="6063" width="10" bestFit="1" customWidth="1"/>
    <col min="6064" max="6064" width="12.21875" bestFit="1" customWidth="1"/>
    <col min="6065" max="6065" width="11" bestFit="1" customWidth="1"/>
    <col min="6066" max="6066" width="13.33203125" bestFit="1" customWidth="1"/>
    <col min="6067" max="6067" width="8" bestFit="1" customWidth="1"/>
    <col min="6068" max="6068" width="10.6640625" bestFit="1" customWidth="1"/>
    <col min="6069" max="6069" width="11" bestFit="1" customWidth="1"/>
    <col min="6070" max="6070" width="13.33203125" bestFit="1" customWidth="1"/>
    <col min="6071" max="6071" width="8" bestFit="1" customWidth="1"/>
    <col min="6072" max="6072" width="10.6640625" bestFit="1" customWidth="1"/>
    <col min="6073" max="6073" width="11" bestFit="1" customWidth="1"/>
    <col min="6074" max="6074" width="13.33203125" bestFit="1" customWidth="1"/>
    <col min="6075" max="6075" width="8" bestFit="1" customWidth="1"/>
    <col min="6076" max="6076" width="10.6640625" bestFit="1" customWidth="1"/>
    <col min="6077" max="6077" width="8" bestFit="1" customWidth="1"/>
    <col min="6078" max="6078" width="10.6640625" bestFit="1" customWidth="1"/>
    <col min="6079" max="6079" width="8" bestFit="1" customWidth="1"/>
    <col min="6080" max="6080" width="10.6640625" bestFit="1" customWidth="1"/>
    <col min="6081" max="6081" width="11" bestFit="1" customWidth="1"/>
    <col min="6082" max="6082" width="13.33203125" bestFit="1" customWidth="1"/>
    <col min="6083" max="6083" width="8" bestFit="1" customWidth="1"/>
    <col min="6084" max="6084" width="10.6640625" bestFit="1" customWidth="1"/>
    <col min="6085" max="6085" width="8" bestFit="1" customWidth="1"/>
    <col min="6086" max="6086" width="10.6640625" bestFit="1" customWidth="1"/>
    <col min="6087" max="6087" width="8" bestFit="1" customWidth="1"/>
    <col min="6088" max="6088" width="10.6640625" bestFit="1" customWidth="1"/>
    <col min="6089" max="6089" width="11" bestFit="1" customWidth="1"/>
    <col min="6090" max="6090" width="13.33203125" bestFit="1" customWidth="1"/>
    <col min="6091" max="6091" width="8" bestFit="1" customWidth="1"/>
    <col min="6092" max="6092" width="10.6640625" bestFit="1" customWidth="1"/>
    <col min="6093" max="6093" width="8" bestFit="1" customWidth="1"/>
    <col min="6094" max="6094" width="10.6640625" bestFit="1" customWidth="1"/>
    <col min="6095" max="6095" width="8" bestFit="1" customWidth="1"/>
    <col min="6096" max="6096" width="10.6640625" bestFit="1" customWidth="1"/>
    <col min="6097" max="6097" width="8" bestFit="1" customWidth="1"/>
    <col min="6098" max="6098" width="10.6640625" bestFit="1" customWidth="1"/>
    <col min="6099" max="6099" width="8" bestFit="1" customWidth="1"/>
    <col min="6100" max="6100" width="10.6640625" bestFit="1" customWidth="1"/>
    <col min="6101" max="6101" width="8" bestFit="1" customWidth="1"/>
    <col min="6102" max="6102" width="10.6640625" bestFit="1" customWidth="1"/>
    <col min="6103" max="6103" width="10" bestFit="1" customWidth="1"/>
    <col min="6104" max="6104" width="12.21875" bestFit="1" customWidth="1"/>
    <col min="6105" max="6105" width="8" bestFit="1" customWidth="1"/>
    <col min="6106" max="6106" width="10.6640625" bestFit="1" customWidth="1"/>
    <col min="6107" max="6107" width="8" bestFit="1" customWidth="1"/>
    <col min="6108" max="6108" width="10.6640625" bestFit="1" customWidth="1"/>
    <col min="6109" max="6109" width="8" bestFit="1" customWidth="1"/>
    <col min="6110" max="6110" width="10.6640625" bestFit="1" customWidth="1"/>
    <col min="6111" max="6111" width="8" bestFit="1" customWidth="1"/>
    <col min="6112" max="6112" width="10.6640625" bestFit="1" customWidth="1"/>
    <col min="6113" max="6113" width="11" bestFit="1" customWidth="1"/>
    <col min="6114" max="6114" width="13.33203125" bestFit="1" customWidth="1"/>
    <col min="6115" max="6115" width="8" bestFit="1" customWidth="1"/>
    <col min="6116" max="6116" width="10.6640625" bestFit="1" customWidth="1"/>
    <col min="6117" max="6117" width="11" bestFit="1" customWidth="1"/>
    <col min="6118" max="6118" width="13.33203125" bestFit="1" customWidth="1"/>
    <col min="6119" max="6119" width="11" bestFit="1" customWidth="1"/>
    <col min="6120" max="6120" width="13.33203125" bestFit="1" customWidth="1"/>
    <col min="6121" max="6121" width="8" bestFit="1" customWidth="1"/>
    <col min="6122" max="6122" width="10.6640625" bestFit="1" customWidth="1"/>
    <col min="6123" max="6123" width="8" bestFit="1" customWidth="1"/>
    <col min="6124" max="6124" width="10.6640625" bestFit="1" customWidth="1"/>
    <col min="6125" max="6125" width="8" bestFit="1" customWidth="1"/>
    <col min="6126" max="6126" width="10.6640625" bestFit="1" customWidth="1"/>
    <col min="6127" max="6127" width="8" bestFit="1" customWidth="1"/>
    <col min="6128" max="6128" width="10.6640625" bestFit="1" customWidth="1"/>
    <col min="6129" max="6129" width="8" bestFit="1" customWidth="1"/>
    <col min="6130" max="6130" width="10.6640625" bestFit="1" customWidth="1"/>
    <col min="6131" max="6131" width="8" bestFit="1" customWidth="1"/>
    <col min="6132" max="6132" width="10.6640625" bestFit="1" customWidth="1"/>
    <col min="6133" max="6133" width="8" bestFit="1" customWidth="1"/>
    <col min="6134" max="6134" width="10.6640625" bestFit="1" customWidth="1"/>
    <col min="6135" max="6135" width="8" bestFit="1" customWidth="1"/>
    <col min="6136" max="6136" width="10.6640625" bestFit="1" customWidth="1"/>
    <col min="6137" max="6137" width="8" bestFit="1" customWidth="1"/>
    <col min="6138" max="6138" width="10.6640625" bestFit="1" customWidth="1"/>
    <col min="6139" max="6139" width="8" bestFit="1" customWidth="1"/>
    <col min="6140" max="6140" width="10.6640625" bestFit="1" customWidth="1"/>
    <col min="6141" max="6141" width="8" bestFit="1" customWidth="1"/>
    <col min="6142" max="6142" width="10.6640625" bestFit="1" customWidth="1"/>
    <col min="6143" max="6143" width="11" bestFit="1" customWidth="1"/>
    <col min="6144" max="6144" width="13.33203125" bestFit="1" customWidth="1"/>
    <col min="6145" max="6145" width="11" bestFit="1" customWidth="1"/>
    <col min="6146" max="6146" width="13.33203125" bestFit="1" customWidth="1"/>
    <col min="6147" max="6147" width="8" bestFit="1" customWidth="1"/>
    <col min="6148" max="6148" width="10.6640625" bestFit="1" customWidth="1"/>
    <col min="6149" max="6149" width="8" bestFit="1" customWidth="1"/>
    <col min="6150" max="6150" width="10.6640625" bestFit="1" customWidth="1"/>
    <col min="6151" max="6151" width="8" bestFit="1" customWidth="1"/>
    <col min="6152" max="6152" width="10.6640625" bestFit="1" customWidth="1"/>
    <col min="6153" max="6153" width="10" bestFit="1" customWidth="1"/>
    <col min="6154" max="6154" width="12.21875" bestFit="1" customWidth="1"/>
    <col min="6155" max="6155" width="8" bestFit="1" customWidth="1"/>
    <col min="6156" max="6156" width="10.6640625" bestFit="1" customWidth="1"/>
    <col min="6157" max="6157" width="11" bestFit="1" customWidth="1"/>
    <col min="6158" max="6158" width="13.33203125" bestFit="1" customWidth="1"/>
    <col min="6159" max="6159" width="8" bestFit="1" customWidth="1"/>
    <col min="6160" max="6160" width="10.6640625" bestFit="1" customWidth="1"/>
    <col min="6161" max="6161" width="8" bestFit="1" customWidth="1"/>
    <col min="6162" max="6162" width="10.6640625" bestFit="1" customWidth="1"/>
    <col min="6163" max="6163" width="8" bestFit="1" customWidth="1"/>
    <col min="6164" max="6164" width="10.6640625" bestFit="1" customWidth="1"/>
    <col min="6165" max="6165" width="10" bestFit="1" customWidth="1"/>
    <col min="6166" max="6166" width="12.21875" bestFit="1" customWidth="1"/>
    <col min="6167" max="6167" width="8" bestFit="1" customWidth="1"/>
    <col min="6168" max="6168" width="10.6640625" bestFit="1" customWidth="1"/>
    <col min="6169" max="6169" width="8" bestFit="1" customWidth="1"/>
    <col min="6170" max="6170" width="10.6640625" bestFit="1" customWidth="1"/>
    <col min="6171" max="6171" width="8" bestFit="1" customWidth="1"/>
    <col min="6172" max="6172" width="10.6640625" bestFit="1" customWidth="1"/>
    <col min="6173" max="6173" width="8" bestFit="1" customWidth="1"/>
    <col min="6174" max="6174" width="10.6640625" bestFit="1" customWidth="1"/>
    <col min="6175" max="6175" width="11" bestFit="1" customWidth="1"/>
    <col min="6176" max="6176" width="13.33203125" bestFit="1" customWidth="1"/>
    <col min="6177" max="6177" width="11" bestFit="1" customWidth="1"/>
    <col min="6178" max="6178" width="13.33203125" bestFit="1" customWidth="1"/>
    <col min="6179" max="6179" width="8" bestFit="1" customWidth="1"/>
    <col min="6180" max="6180" width="10.6640625" bestFit="1" customWidth="1"/>
    <col min="6181" max="6181" width="11" bestFit="1" customWidth="1"/>
    <col min="6182" max="6182" width="13.33203125" bestFit="1" customWidth="1"/>
    <col min="6183" max="6183" width="8" bestFit="1" customWidth="1"/>
    <col min="6184" max="6184" width="10.6640625" bestFit="1" customWidth="1"/>
    <col min="6185" max="6185" width="8" bestFit="1" customWidth="1"/>
    <col min="6186" max="6186" width="10.6640625" bestFit="1" customWidth="1"/>
    <col min="6187" max="6187" width="8" bestFit="1" customWidth="1"/>
    <col min="6188" max="6188" width="10.6640625" bestFit="1" customWidth="1"/>
    <col min="6189" max="6189" width="8" bestFit="1" customWidth="1"/>
    <col min="6190" max="6190" width="10.6640625" bestFit="1" customWidth="1"/>
    <col min="6191" max="6191" width="8" bestFit="1" customWidth="1"/>
    <col min="6192" max="6192" width="10.6640625" bestFit="1" customWidth="1"/>
    <col min="6193" max="6193" width="8" bestFit="1" customWidth="1"/>
    <col min="6194" max="6194" width="10.6640625" bestFit="1" customWidth="1"/>
    <col min="6195" max="6195" width="10" bestFit="1" customWidth="1"/>
    <col min="6196" max="6196" width="12.21875" bestFit="1" customWidth="1"/>
    <col min="6197" max="6197" width="8" bestFit="1" customWidth="1"/>
    <col min="6198" max="6198" width="10.6640625" bestFit="1" customWidth="1"/>
    <col min="6199" max="6199" width="11" bestFit="1" customWidth="1"/>
    <col min="6200" max="6200" width="13.33203125" bestFit="1" customWidth="1"/>
    <col min="6201" max="6201" width="8" bestFit="1" customWidth="1"/>
    <col min="6202" max="6202" width="10.6640625" bestFit="1" customWidth="1"/>
    <col min="6203" max="6203" width="8" bestFit="1" customWidth="1"/>
    <col min="6204" max="6204" width="10.6640625" bestFit="1" customWidth="1"/>
    <col min="6205" max="6205" width="10" bestFit="1" customWidth="1"/>
    <col min="6206" max="6206" width="12.21875" bestFit="1" customWidth="1"/>
    <col min="6207" max="6207" width="11" bestFit="1" customWidth="1"/>
    <col min="6208" max="6208" width="13.33203125" bestFit="1" customWidth="1"/>
    <col min="6209" max="6209" width="8" bestFit="1" customWidth="1"/>
    <col min="6210" max="6210" width="10.6640625" bestFit="1" customWidth="1"/>
    <col min="6211" max="6211" width="11" bestFit="1" customWidth="1"/>
    <col min="6212" max="6212" width="13.33203125" bestFit="1" customWidth="1"/>
    <col min="6213" max="6213" width="8" bestFit="1" customWidth="1"/>
    <col min="6214" max="6214" width="10.6640625" bestFit="1" customWidth="1"/>
    <col min="6215" max="6215" width="8" bestFit="1" customWidth="1"/>
    <col min="6216" max="6216" width="10.6640625" bestFit="1" customWidth="1"/>
    <col min="6217" max="6217" width="11" bestFit="1" customWidth="1"/>
    <col min="6218" max="6218" width="13.33203125" bestFit="1" customWidth="1"/>
    <col min="6219" max="6219" width="11" bestFit="1" customWidth="1"/>
    <col min="6220" max="6220" width="13.33203125" bestFit="1" customWidth="1"/>
    <col min="6221" max="6221" width="8" bestFit="1" customWidth="1"/>
    <col min="6222" max="6222" width="10.6640625" bestFit="1" customWidth="1"/>
    <col min="6223" max="6223" width="11" bestFit="1" customWidth="1"/>
    <col min="6224" max="6224" width="13.33203125" bestFit="1" customWidth="1"/>
    <col min="6225" max="6225" width="8" bestFit="1" customWidth="1"/>
    <col min="6226" max="6226" width="10.6640625" bestFit="1" customWidth="1"/>
    <col min="6227" max="6227" width="8" bestFit="1" customWidth="1"/>
    <col min="6228" max="6228" width="10.6640625" bestFit="1" customWidth="1"/>
    <col min="6229" max="6229" width="11" bestFit="1" customWidth="1"/>
    <col min="6230" max="6230" width="13.33203125" bestFit="1" customWidth="1"/>
    <col min="6231" max="6231" width="8" bestFit="1" customWidth="1"/>
    <col min="6232" max="6232" width="10.6640625" bestFit="1" customWidth="1"/>
    <col min="6233" max="6233" width="8" bestFit="1" customWidth="1"/>
    <col min="6234" max="6234" width="10.6640625" bestFit="1" customWidth="1"/>
    <col min="6235" max="6235" width="11" bestFit="1" customWidth="1"/>
    <col min="6236" max="6236" width="13.33203125" bestFit="1" customWidth="1"/>
    <col min="6237" max="6237" width="10" bestFit="1" customWidth="1"/>
    <col min="6238" max="6238" width="12.21875" bestFit="1" customWidth="1"/>
    <col min="6239" max="6239" width="8" bestFit="1" customWidth="1"/>
    <col min="6240" max="6240" width="10.6640625" bestFit="1" customWidth="1"/>
    <col min="6241" max="6241" width="8" bestFit="1" customWidth="1"/>
    <col min="6242" max="6242" width="10.6640625" bestFit="1" customWidth="1"/>
    <col min="6243" max="6243" width="10" bestFit="1" customWidth="1"/>
    <col min="6244" max="6244" width="12.21875" bestFit="1" customWidth="1"/>
    <col min="6245" max="6245" width="8" bestFit="1" customWidth="1"/>
    <col min="6246" max="6246" width="10.6640625" bestFit="1" customWidth="1"/>
    <col min="6247" max="6247" width="11" bestFit="1" customWidth="1"/>
    <col min="6248" max="6248" width="13.33203125" bestFit="1" customWidth="1"/>
    <col min="6249" max="6249" width="10" bestFit="1" customWidth="1"/>
    <col min="6250" max="6250" width="12.21875" bestFit="1" customWidth="1"/>
    <col min="6251" max="6251" width="8" bestFit="1" customWidth="1"/>
    <col min="6252" max="6252" width="10.6640625" bestFit="1" customWidth="1"/>
    <col min="6253" max="6253" width="11" bestFit="1" customWidth="1"/>
    <col min="6254" max="6254" width="13.33203125" bestFit="1" customWidth="1"/>
    <col min="6255" max="6255" width="11" bestFit="1" customWidth="1"/>
    <col min="6256" max="6256" width="13.33203125" bestFit="1" customWidth="1"/>
    <col min="6257" max="6257" width="8" bestFit="1" customWidth="1"/>
    <col min="6258" max="6258" width="10.6640625" bestFit="1" customWidth="1"/>
    <col min="6259" max="6259" width="8" bestFit="1" customWidth="1"/>
    <col min="6260" max="6260" width="10.6640625" bestFit="1" customWidth="1"/>
    <col min="6261" max="6261" width="8" bestFit="1" customWidth="1"/>
    <col min="6262" max="6262" width="10.6640625" bestFit="1" customWidth="1"/>
    <col min="6263" max="6263" width="8" bestFit="1" customWidth="1"/>
    <col min="6264" max="6264" width="10.6640625" bestFit="1" customWidth="1"/>
    <col min="6265" max="6265" width="11" bestFit="1" customWidth="1"/>
    <col min="6266" max="6266" width="13.33203125" bestFit="1" customWidth="1"/>
    <col min="6267" max="6267" width="11" bestFit="1" customWidth="1"/>
    <col min="6268" max="6268" width="13.33203125" bestFit="1" customWidth="1"/>
    <col min="6269" max="6269" width="10" bestFit="1" customWidth="1"/>
    <col min="6270" max="6270" width="12.21875" bestFit="1" customWidth="1"/>
    <col min="6271" max="6271" width="8" bestFit="1" customWidth="1"/>
    <col min="6272" max="6272" width="10.6640625" bestFit="1" customWidth="1"/>
    <col min="6273" max="6273" width="10" bestFit="1" customWidth="1"/>
    <col min="6274" max="6274" width="12.21875" bestFit="1" customWidth="1"/>
    <col min="6275" max="6275" width="11" bestFit="1" customWidth="1"/>
    <col min="6276" max="6276" width="13.33203125" bestFit="1" customWidth="1"/>
    <col min="6277" max="6277" width="11" bestFit="1" customWidth="1"/>
    <col min="6278" max="6278" width="13.33203125" bestFit="1" customWidth="1"/>
    <col min="6279" max="6279" width="9" bestFit="1" customWidth="1"/>
    <col min="6280" max="6280" width="11.6640625" bestFit="1" customWidth="1"/>
    <col min="6281" max="6281" width="12" bestFit="1" customWidth="1"/>
    <col min="6282" max="6282" width="14.33203125" bestFit="1" customWidth="1"/>
    <col min="6283" max="6283" width="9" bestFit="1" customWidth="1"/>
    <col min="6284" max="6284" width="11.6640625" bestFit="1" customWidth="1"/>
    <col min="6285" max="6285" width="9" bestFit="1" customWidth="1"/>
    <col min="6286" max="6286" width="11.6640625" bestFit="1" customWidth="1"/>
    <col min="6287" max="6287" width="12" bestFit="1" customWidth="1"/>
    <col min="6288" max="6288" width="14.33203125" bestFit="1" customWidth="1"/>
    <col min="6289" max="6289" width="9" bestFit="1" customWidth="1"/>
    <col min="6290" max="6290" width="11.6640625" bestFit="1" customWidth="1"/>
    <col min="6291" max="6291" width="9" bestFit="1" customWidth="1"/>
    <col min="6292" max="6292" width="11.6640625" bestFit="1" customWidth="1"/>
    <col min="6293" max="6293" width="11" bestFit="1" customWidth="1"/>
    <col min="6294" max="6294" width="13.33203125" bestFit="1" customWidth="1"/>
    <col min="6295" max="6295" width="9" bestFit="1" customWidth="1"/>
    <col min="6296" max="6296" width="11.6640625" bestFit="1" customWidth="1"/>
    <col min="6297" max="6297" width="12" bestFit="1" customWidth="1"/>
    <col min="6298" max="6298" width="14.33203125" bestFit="1" customWidth="1"/>
    <col min="6299" max="6299" width="12" bestFit="1" customWidth="1"/>
    <col min="6300" max="6300" width="14.33203125" bestFit="1" customWidth="1"/>
    <col min="6301" max="6301" width="12" bestFit="1" customWidth="1"/>
    <col min="6302" max="6302" width="14.33203125" bestFit="1" customWidth="1"/>
    <col min="6303" max="6303" width="12" bestFit="1" customWidth="1"/>
    <col min="6304" max="6304" width="14.33203125" bestFit="1" customWidth="1"/>
    <col min="6305" max="6305" width="12" bestFit="1" customWidth="1"/>
    <col min="6306" max="6306" width="14.33203125" bestFit="1" customWidth="1"/>
    <col min="6307" max="6307" width="9" bestFit="1" customWidth="1"/>
    <col min="6308" max="6308" width="11.6640625" bestFit="1" customWidth="1"/>
    <col min="6309" max="6309" width="9" bestFit="1" customWidth="1"/>
    <col min="6310" max="6310" width="11.6640625" bestFit="1" customWidth="1"/>
    <col min="6311" max="6311" width="9" bestFit="1" customWidth="1"/>
    <col min="6312" max="6312" width="11.6640625" bestFit="1" customWidth="1"/>
    <col min="6313" max="6313" width="9" bestFit="1" customWidth="1"/>
    <col min="6314" max="6314" width="11.6640625" bestFit="1" customWidth="1"/>
    <col min="6315" max="6315" width="9" bestFit="1" customWidth="1"/>
    <col min="6316" max="6316" width="11.6640625" bestFit="1" customWidth="1"/>
    <col min="6317" max="6317" width="12" bestFit="1" customWidth="1"/>
    <col min="6318" max="6318" width="14.33203125" bestFit="1" customWidth="1"/>
    <col min="6319" max="6319" width="9" bestFit="1" customWidth="1"/>
    <col min="6320" max="6320" width="11.6640625" bestFit="1" customWidth="1"/>
    <col min="6321" max="6321" width="12" bestFit="1" customWidth="1"/>
    <col min="6322" max="6322" width="14.33203125" bestFit="1" customWidth="1"/>
    <col min="6323" max="6323" width="9" bestFit="1" customWidth="1"/>
    <col min="6324" max="6324" width="11.6640625" bestFit="1" customWidth="1"/>
    <col min="6325" max="6325" width="9" bestFit="1" customWidth="1"/>
    <col min="6326" max="6326" width="11.6640625" bestFit="1" customWidth="1"/>
    <col min="6327" max="6327" width="12" bestFit="1" customWidth="1"/>
    <col min="6328" max="6328" width="14.33203125" bestFit="1" customWidth="1"/>
    <col min="6329" max="6329" width="12" bestFit="1" customWidth="1"/>
    <col min="6330" max="6330" width="14.33203125" bestFit="1" customWidth="1"/>
    <col min="6331" max="6331" width="12" bestFit="1" customWidth="1"/>
    <col min="6332" max="6332" width="14.33203125" bestFit="1" customWidth="1"/>
    <col min="6333" max="6333" width="12" bestFit="1" customWidth="1"/>
    <col min="6334" max="6334" width="14.33203125" bestFit="1" customWidth="1"/>
    <col min="6335" max="6335" width="12" bestFit="1" customWidth="1"/>
    <col min="6336" max="6336" width="14.33203125" bestFit="1" customWidth="1"/>
    <col min="6337" max="6337" width="9" bestFit="1" customWidth="1"/>
    <col min="6338" max="6338" width="11.6640625" bestFit="1" customWidth="1"/>
    <col min="6339" max="6339" width="12" bestFit="1" customWidth="1"/>
    <col min="6340" max="6340" width="14.33203125" bestFit="1" customWidth="1"/>
    <col min="6341" max="6341" width="9" bestFit="1" customWidth="1"/>
    <col min="6342" max="6342" width="11.6640625" bestFit="1" customWidth="1"/>
    <col min="6343" max="6343" width="11" bestFit="1" customWidth="1"/>
    <col min="6344" max="6344" width="13.33203125" bestFit="1" customWidth="1"/>
    <col min="6345" max="6345" width="9" bestFit="1" customWidth="1"/>
    <col min="6346" max="6346" width="11.6640625" bestFit="1" customWidth="1"/>
    <col min="6347" max="6347" width="9" bestFit="1" customWidth="1"/>
    <col min="6348" max="6348" width="11.6640625" bestFit="1" customWidth="1"/>
    <col min="6349" max="6349" width="9" bestFit="1" customWidth="1"/>
    <col min="6350" max="6350" width="11.6640625" bestFit="1" customWidth="1"/>
    <col min="6351" max="6351" width="12" bestFit="1" customWidth="1"/>
    <col min="6352" max="6352" width="14.33203125" bestFit="1" customWidth="1"/>
    <col min="6353" max="6353" width="11" bestFit="1" customWidth="1"/>
    <col min="6354" max="6354" width="13.33203125" bestFit="1" customWidth="1"/>
    <col min="6355" max="6355" width="12" bestFit="1" customWidth="1"/>
    <col min="6356" max="6356" width="14.33203125" bestFit="1" customWidth="1"/>
    <col min="6357" max="6357" width="11" bestFit="1" customWidth="1"/>
    <col min="6358" max="6358" width="13.33203125" bestFit="1" customWidth="1"/>
    <col min="6359" max="6359" width="12" bestFit="1" customWidth="1"/>
    <col min="6360" max="6360" width="14.33203125" bestFit="1" customWidth="1"/>
    <col min="6361" max="6361" width="9" bestFit="1" customWidth="1"/>
    <col min="6362" max="6362" width="11.6640625" bestFit="1" customWidth="1"/>
    <col min="6363" max="6363" width="9" bestFit="1" customWidth="1"/>
    <col min="6364" max="6364" width="11.6640625" bestFit="1" customWidth="1"/>
    <col min="6365" max="6365" width="9" bestFit="1" customWidth="1"/>
    <col min="6366" max="6366" width="11.6640625" bestFit="1" customWidth="1"/>
    <col min="6367" max="6367" width="9" bestFit="1" customWidth="1"/>
    <col min="6368" max="6368" width="11.6640625" bestFit="1" customWidth="1"/>
    <col min="6369" max="6369" width="9" bestFit="1" customWidth="1"/>
    <col min="6370" max="6370" width="11.6640625" bestFit="1" customWidth="1"/>
    <col min="6371" max="6371" width="12" bestFit="1" customWidth="1"/>
    <col min="6372" max="6372" width="14.33203125" bestFit="1" customWidth="1"/>
    <col min="6373" max="6373" width="9" bestFit="1" customWidth="1"/>
    <col min="6374" max="6374" width="11.6640625" bestFit="1" customWidth="1"/>
    <col min="6375" max="6375" width="12" bestFit="1" customWidth="1"/>
    <col min="6376" max="6376" width="14.33203125" bestFit="1" customWidth="1"/>
    <col min="6377" max="6377" width="11" bestFit="1" customWidth="1"/>
    <col min="6378" max="6378" width="13.33203125" bestFit="1" customWidth="1"/>
    <col min="6379" max="6379" width="12" bestFit="1" customWidth="1"/>
    <col min="6380" max="6380" width="14.33203125" bestFit="1" customWidth="1"/>
    <col min="6381" max="6381" width="9" bestFit="1" customWidth="1"/>
    <col min="6382" max="6382" width="11.6640625" bestFit="1" customWidth="1"/>
    <col min="6383" max="6383" width="11" bestFit="1" customWidth="1"/>
    <col min="6384" max="6384" width="13.33203125" bestFit="1" customWidth="1"/>
    <col min="6385" max="6385" width="12" bestFit="1" customWidth="1"/>
    <col min="6386" max="6386" width="14.33203125" bestFit="1" customWidth="1"/>
    <col min="6387" max="6387" width="9" bestFit="1" customWidth="1"/>
    <col min="6388" max="6388" width="11.6640625" bestFit="1" customWidth="1"/>
    <col min="6389" max="6389" width="12" bestFit="1" customWidth="1"/>
    <col min="6390" max="6390" width="14.33203125" bestFit="1" customWidth="1"/>
    <col min="6391" max="6391" width="12" bestFit="1" customWidth="1"/>
    <col min="6392" max="6392" width="14.33203125" bestFit="1" customWidth="1"/>
    <col min="6393" max="6393" width="9" bestFit="1" customWidth="1"/>
    <col min="6394" max="6394" width="11.6640625" bestFit="1" customWidth="1"/>
    <col min="6395" max="6395" width="12" bestFit="1" customWidth="1"/>
    <col min="6396" max="6396" width="14.33203125" bestFit="1" customWidth="1"/>
    <col min="6397" max="6397" width="9" bestFit="1" customWidth="1"/>
    <col min="6398" max="6398" width="11.6640625" bestFit="1" customWidth="1"/>
    <col min="6399" max="6399" width="12" bestFit="1" customWidth="1"/>
    <col min="6400" max="6400" width="14.33203125" bestFit="1" customWidth="1"/>
    <col min="6401" max="6401" width="9" bestFit="1" customWidth="1"/>
    <col min="6402" max="6402" width="11.6640625" bestFit="1" customWidth="1"/>
    <col min="6403" max="6403" width="11" bestFit="1" customWidth="1"/>
    <col min="6404" max="6404" width="13.33203125" bestFit="1" customWidth="1"/>
    <col min="6405" max="6405" width="12" bestFit="1" customWidth="1"/>
    <col min="6406" max="6406" width="14.33203125" bestFit="1" customWidth="1"/>
    <col min="6407" max="6407" width="9" bestFit="1" customWidth="1"/>
    <col min="6408" max="6408" width="11.6640625" bestFit="1" customWidth="1"/>
    <col min="6409" max="6409" width="9" bestFit="1" customWidth="1"/>
    <col min="6410" max="6410" width="11.6640625" bestFit="1" customWidth="1"/>
    <col min="6411" max="6411" width="9" bestFit="1" customWidth="1"/>
    <col min="6412" max="6412" width="11.6640625" bestFit="1" customWidth="1"/>
    <col min="6413" max="6413" width="9" bestFit="1" customWidth="1"/>
    <col min="6414" max="6414" width="11.6640625" bestFit="1" customWidth="1"/>
    <col min="6415" max="6415" width="9" bestFit="1" customWidth="1"/>
    <col min="6416" max="6416" width="11.6640625" bestFit="1" customWidth="1"/>
    <col min="6417" max="6417" width="12" bestFit="1" customWidth="1"/>
    <col min="6418" max="6418" width="14.33203125" bestFit="1" customWidth="1"/>
    <col min="6419" max="6419" width="12" bestFit="1" customWidth="1"/>
    <col min="6420" max="6420" width="14.33203125" bestFit="1" customWidth="1"/>
    <col min="6421" max="6421" width="12" bestFit="1" customWidth="1"/>
    <col min="6422" max="6422" width="14.33203125" bestFit="1" customWidth="1"/>
    <col min="6423" max="6423" width="12" bestFit="1" customWidth="1"/>
    <col min="6424" max="6424" width="14.33203125" bestFit="1" customWidth="1"/>
    <col min="6425" max="6425" width="9" bestFit="1" customWidth="1"/>
    <col min="6426" max="6426" width="11.6640625" bestFit="1" customWidth="1"/>
    <col min="6427" max="6427" width="9" bestFit="1" customWidth="1"/>
    <col min="6428" max="6428" width="11.6640625" bestFit="1" customWidth="1"/>
    <col min="6429" max="6429" width="12" bestFit="1" customWidth="1"/>
    <col min="6430" max="6430" width="14.33203125" bestFit="1" customWidth="1"/>
    <col min="6431" max="6431" width="13" bestFit="1" customWidth="1"/>
    <col min="6432" max="6432" width="15.33203125" bestFit="1" customWidth="1"/>
    <col min="6433" max="6433" width="13" bestFit="1" customWidth="1"/>
    <col min="6434" max="6434" width="15.33203125" bestFit="1" customWidth="1"/>
    <col min="6435" max="6435" width="14.21875" bestFit="1" customWidth="1"/>
    <col min="6436" max="6436" width="9" bestFit="1" customWidth="1"/>
    <col min="6437" max="6438" width="11.6640625" bestFit="1" customWidth="1"/>
    <col min="6439" max="6439" width="10.77734375" bestFit="1" customWidth="1"/>
  </cols>
  <sheetData>
    <row r="1" spans="1:5" x14ac:dyDescent="0.3">
      <c r="A1" s="11" t="s">
        <v>8358</v>
      </c>
      <c r="B1" t="s">
        <v>8315</v>
      </c>
    </row>
    <row r="2" spans="1:5" x14ac:dyDescent="0.3">
      <c r="A2" s="11" t="s">
        <v>8398</v>
      </c>
      <c r="B2" t="s">
        <v>8364</v>
      </c>
    </row>
    <row r="4" spans="1:5" x14ac:dyDescent="0.3">
      <c r="A4" s="11" t="s">
        <v>8363</v>
      </c>
      <c r="B4" s="11" t="s">
        <v>8360</v>
      </c>
    </row>
    <row r="5" spans="1:5" x14ac:dyDescent="0.3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12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3">
      <c r="A7" s="12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3">
      <c r="A8" s="12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3">
      <c r="A9" s="12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3">
      <c r="A10" s="12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3">
      <c r="A11" s="12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3">
      <c r="A12" s="12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3">
      <c r="A13" s="12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3">
      <c r="A14" s="12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3">
      <c r="A15" s="12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3">
      <c r="A16" s="12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3">
      <c r="A17" s="12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3">
      <c r="A18" s="12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1CC091-63C3-4CD6-B7F0-B5CBDF6A47D1}">
  <dimension ref="A1:H19"/>
  <sheetViews>
    <sheetView workbookViewId="0">
      <selection activeCell="H21" sqref="H21"/>
    </sheetView>
  </sheetViews>
  <sheetFormatPr defaultRowHeight="14.4" x14ac:dyDescent="0.3"/>
  <cols>
    <col min="1" max="1" width="16.88671875" bestFit="1" customWidth="1"/>
    <col min="2" max="2" width="18.6640625" bestFit="1" customWidth="1"/>
    <col min="3" max="3" width="14.77734375" bestFit="1" customWidth="1"/>
    <col min="4" max="4" width="18.33203125" bestFit="1" customWidth="1"/>
    <col min="5" max="5" width="13.88671875" bestFit="1" customWidth="1"/>
    <col min="6" max="6" width="21.5546875" style="22" bestFit="1" customWidth="1"/>
    <col min="7" max="7" width="17.6640625" style="22" bestFit="1" customWidth="1"/>
    <col min="8" max="8" width="21.109375" bestFit="1" customWidth="1"/>
  </cols>
  <sheetData>
    <row r="1" spans="1:8" ht="15.6" x14ac:dyDescent="0.3">
      <c r="A1" s="19" t="s">
        <v>8380</v>
      </c>
      <c r="B1" s="19" t="s">
        <v>8399</v>
      </c>
      <c r="C1" s="19" t="s">
        <v>8400</v>
      </c>
      <c r="D1" s="19" t="s">
        <v>8401</v>
      </c>
      <c r="E1" s="19" t="s">
        <v>8402</v>
      </c>
      <c r="F1" s="21" t="s">
        <v>8403</v>
      </c>
      <c r="G1" s="21" t="s">
        <v>8404</v>
      </c>
      <c r="H1" s="19" t="s">
        <v>8405</v>
      </c>
    </row>
    <row r="2" spans="1:8" x14ac:dyDescent="0.3">
      <c r="A2" t="s">
        <v>8406</v>
      </c>
      <c r="B2">
        <f>COUNTIFS(Kickstarter!$F:$F,"successful",Kickstarter!$D:$D,"&lt;1000",Kickstarter!$R:$R,"plays")</f>
        <v>141</v>
      </c>
      <c r="C2">
        <f>COUNTIFS(Kickstarter!$F:$F,"failed",Kickstarter!$D:$D,"&lt;1000",Kickstarter!$R:$R,"plays")</f>
        <v>45</v>
      </c>
      <c r="D2">
        <f>COUNTIFS(Kickstarter!$F:$F,"canceled",Kickstarter!$D:$D,"&lt;1000",Kickstarter!$R:$R,"plays")</f>
        <v>0</v>
      </c>
      <c r="E2">
        <f>SUM(B2+C2+D2)</f>
        <v>186</v>
      </c>
      <c r="F2" s="22">
        <f>B2/E2</f>
        <v>0.75806451612903225</v>
      </c>
      <c r="G2" s="22">
        <f>C2/E2</f>
        <v>0.24193548387096775</v>
      </c>
      <c r="H2" s="20">
        <v>0</v>
      </c>
    </row>
    <row r="3" spans="1:8" x14ac:dyDescent="0.3">
      <c r="A3" t="s">
        <v>8407</v>
      </c>
      <c r="B3">
        <f>COUNTIFS(Kickstarter!$F:$F,"successful",Kickstarter!$D:$D,"&gt;=1000",Kickstarter!$D:$D,"&lt;=4999",Kickstarter!$R:$R,"plays")</f>
        <v>388</v>
      </c>
      <c r="C3">
        <f>COUNTIFS(Kickstarter!$F:$F,"failed",Kickstarter!$D:$D,"&gt;=1000",Kickstarter!$D:$D,"&lt;=4999",Kickstarter!$R:$R,"plays")</f>
        <v>146</v>
      </c>
      <c r="D3">
        <f>COUNTIFS(Kickstarter!$F:$F,"canceled",Kickstarter!$D:$D,"&gt;=1000",Kickstarter!$D:$D,"&lt;=4999",Kickstarter!$R:$R,"plays")</f>
        <v>0</v>
      </c>
      <c r="E3">
        <f t="shared" ref="E3:E13" si="0">SUM(B3+C3+D3)</f>
        <v>534</v>
      </c>
      <c r="F3" s="22">
        <f t="shared" ref="F3:F13" si="1">B3/E3</f>
        <v>0.72659176029962547</v>
      </c>
      <c r="G3" s="22">
        <f t="shared" ref="G3:G13" si="2">C3/E3</f>
        <v>0.27340823970037453</v>
      </c>
      <c r="H3" s="20">
        <v>0</v>
      </c>
    </row>
    <row r="4" spans="1:8" x14ac:dyDescent="0.3">
      <c r="A4" t="s">
        <v>8408</v>
      </c>
      <c r="B4">
        <f>COUNTIFS(Kickstarter!$F:$F,"successful",Kickstarter!$D:$D,"&gt;=5000",Kickstarter!$D:$D,"&lt;=9999",Kickstarter!$R:$R,"plays")</f>
        <v>93</v>
      </c>
      <c r="C4">
        <f>COUNTIFS(Kickstarter!$F:$F,"failed",Kickstarter!$D:$D,"&gt;=5000",Kickstarter!$D:$D,"&lt;=9999",Kickstarter!$R:$R,"plays")</f>
        <v>76</v>
      </c>
      <c r="D4">
        <f>COUNTIFS(Kickstarter!$F:$F,"canceled",Kickstarter!$D:$D,"&gt;=5000",Kickstarter!$D:$D,"&lt;=9999",Kickstarter!$R:$R,"plays")</f>
        <v>0</v>
      </c>
      <c r="E4">
        <f t="shared" si="0"/>
        <v>169</v>
      </c>
      <c r="F4" s="22">
        <f t="shared" si="1"/>
        <v>0.55029585798816572</v>
      </c>
      <c r="G4" s="22">
        <f t="shared" si="2"/>
        <v>0.44970414201183434</v>
      </c>
      <c r="H4" s="20">
        <v>0</v>
      </c>
    </row>
    <row r="5" spans="1:8" x14ac:dyDescent="0.3">
      <c r="A5" t="s">
        <v>8409</v>
      </c>
      <c r="B5">
        <f>COUNTIFS(Kickstarter!$F:$F,"successful",Kickstarter!$D:$D,"&gt;=10000",Kickstarter!$D:$D,"&lt;=14999",Kickstarter!$R:$R,"plays")</f>
        <v>39</v>
      </c>
      <c r="C5">
        <f>COUNTIFS(Kickstarter!$F:$F,"failed",Kickstarter!$D:$D,"&gt;=10000",Kickstarter!$D:$D,"&lt;=14999",Kickstarter!$R:$R,"plays")</f>
        <v>33</v>
      </c>
      <c r="D5">
        <f>COUNTIFS(Kickstarter!$F:$F,"canceled",Kickstarter!$D:$D,"&gt;=10000",Kickstarter!$D:$D,"&lt;=14999",Kickstarter!$R:$R,"plays")</f>
        <v>0</v>
      </c>
      <c r="E5">
        <f t="shared" si="0"/>
        <v>72</v>
      </c>
      <c r="F5" s="22">
        <f t="shared" si="1"/>
        <v>0.54166666666666663</v>
      </c>
      <c r="G5" s="22">
        <f t="shared" si="2"/>
        <v>0.45833333333333331</v>
      </c>
      <c r="H5" s="20">
        <v>0</v>
      </c>
    </row>
    <row r="6" spans="1:8" x14ac:dyDescent="0.3">
      <c r="A6" t="s">
        <v>8410</v>
      </c>
      <c r="B6">
        <f>COUNTIFS(Kickstarter!$F:$F,"successful",Kickstarter!$D:$D,"&gt;=15000",Kickstarter!$D:$D,"&lt;=19999",Kickstarter!$R:$R,"plays")</f>
        <v>12</v>
      </c>
      <c r="C6">
        <f>COUNTIFS(Kickstarter!$F:$F,"failed",Kickstarter!$D:$D,"&gt;=15000",Kickstarter!$D:$D,"&lt;=19999",Kickstarter!$R:$R,"plays")</f>
        <v>12</v>
      </c>
      <c r="D6">
        <f>COUNTIFS(Kickstarter!$F:$F,"canceled",Kickstarter!$D:$D,"&gt;=15000",Kickstarter!$D:$D,"&lt;=19999",Kickstarter!$R:$R,"plays")</f>
        <v>0</v>
      </c>
      <c r="E6">
        <f t="shared" si="0"/>
        <v>24</v>
      </c>
      <c r="F6" s="22">
        <f t="shared" si="1"/>
        <v>0.5</v>
      </c>
      <c r="G6" s="22">
        <f t="shared" si="2"/>
        <v>0.5</v>
      </c>
      <c r="H6" s="20">
        <v>0</v>
      </c>
    </row>
    <row r="7" spans="1:8" x14ac:dyDescent="0.3">
      <c r="A7" t="s">
        <v>8411</v>
      </c>
      <c r="B7">
        <f>COUNTIFS(Kickstarter!$F:$F,"successful",Kickstarter!$D:$D,"&gt;=20000",Kickstarter!$D:$D,"&lt;=24999",Kickstarter!$R:$R,"plays")</f>
        <v>9</v>
      </c>
      <c r="C7">
        <f>COUNTIFS(Kickstarter!$F:$F,"failed",Kickstarter!$D:$D,"&gt;=20000",Kickstarter!$D:$D,"&lt;=24999",Kickstarter!$R:$R,"plays")</f>
        <v>11</v>
      </c>
      <c r="D7">
        <f>COUNTIFS(Kickstarter!$F:$F,"canceled",Kickstarter!$D:$D,"&gt;=20000",Kickstarter!$D:$D,"&lt;=24999",Kickstarter!$R:$R,"plays")</f>
        <v>0</v>
      </c>
      <c r="E7">
        <f t="shared" si="0"/>
        <v>20</v>
      </c>
      <c r="F7" s="22">
        <f t="shared" si="1"/>
        <v>0.45</v>
      </c>
      <c r="G7" s="22">
        <f t="shared" si="2"/>
        <v>0.55000000000000004</v>
      </c>
      <c r="H7" s="20">
        <v>0</v>
      </c>
    </row>
    <row r="8" spans="1:8" x14ac:dyDescent="0.3">
      <c r="A8" t="s">
        <v>8412</v>
      </c>
      <c r="B8">
        <f>COUNTIFS(Kickstarter!$F:$F,"successful",Kickstarter!$D:$D,"&gt;=25000",Kickstarter!$D:$D,"&lt;=29999",Kickstarter!$R:$R,"plays")</f>
        <v>1</v>
      </c>
      <c r="C8">
        <f>COUNTIFS(Kickstarter!$F:$F,"failed",Kickstarter!$D:$D,"&gt;=25000",Kickstarter!$D:$D,"&lt;=29999",Kickstarter!$R:$R,"plays")</f>
        <v>4</v>
      </c>
      <c r="D8">
        <f>COUNTIFS(Kickstarter!$F:$F,"canceled",Kickstarter!$D:$D,"&gt;=25000",Kickstarter!$D:$D,"&lt;=29999",Kickstarter!$R:$R,"plays")</f>
        <v>0</v>
      </c>
      <c r="E8">
        <f t="shared" si="0"/>
        <v>5</v>
      </c>
      <c r="F8" s="22">
        <f t="shared" si="1"/>
        <v>0.2</v>
      </c>
      <c r="G8" s="22">
        <f t="shared" si="2"/>
        <v>0.8</v>
      </c>
      <c r="H8" s="20">
        <v>0</v>
      </c>
    </row>
    <row r="9" spans="1:8" x14ac:dyDescent="0.3">
      <c r="A9" t="s">
        <v>8413</v>
      </c>
      <c r="B9">
        <f>COUNTIFS(Kickstarter!$F:$F,"successful",Kickstarter!$D:$D,"&gt;=30000",Kickstarter!$D:$D,"&lt;=34999",Kickstarter!$R:$R,"plays")</f>
        <v>3</v>
      </c>
      <c r="C9">
        <f>COUNTIFS(Kickstarter!$F:$F,"failed",Kickstarter!$D:$D,"&gt;=30000",Kickstarter!$D:$D,"&lt;=34999",Kickstarter!$R:$R,"plays")</f>
        <v>8</v>
      </c>
      <c r="D9">
        <f>COUNTIFS(Kickstarter!$F:$F,"canceled",Kickstarter!$D:$D,"&gt;=30000",Kickstarter!$D:$D,"&lt;=34999",Kickstarter!$R:$R,"plays")</f>
        <v>0</v>
      </c>
      <c r="E9">
        <f t="shared" si="0"/>
        <v>11</v>
      </c>
      <c r="F9" s="22">
        <f t="shared" si="1"/>
        <v>0.27272727272727271</v>
      </c>
      <c r="G9" s="22">
        <f t="shared" si="2"/>
        <v>0.72727272727272729</v>
      </c>
      <c r="H9" s="20">
        <v>0</v>
      </c>
    </row>
    <row r="10" spans="1:8" x14ac:dyDescent="0.3">
      <c r="A10" t="s">
        <v>8414</v>
      </c>
      <c r="B10">
        <f>COUNTIFS(Kickstarter!$F:$F,"successful",Kickstarter!$D:$D,"&gt;=35000",Kickstarter!$D:$D,"&lt;=39999",Kickstarter!$R:$R,"plays")</f>
        <v>4</v>
      </c>
      <c r="C10">
        <f>COUNTIFS(Kickstarter!$F:$F,"failed",Kickstarter!$D:$D,"&gt;=35000",Kickstarter!$D:$D,"&lt;=39999",Kickstarter!$R:$R,"plays")</f>
        <v>2</v>
      </c>
      <c r="D10">
        <f>COUNTIFS(Kickstarter!$F:$F,"canceled",Kickstarter!$D:$D,"&gt;=35000",Kickstarter!$D:$D,"&lt;=39999",Kickstarter!$R:$R,"plays")</f>
        <v>0</v>
      </c>
      <c r="E10">
        <f t="shared" si="0"/>
        <v>6</v>
      </c>
      <c r="F10" s="22">
        <f t="shared" si="1"/>
        <v>0.66666666666666663</v>
      </c>
      <c r="G10" s="22">
        <f t="shared" si="2"/>
        <v>0.33333333333333331</v>
      </c>
      <c r="H10" s="20">
        <v>0</v>
      </c>
    </row>
    <row r="11" spans="1:8" x14ac:dyDescent="0.3">
      <c r="A11" t="s">
        <v>8415</v>
      </c>
      <c r="B11">
        <f>COUNTIFS(Kickstarter!$F:$F,"successful",Kickstarter!$D:$D,"&gt;=40000",Kickstarter!$D:$D,"&lt;=44999",Kickstarter!$R:$R,"plays")</f>
        <v>2</v>
      </c>
      <c r="C11">
        <f>COUNTIFS(Kickstarter!$F:$F,"failed",Kickstarter!$D:$D,"&gt;=40000",Kickstarter!$D:$D,"&lt;=44999",Kickstarter!$R:$R,"plays")</f>
        <v>1</v>
      </c>
      <c r="D11">
        <f>COUNTIFS(Kickstarter!$F:$F,"canceled",Kickstarter!$D:$D,"&gt;=40000",Kickstarter!$D:$D,"&lt;=44999",Kickstarter!$R:$R,"plays")</f>
        <v>0</v>
      </c>
      <c r="E11">
        <f t="shared" si="0"/>
        <v>3</v>
      </c>
      <c r="F11" s="22">
        <f t="shared" si="1"/>
        <v>0.66666666666666663</v>
      </c>
      <c r="G11" s="22">
        <f t="shared" si="2"/>
        <v>0.33333333333333331</v>
      </c>
      <c r="H11" s="20">
        <v>0</v>
      </c>
    </row>
    <row r="12" spans="1:8" x14ac:dyDescent="0.3">
      <c r="A12" t="s">
        <v>8416</v>
      </c>
      <c r="B12">
        <f>COUNTIFS(Kickstarter!$F:$F,"successful",Kickstarter!$D:$D,"&gt;=45000",Kickstarter!$D:$D,"&lt;=49999",Kickstarter!$R:$R,"plays")</f>
        <v>0</v>
      </c>
      <c r="C12">
        <f>COUNTIFS(Kickstarter!$F:$F,"failed",Kickstarter!$D:$D,"&gt;=45000",Kickstarter!$D:$D,"&lt;=49999",Kickstarter!$R:$R,"plays")</f>
        <v>1</v>
      </c>
      <c r="D12">
        <f>COUNTIFS(Kickstarter!$F:$F,"canceled",Kickstarter!$D:$D,"&gt;=45000",Kickstarter!$D:$D,"&lt;=49999",Kickstarter!$R:$R,"plays")</f>
        <v>0</v>
      </c>
      <c r="E12">
        <f t="shared" si="0"/>
        <v>1</v>
      </c>
      <c r="F12" s="22">
        <f t="shared" si="1"/>
        <v>0</v>
      </c>
      <c r="G12" s="22">
        <f t="shared" si="2"/>
        <v>1</v>
      </c>
      <c r="H12" s="20">
        <v>0</v>
      </c>
    </row>
    <row r="13" spans="1:8" x14ac:dyDescent="0.3">
      <c r="A13" t="s">
        <v>8417</v>
      </c>
      <c r="B13">
        <f>COUNTIFS(Kickstarter!$F:$F,"successful",Kickstarter!$D:$D,"&gt;=50000",Kickstarter!$R:$R,"plays")</f>
        <v>2</v>
      </c>
      <c r="C13">
        <f>COUNTIFS(Kickstarter!$F:$F,"failed",Kickstarter!$D:$D,"&gt;=50000",Kickstarter!$R:$R,"plays")</f>
        <v>14</v>
      </c>
      <c r="D13">
        <f>COUNTIFS(Kickstarter!$F:$F,"canceled",Kickstarter!$D:$D,"&gt;=50000",Kickstarter!$R:$R,"plays")</f>
        <v>0</v>
      </c>
      <c r="E13">
        <f t="shared" si="0"/>
        <v>16</v>
      </c>
      <c r="F13" s="22">
        <f t="shared" si="1"/>
        <v>0.125</v>
      </c>
      <c r="G13" s="22">
        <f t="shared" si="2"/>
        <v>0.875</v>
      </c>
      <c r="H13" s="20">
        <v>0</v>
      </c>
    </row>
    <row r="19" spans="1:1" x14ac:dyDescent="0.3">
      <c r="A19" s="22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ED8067-308B-43C8-9116-EDC404967896}">
  <dimension ref="A1:C14"/>
  <sheetViews>
    <sheetView workbookViewId="0">
      <selection activeCell="B16" sqref="B16"/>
    </sheetView>
  </sheetViews>
  <sheetFormatPr defaultRowHeight="14.4" x14ac:dyDescent="0.3"/>
  <cols>
    <col min="1" max="1" width="21" bestFit="1" customWidth="1"/>
    <col min="2" max="2" width="10.109375" bestFit="1" customWidth="1"/>
    <col min="3" max="3" width="11.109375" bestFit="1" customWidth="1"/>
  </cols>
  <sheetData>
    <row r="1" spans="1:3" x14ac:dyDescent="0.3">
      <c r="B1" t="s">
        <v>8384</v>
      </c>
      <c r="C1" t="s">
        <v>8385</v>
      </c>
    </row>
    <row r="2" spans="1:3" x14ac:dyDescent="0.3">
      <c r="A2" t="s">
        <v>8386</v>
      </c>
      <c r="B2" s="17" t="e">
        <f>AVERAGE(#REF!)</f>
        <v>#REF!</v>
      </c>
      <c r="C2" s="17" t="e">
        <f>AVERAGE(#REF!)</f>
        <v>#REF!</v>
      </c>
    </row>
    <row r="3" spans="1:3" x14ac:dyDescent="0.3">
      <c r="A3" t="s">
        <v>8387</v>
      </c>
      <c r="B3" s="17" t="e">
        <f>MEDIAN(#REF!)</f>
        <v>#REF!</v>
      </c>
      <c r="C3" s="17" t="e">
        <f>MEDIAN(#REF!)</f>
        <v>#REF!</v>
      </c>
    </row>
    <row r="4" spans="1:3" x14ac:dyDescent="0.3">
      <c r="A4" t="s">
        <v>8390</v>
      </c>
      <c r="B4" s="17" t="e">
        <f>_xlfn.STDEV.P(#REF!)</f>
        <v>#REF!</v>
      </c>
      <c r="C4" s="17" t="e">
        <f>_xlfn.STDEV.P(#REF!)</f>
        <v>#REF!</v>
      </c>
    </row>
    <row r="5" spans="1:3" x14ac:dyDescent="0.3">
      <c r="A5" t="s">
        <v>8391</v>
      </c>
      <c r="B5" s="17" t="e">
        <f>_xlfn.QUARTILE.EXC(#REF!,3)</f>
        <v>#REF!</v>
      </c>
      <c r="C5" s="17" t="e">
        <f>_xlfn.QUARTILE.EXC(#REF!,3)</f>
        <v>#REF!</v>
      </c>
    </row>
    <row r="6" spans="1:3" x14ac:dyDescent="0.3">
      <c r="A6" t="s">
        <v>8392</v>
      </c>
      <c r="B6" s="17" t="e">
        <f>_xlfn.QUARTILE.EXC(#REF!,1)</f>
        <v>#REF!</v>
      </c>
      <c r="C6" s="17" t="e">
        <f>_xlfn.QUARTILE.EXC(#REF!,1)</f>
        <v>#REF!</v>
      </c>
    </row>
    <row r="7" spans="1:3" x14ac:dyDescent="0.3">
      <c r="A7" t="s">
        <v>8393</v>
      </c>
      <c r="B7" s="17" t="e">
        <f>B5-B6</f>
        <v>#REF!</v>
      </c>
      <c r="C7" s="17" t="e">
        <f>C5-C6</f>
        <v>#REF!</v>
      </c>
    </row>
    <row r="8" spans="1:3" x14ac:dyDescent="0.3">
      <c r="B8" s="17"/>
      <c r="C8" s="17"/>
    </row>
    <row r="9" spans="1:3" x14ac:dyDescent="0.3">
      <c r="A9" t="s">
        <v>8388</v>
      </c>
      <c r="B9" s="17" t="e">
        <f>AVERAGE(#REF!)</f>
        <v>#REF!</v>
      </c>
      <c r="C9" s="17" t="e">
        <f>AVERAGE(#REF!)</f>
        <v>#REF!</v>
      </c>
    </row>
    <row r="10" spans="1:3" x14ac:dyDescent="0.3">
      <c r="A10" t="s">
        <v>8389</v>
      </c>
      <c r="B10" s="17" t="e">
        <f>MEDIAN(#REF!)</f>
        <v>#REF!</v>
      </c>
      <c r="C10" s="17" t="e">
        <f>MEDIAN(#REF!)</f>
        <v>#REF!</v>
      </c>
    </row>
    <row r="11" spans="1:3" x14ac:dyDescent="0.3">
      <c r="A11" t="s">
        <v>8394</v>
      </c>
      <c r="B11" s="17" t="e">
        <f>_xlfn.STDEV.P(#REF!)</f>
        <v>#REF!</v>
      </c>
      <c r="C11" s="17" t="e">
        <f>_xlfn.STDEV.P(#REF!)</f>
        <v>#REF!</v>
      </c>
    </row>
    <row r="12" spans="1:3" x14ac:dyDescent="0.3">
      <c r="A12" t="s">
        <v>8395</v>
      </c>
      <c r="B12" s="17" t="e">
        <f>_xlfn.QUARTILE.EXC(#REF!,3)</f>
        <v>#REF!</v>
      </c>
      <c r="C12" s="17" t="e">
        <f>_xlfn.QUARTILE.EXC(#REF!,3)</f>
        <v>#REF!</v>
      </c>
    </row>
    <row r="13" spans="1:3" x14ac:dyDescent="0.3">
      <c r="A13" t="s">
        <v>8396</v>
      </c>
      <c r="B13" s="17" t="e">
        <f>_xlfn.QUARTILE.EXC(#REF!,1)</f>
        <v>#REF!</v>
      </c>
      <c r="C13" s="17" t="e">
        <f>_xlfn.QUARTILE.EXC(#REF!,1)</f>
        <v>#REF!</v>
      </c>
    </row>
    <row r="14" spans="1:3" x14ac:dyDescent="0.3">
      <c r="A14" t="s">
        <v>8397</v>
      </c>
      <c r="B14" s="17" t="e">
        <f>B12-B13</f>
        <v>#REF!</v>
      </c>
      <c r="C14" s="17" t="e">
        <f>C12-C13</f>
        <v>#REF!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1E3A1-9859-4ACC-88EA-63248AB5A35F}">
  <dimension ref="A1:F6"/>
  <sheetViews>
    <sheetView workbookViewId="0">
      <selection activeCell="D7" sqref="D7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12" bestFit="1" customWidth="1"/>
    <col min="8" max="8" width="9.6640625" bestFit="1" customWidth="1"/>
    <col min="9" max="9" width="10.44140625" bestFit="1" customWidth="1"/>
    <col min="10" max="10" width="7.109375" bestFit="1" customWidth="1"/>
    <col min="11" max="11" width="10.77734375" bestFit="1" customWidth="1"/>
  </cols>
  <sheetData>
    <row r="1" spans="1:6" x14ac:dyDescent="0.3">
      <c r="A1" s="11" t="s">
        <v>8222</v>
      </c>
      <c r="B1" t="s">
        <v>8223</v>
      </c>
    </row>
    <row r="3" spans="1:6" x14ac:dyDescent="0.3">
      <c r="A3" s="11" t="s">
        <v>8363</v>
      </c>
      <c r="B3" s="11" t="s">
        <v>8360</v>
      </c>
    </row>
    <row r="4" spans="1:6" x14ac:dyDescent="0.3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3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265F4E-FA8A-401F-89E3-EFCE579C20A3}">
  <dimension ref="A1:E7"/>
  <sheetViews>
    <sheetView workbookViewId="0">
      <selection activeCell="B13" sqref="B13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11" t="s">
        <v>8222</v>
      </c>
      <c r="B1" t="s">
        <v>8224</v>
      </c>
    </row>
    <row r="2" spans="1:5" x14ac:dyDescent="0.3">
      <c r="A2" s="11" t="s">
        <v>8358</v>
      </c>
      <c r="B2" t="s">
        <v>8364</v>
      </c>
    </row>
    <row r="4" spans="1:5" x14ac:dyDescent="0.3">
      <c r="A4" s="11" t="s">
        <v>8363</v>
      </c>
      <c r="B4" s="11" t="s">
        <v>8360</v>
      </c>
    </row>
    <row r="5" spans="1:5" x14ac:dyDescent="0.3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2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3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7D950A-A950-431D-AFCE-1DEA97FDC65A}">
  <dimension ref="A1:F18"/>
  <sheetViews>
    <sheetView workbookViewId="0">
      <selection activeCell="P20" sqref="P20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1" t="s">
        <v>8358</v>
      </c>
      <c r="B1" t="s">
        <v>8315</v>
      </c>
    </row>
    <row r="2" spans="1:6" x14ac:dyDescent="0.3">
      <c r="A2" s="11" t="s">
        <v>8222</v>
      </c>
      <c r="B2" t="s">
        <v>8364</v>
      </c>
    </row>
    <row r="4" spans="1:6" x14ac:dyDescent="0.3">
      <c r="A4" s="11" t="s">
        <v>8363</v>
      </c>
      <c r="B4" s="11" t="s">
        <v>8360</v>
      </c>
    </row>
    <row r="5" spans="1:6" x14ac:dyDescent="0.3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6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3">
      <c r="A7" s="16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3">
      <c r="A8" s="16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3">
      <c r="A9" s="16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3">
      <c r="A10" s="16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3">
      <c r="A11" s="16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3">
      <c r="A12" s="16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3">
      <c r="A13" s="16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3">
      <c r="A14" s="16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3">
      <c r="A15" s="16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3">
      <c r="A16" s="16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3">
      <c r="A17" s="16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3">
      <c r="A18" s="16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B3B574-1BE4-46E8-8472-4E616F99BA65}">
  <dimension ref="A1:F6"/>
  <sheetViews>
    <sheetView workbookViewId="0">
      <selection activeCell="B20" sqref="B20"/>
    </sheetView>
  </sheetViews>
  <sheetFormatPr defaultRowHeight="14.4" x14ac:dyDescent="0.3"/>
  <cols>
    <col min="1" max="1" width="30.5546875" bestFit="1" customWidth="1"/>
    <col min="2" max="2" width="117.21875" bestFit="1" customWidth="1"/>
    <col min="3" max="3" width="8.21875" customWidth="1"/>
  </cols>
  <sheetData>
    <row r="1" spans="1:6" x14ac:dyDescent="0.3">
      <c r="A1" t="s">
        <v>8379</v>
      </c>
      <c r="B1" t="s">
        <v>4110</v>
      </c>
      <c r="C1" t="s">
        <v>8380</v>
      </c>
      <c r="D1" t="s">
        <v>8381</v>
      </c>
      <c r="E1" t="s">
        <v>8382</v>
      </c>
      <c r="F1" t="s">
        <v>8383</v>
      </c>
    </row>
    <row r="2" spans="1:6" x14ac:dyDescent="0.3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VLOOKUP(A2,Kickstarter!B:L,11,FALSE)</f>
        <v>39</v>
      </c>
    </row>
    <row r="3" spans="1:6" x14ac:dyDescent="0.3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VLOOKUP(A3,Kickstarter!B:L,11,FALSE)</f>
        <v>56</v>
      </c>
    </row>
    <row r="4" spans="1:6" x14ac:dyDescent="0.3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VLOOKUP(A4,Kickstarter!B:L,11,FALSE)</f>
        <v>78</v>
      </c>
    </row>
    <row r="5" spans="1:6" x14ac:dyDescent="0.3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VLOOKUP(A5,Kickstarter!B:L,11,FALSE)</f>
        <v>26</v>
      </c>
    </row>
    <row r="6" spans="1:6" x14ac:dyDescent="0.3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Theater Outcomes by Launch Date</vt:lpstr>
      <vt:lpstr>Outcomes Based on Goals</vt:lpstr>
      <vt:lpstr>Descriptive Statistics</vt:lpstr>
      <vt:lpstr>Category Statistics</vt:lpstr>
      <vt:lpstr>Subcategory Statistics</vt:lpstr>
      <vt:lpstr>Outcomes Based on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Peter Nielsen</cp:lastModifiedBy>
  <dcterms:created xsi:type="dcterms:W3CDTF">2017-04-20T15:17:24Z</dcterms:created>
  <dcterms:modified xsi:type="dcterms:W3CDTF">2021-02-21T23:20:13Z</dcterms:modified>
</cp:coreProperties>
</file>