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yang.xu/Dropbox/ISEEC/model/data/input/"/>
    </mc:Choice>
  </mc:AlternateContent>
  <xr:revisionPtr revIDLastSave="0" documentId="13_ncr:1_{1941C7CA-EC47-444A-99A8-10C3609855D3}" xr6:coauthVersionLast="47" xr6:coauthVersionMax="47" xr10:uidLastSave="{00000000-0000-0000-0000-000000000000}"/>
  <bookViews>
    <workbookView xWindow="-11620" yWindow="-28300" windowWidth="51200" windowHeight="28300" xr2:uid="{00000000-000D-0000-FFFF-FFFF00000000}"/>
  </bookViews>
  <sheets>
    <sheet name="future data" sheetId="1" r:id="rId1"/>
    <sheet name="1971-2015 World Bank Data" sheetId="6" r:id="rId2"/>
    <sheet name="1965-2018 BP Data" sheetId="21" r:id="rId3"/>
    <sheet name="1990-2016 IEA Data" sheetId="4" r:id="rId4"/>
    <sheet name="Conversions" sheetId="24" r:id="rId5"/>
    <sheet name="all sources" sheetId="11" r:id="rId6"/>
    <sheet name="Comparison" sheetId="23" r:id="rId7"/>
  </sheets>
  <externalReferences>
    <externalReference r:id="rId8"/>
  </externalReferences>
  <definedNames>
    <definedName name="\I" localSheetId="2">#REF!</definedName>
    <definedName name="\I">#REF!</definedName>
    <definedName name="\P" localSheetId="2">#REF!</definedName>
    <definedName name="\P">#REF!</definedName>
    <definedName name="aa">'[1]Oil Consumption - Barrels'!#REF!</definedName>
    <definedName name="INIT" localSheetId="2">#REF!</definedName>
    <definedName name="INIT">#REF!</definedName>
    <definedName name="LEAP" localSheetId="2">#REF!</definedName>
    <definedName name="LEAP">#REF!</definedName>
    <definedName name="NONLEAP" localSheetId="2">#REF!</definedName>
    <definedName name="NONLEAP">#REF!</definedName>
    <definedName name="Print1" localSheetId="2">#REF!</definedName>
    <definedName name="Print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" l="1"/>
  <c r="F46" i="1"/>
  <c r="AU2" i="21" l="1"/>
  <c r="AP2" i="21"/>
  <c r="C6" i="24"/>
  <c r="D6" i="24" l="1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C7" i="24"/>
  <c r="D29" i="4" l="1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E20" i="4"/>
  <c r="F20" i="4"/>
  <c r="G20" i="4"/>
  <c r="H20" i="4"/>
  <c r="I20" i="4"/>
  <c r="D21" i="4"/>
  <c r="D22" i="4"/>
  <c r="D23" i="4"/>
  <c r="D24" i="4"/>
  <c r="D25" i="4"/>
  <c r="D26" i="4"/>
  <c r="D27" i="4"/>
  <c r="D28" i="4"/>
  <c r="D30" i="4"/>
  <c r="D20" i="4"/>
</calcChain>
</file>

<file path=xl/sharedStrings.xml><?xml version="1.0" encoding="utf-8"?>
<sst xmlns="http://schemas.openxmlformats.org/spreadsheetml/2006/main" count="579" uniqueCount="189">
  <si>
    <t>Model</t>
  </si>
  <si>
    <t>Scenario</t>
  </si>
  <si>
    <t>Region</t>
  </si>
  <si>
    <t>Variable</t>
  </si>
  <si>
    <t>Unit</t>
  </si>
  <si>
    <t>AIM/CGE</t>
  </si>
  <si>
    <t>SSP3-Baseline</t>
  </si>
  <si>
    <t>World</t>
  </si>
  <si>
    <t>EJ/yr</t>
  </si>
  <si>
    <t>GCAM4</t>
  </si>
  <si>
    <t>SSP4-Baseline</t>
  </si>
  <si>
    <t>IMAGE</t>
  </si>
  <si>
    <t>SSP1-Baseline</t>
  </si>
  <si>
    <t>MESSAGE-GLOBIOM</t>
  </si>
  <si>
    <t>SSP2-Baseline</t>
  </si>
  <si>
    <t>REMIND-MAGPIE</t>
  </si>
  <si>
    <t>SSP5-Baseline</t>
  </si>
  <si>
    <t>Primary Energy|Fossil</t>
  </si>
  <si>
    <t>Primary Energy|Biomass</t>
  </si>
  <si>
    <t>Primary Energy</t>
  </si>
  <si>
    <t>Primary Energy|Wind</t>
  </si>
  <si>
    <t>Primary Energy|Solar</t>
  </si>
  <si>
    <t>Crude oil</t>
  </si>
  <si>
    <t>Oil products</t>
  </si>
  <si>
    <t>Natural gas</t>
  </si>
  <si>
    <t>Nuclear</t>
  </si>
  <si>
    <t>Hydro</t>
  </si>
  <si>
    <t>Geothermal, solar, etc.</t>
  </si>
  <si>
    <t>Biofuels and waste</t>
  </si>
  <si>
    <t>Electricity</t>
  </si>
  <si>
    <t>Heat</t>
  </si>
  <si>
    <t>Coal*</t>
  </si>
  <si>
    <t>Total**</t>
  </si>
  <si>
    <t>Source</t>
  </si>
  <si>
    <t>Metric</t>
  </si>
  <si>
    <t>Total Final Consumption</t>
  </si>
  <si>
    <t>IEA</t>
  </si>
  <si>
    <t>https://www.iea.org//statistics/?country=WORLD&amp;year=2016&amp;category=Energy%20supply&amp;indicator=TPESbySource&amp;mode=table&amp;dataTable=BALANCES</t>
  </si>
  <si>
    <t>Original data was in ktoe and was converted EJ/year by multiplying original values by 0.000041868</t>
  </si>
  <si>
    <t>Full dataset must be paid for (800 Euros)--this data was copied and pasted from the above link</t>
  </si>
  <si>
    <t>Only total final consumption estimates are displayed, but total primary energy supply, industry usage, and other estimates are available via the link</t>
  </si>
  <si>
    <t>Indicator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</si>
  <si>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</si>
  <si>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</si>
  <si>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</si>
  <si>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</si>
  <si>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</si>
  <si>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</si>
  <si>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</si>
  <si>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</si>
  <si>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</si>
  <si>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</si>
  <si>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</si>
  <si>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</si>
  <si>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</si>
  <si>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</si>
  <si>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</si>
  <si>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</si>
  <si>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</si>
  <si>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</si>
  <si>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</si>
  <si>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</si>
  <si>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</si>
  <si>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</si>
  <si>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</si>
  <si>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</si>
  <si>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</si>
  <si>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</si>
  <si>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</si>
  <si>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</si>
  <si>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</si>
  <si>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</si>
  <si>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</si>
  <si>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</si>
  <si>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</si>
  <si>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</si>
  <si>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</si>
  <si>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</si>
  <si>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</si>
  <si>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</si>
  <si>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</si>
  <si>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</si>
  <si>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</si>
  <si>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</si>
  <si>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</si>
  <si>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</si>
  <si>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</si>
  <si>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</si>
  <si>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</si>
  <si>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</si>
  <si>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</si>
  <si>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</si>
  <si>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</si>
  <si>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</si>
  <si>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</si>
  <si>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</si>
  <si>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</si>
  <si>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</si>
  <si>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High income</t>
  </si>
  <si>
    <t>Low income</t>
  </si>
  <si>
    <t>Lower middle income</t>
  </si>
  <si>
    <t>Middle income</t>
  </si>
  <si>
    <t>Upper middle income</t>
  </si>
  <si>
    <t>Group</t>
  </si>
  <si>
    <t>Notes:</t>
  </si>
  <si>
    <t>https://data.worldbank.org/indicator/EG.USE.PCAP.KG.OE?view=chart (IEA Statistics © OECD/IEA 2014 ( iea.org/stats/index.asp ), subject to iea.org/t&amp;c/termsandconditions)</t>
  </si>
  <si>
    <t>Fossil fuel energy consumption (% of total)</t>
  </si>
  <si>
    <t>Renewable energy consumption (% of total)</t>
  </si>
  <si>
    <t>Renewable energy consumption</t>
  </si>
  <si>
    <t>Fossil fuel energy consumption</t>
  </si>
  <si>
    <t>Fossil fuel and renewable energy consumptions are based on percentages of total consumption, provided below main table. Percentages add to more than 100 in some cases.</t>
  </si>
  <si>
    <t>There is no data provided for low income populations.</t>
  </si>
  <si>
    <t>Total energy and fossil fuel energy consumption are consistently avaialble beginning in 1971.</t>
  </si>
  <si>
    <t>Renewable energy consumption is consistently available beginning in 1990.</t>
  </si>
  <si>
    <t>https://data.worldbank.org/indicator/EG.USE.COMM.FO.ZS?view=chart</t>
  </si>
  <si>
    <t>https://data.worldbank.org/indicator/EG.FEC.RNEW.ZS?view=chart</t>
  </si>
  <si>
    <t>Sources:</t>
  </si>
  <si>
    <t>https://www.eia.gov/beta/international/data/browser/#/?c=4100000002000060000000000000g000200000000000000001&amp;vs=~~INTL.44-1-WORL-QBTU.A~~INTL.44-2-WORL-QBTU.A&amp;vo=0&amp;v=T&amp;start=1980&amp;end=2016&amp;s=INTL.44-1-WORL-QBTU.A~~INTL.44-2-WORL-QBTU.A</t>
  </si>
  <si>
    <t>Total Primary Energy Consumption</t>
  </si>
  <si>
    <t>Total Primary Energy Production</t>
  </si>
  <si>
    <t>Variable (kg of oil equivalent per capita)</t>
  </si>
  <si>
    <t>Energy use</t>
  </si>
  <si>
    <t>Variable (ktoe)</t>
  </si>
  <si>
    <t>Units</t>
  </si>
  <si>
    <t>Mtoe</t>
  </si>
  <si>
    <t>Primary Energy Production + Net Trade</t>
  </si>
  <si>
    <t>Primary Energy Production</t>
  </si>
  <si>
    <t>OECD</t>
  </si>
  <si>
    <t>Enerdata</t>
  </si>
  <si>
    <t xml:space="preserve">REMIND-MAGPIE </t>
  </si>
  <si>
    <t>Fossil Fuels and Industry</t>
  </si>
  <si>
    <t>Mt CO2/yr</t>
  </si>
  <si>
    <t>Land use</t>
  </si>
  <si>
    <t>IEA via World Bank</t>
  </si>
  <si>
    <t>Renewable Energy Consumption</t>
  </si>
  <si>
    <t>EIA</t>
  </si>
  <si>
    <t>Link</t>
  </si>
  <si>
    <t>Fossil Fuel Energy Consumption</t>
  </si>
  <si>
    <t>https://yearbook.enerdata.net/</t>
  </si>
  <si>
    <t>https://data.oecd.org/energy/primary-energy-supply.html</t>
  </si>
  <si>
    <t>https://iea.org/statistics/?country=WORLD&amp;year=2016&amp;category=Energy%20supply&amp;indicator=TPESbySource&amp;mode=table&amp;dataTable=BALANCES</t>
  </si>
  <si>
    <t>*TPES is equal to the sum of production, imports, exports (negative), and storage changes</t>
  </si>
  <si>
    <t>Total Primary Energy Supply (TPES)*</t>
  </si>
  <si>
    <t>Year</t>
  </si>
  <si>
    <t>Oil</t>
  </si>
  <si>
    <t>Natural Gas</t>
  </si>
  <si>
    <t>Coal</t>
  </si>
  <si>
    <t>Wind</t>
  </si>
  <si>
    <t>Solar</t>
  </si>
  <si>
    <t>British Petroleum</t>
  </si>
  <si>
    <t>BP Renewable</t>
  </si>
  <si>
    <t>BP Fossil Fuel</t>
  </si>
  <si>
    <t>IEA Fossil Fuel</t>
  </si>
  <si>
    <t>IEA Renewable</t>
  </si>
  <si>
    <t>(All data in Mtoe)</t>
  </si>
  <si>
    <t>Primary Consumption</t>
  </si>
  <si>
    <t>https://www.bp.com/en/global/corporate/energy-economics/statistical-review-of-world-energy.html</t>
  </si>
  <si>
    <t>Renewable (Manual Sum)</t>
  </si>
  <si>
    <t>Fossil Fuel (Manual Sum)</t>
  </si>
  <si>
    <t>Total Consumption (Manual Sum)</t>
  </si>
  <si>
    <t>Geothermal, Biomass, and others</t>
  </si>
  <si>
    <t>BP Total</t>
  </si>
  <si>
    <t>IEA Total</t>
  </si>
  <si>
    <t>World Bank</t>
  </si>
  <si>
    <t>Fossil fuel consumption (kg of oe per capita)</t>
  </si>
  <si>
    <t>Renewable consumption (kg of oe per capita)</t>
  </si>
  <si>
    <t>Energy use (kg of oe per capita)</t>
  </si>
  <si>
    <t>https://data.worldbank.org/indicator/SP.POP.TOTL</t>
  </si>
  <si>
    <t>Population</t>
  </si>
  <si>
    <t>Fossil fuel consumption (Mtoe)</t>
  </si>
  <si>
    <t>Renewable consumption (Mtoe)</t>
  </si>
  <si>
    <t>Energy use (Mtoe)</t>
  </si>
  <si>
    <t>Variable (EJ/year)</t>
  </si>
  <si>
    <t>Notes</t>
  </si>
  <si>
    <t>Variable (units)</t>
  </si>
  <si>
    <t>Key</t>
  </si>
  <si>
    <t>Original Data</t>
  </si>
  <si>
    <t>Converted Data*</t>
  </si>
  <si>
    <t>IEA via World Bank (energy data) Link</t>
  </si>
  <si>
    <t>World Bank (population data) Link</t>
  </si>
  <si>
    <t>https://data.worldbank.org/indicator/EG.USE.PCAP.KG.OE?view=chart</t>
  </si>
  <si>
    <t>((kilograms of oil equivalent per capita) * (population)) / (1,000,000,000)</t>
  </si>
  <si>
    <t xml:space="preserve">Conversion equation* = </t>
  </si>
  <si>
    <t>*Unit converter: https://www.unitjuggler.com/</t>
  </si>
  <si>
    <t>Highlighted rows in "1971-2015 World Bank Data"</t>
  </si>
  <si>
    <t>Graphed data in "Comparison"</t>
  </si>
  <si>
    <t>MESSAGE-GLOBIOM </t>
  </si>
  <si>
    <t>added Sep 2022</t>
  </si>
  <si>
    <t>https://tntcat.iiasa.ac.at/SspDb/dsd?Action=htmlpage&amp;page=40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</si>
</sst>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#,##0.000"/>
    <numFmt numFmtId="166" formatCode="[&gt;0.05]0.0;[=0]\-;\^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9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9"/>
      <color rgb="FF000000"/>
      <name val="Verdana"/>
      <family val="2"/>
    </font>
    <font>
      <i/>
      <sz val="11"/>
      <color rgb="FF000000"/>
      <name val="Calibri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2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11" fillId="0" borderId="1"/>
    <xf numFmtId="0" fontId="2" fillId="0" borderId="1"/>
    <xf numFmtId="0" fontId="12" fillId="0" borderId="0" applyNumberFormat="0" applyFill="0" applyBorder="0" applyAlignment="0" applyProtection="0"/>
    <xf numFmtId="0" fontId="13" fillId="0" borderId="1" applyFill="0" applyProtection="0"/>
    <xf numFmtId="0" fontId="16" fillId="0" borderId="1" applyFill="0" applyBorder="0"/>
    <xf numFmtId="0" fontId="17" fillId="0" borderId="1" applyNumberFormat="0" applyFill="0" applyBorder="0" applyAlignment="0" applyProtection="0">
      <alignment vertical="top"/>
      <protection locked="0"/>
    </xf>
    <xf numFmtId="0" fontId="21" fillId="0" borderId="1"/>
    <xf numFmtId="44" fontId="22" fillId="0" borderId="0" applyFont="0" applyFill="0" applyBorder="0" applyAlignment="0" applyProtection="0"/>
  </cellStyleXfs>
  <cellXfs count="169">
    <xf numFmtId="0" fontId="0" fillId="0" borderId="0" xfId="0" applyFont="1" applyAlignment="1"/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164" fontId="5" fillId="0" borderId="0" xfId="1" applyNumberFormat="1" applyFont="1" applyFill="1" applyAlignment="1">
      <alignment wrapText="1"/>
    </xf>
    <xf numFmtId="164" fontId="4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8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3" fontId="0" fillId="0" borderId="2" xfId="0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1" fillId="0" borderId="1" xfId="2"/>
    <xf numFmtId="0" fontId="11" fillId="0" borderId="1" xfId="2" applyBorder="1"/>
    <xf numFmtId="0" fontId="11" fillId="0" borderId="6" xfId="2" applyBorder="1"/>
    <xf numFmtId="0" fontId="10" fillId="0" borderId="1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1" fillId="0" borderId="5" xfId="2" applyBorder="1"/>
    <xf numFmtId="0" fontId="11" fillId="0" borderId="7" xfId="2" applyBorder="1"/>
    <xf numFmtId="0" fontId="10" fillId="0" borderId="2" xfId="2" applyFont="1" applyBorder="1" applyAlignment="1">
      <alignment horizontal="center" vertical="center"/>
    </xf>
    <xf numFmtId="0" fontId="0" fillId="0" borderId="1" xfId="0" applyFill="1" applyBorder="1"/>
    <xf numFmtId="0" fontId="11" fillId="0" borderId="1" xfId="2" applyBorder="1" applyAlignment="1">
      <alignment horizontal="center" vertical="center"/>
    </xf>
    <xf numFmtId="165" fontId="11" fillId="0" borderId="1" xfId="2" applyNumberFormat="1" applyBorder="1" applyAlignment="1">
      <alignment horizontal="center" vertical="center"/>
    </xf>
    <xf numFmtId="165" fontId="11" fillId="0" borderId="5" xfId="2" applyNumberFormat="1" applyBorder="1" applyAlignment="1">
      <alignment horizontal="center" vertical="center"/>
    </xf>
    <xf numFmtId="165" fontId="11" fillId="0" borderId="6" xfId="2" applyNumberFormat="1" applyBorder="1" applyAlignment="1">
      <alignment horizontal="center" vertical="center"/>
    </xf>
    <xf numFmtId="165" fontId="11" fillId="0" borderId="7" xfId="2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5" fontId="11" fillId="0" borderId="3" xfId="2" applyNumberFormat="1" applyBorder="1" applyAlignment="1">
      <alignment horizontal="center" vertical="center"/>
    </xf>
    <xf numFmtId="165" fontId="11" fillId="0" borderId="4" xfId="2" applyNumberForma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5" fontId="11" fillId="0" borderId="13" xfId="2" applyNumberFormat="1" applyBorder="1" applyAlignment="1">
      <alignment horizontal="center" vertical="center"/>
    </xf>
    <xf numFmtId="165" fontId="11" fillId="0" borderId="14" xfId="2" applyNumberFormat="1" applyBorder="1" applyAlignment="1">
      <alignment horizontal="center" vertical="center"/>
    </xf>
    <xf numFmtId="165" fontId="11" fillId="0" borderId="15" xfId="2" applyNumberFormat="1" applyBorder="1" applyAlignment="1">
      <alignment horizontal="center" vertical="center"/>
    </xf>
    <xf numFmtId="0" fontId="11" fillId="0" borderId="3" xfId="2" applyBorder="1"/>
    <xf numFmtId="0" fontId="11" fillId="0" borderId="4" xfId="2" applyBorder="1"/>
    <xf numFmtId="0" fontId="2" fillId="0" borderId="1" xfId="2" applyFont="1" applyBorder="1"/>
    <xf numFmtId="0" fontId="2" fillId="0" borderId="6" xfId="2" applyFont="1" applyBorder="1"/>
    <xf numFmtId="0" fontId="0" fillId="0" borderId="6" xfId="0" applyFill="1" applyBorder="1"/>
    <xf numFmtId="0" fontId="12" fillId="0" borderId="1" xfId="4" applyFill="1" applyBorder="1"/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3" fontId="0" fillId="0" borderId="6" xfId="0" applyNumberFormat="1" applyFont="1" applyBorder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0" fontId="2" fillId="3" borderId="13" xfId="2" applyFont="1" applyFill="1" applyBorder="1" applyAlignment="1">
      <alignment horizontal="center" vertical="center"/>
    </xf>
    <xf numFmtId="165" fontId="11" fillId="3" borderId="14" xfId="2" applyNumberFormat="1" applyFill="1" applyBorder="1" applyAlignment="1">
      <alignment horizontal="center" vertical="center"/>
    </xf>
    <xf numFmtId="165" fontId="11" fillId="3" borderId="1" xfId="2" applyNumberFormat="1" applyFill="1" applyBorder="1" applyAlignment="1">
      <alignment horizontal="center" vertical="center"/>
    </xf>
    <xf numFmtId="165" fontId="11" fillId="3" borderId="5" xfId="2" applyNumberFormat="1" applyFill="1" applyBorder="1" applyAlignment="1">
      <alignment horizontal="center" vertical="center"/>
    </xf>
    <xf numFmtId="0" fontId="11" fillId="3" borderId="1" xfId="2" applyFill="1"/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65" fontId="11" fillId="3" borderId="15" xfId="2" applyNumberFormat="1" applyFill="1" applyBorder="1" applyAlignment="1">
      <alignment horizontal="center" vertical="center"/>
    </xf>
    <xf numFmtId="165" fontId="11" fillId="3" borderId="6" xfId="2" applyNumberFormat="1" applyFill="1" applyBorder="1" applyAlignment="1">
      <alignment horizontal="center" vertical="center"/>
    </xf>
    <xf numFmtId="165" fontId="11" fillId="3" borderId="7" xfId="2" applyNumberFormat="1" applyFill="1" applyBorder="1" applyAlignment="1">
      <alignment horizontal="center" vertical="center"/>
    </xf>
    <xf numFmtId="0" fontId="14" fillId="3" borderId="0" xfId="0" applyFont="1" applyFill="1"/>
    <xf numFmtId="0" fontId="0" fillId="3" borderId="0" xfId="0" applyFill="1"/>
    <xf numFmtId="0" fontId="8" fillId="3" borderId="0" xfId="0" applyFont="1" applyFill="1"/>
    <xf numFmtId="0" fontId="0" fillId="0" borderId="0" xfId="0"/>
    <xf numFmtId="0" fontId="12" fillId="0" borderId="3" xfId="4" applyFill="1" applyBorder="1"/>
    <xf numFmtId="0" fontId="0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4" xfId="0" applyFill="1" applyBorder="1"/>
    <xf numFmtId="0" fontId="0" fillId="0" borderId="15" xfId="0" applyFont="1" applyBorder="1" applyAlignment="1"/>
    <xf numFmtId="0" fontId="9" fillId="0" borderId="16" xfId="0" applyFont="1" applyBorder="1" applyAlignment="1">
      <alignment horizontal="center"/>
    </xf>
    <xf numFmtId="0" fontId="9" fillId="0" borderId="11" xfId="0" applyFont="1" applyBorder="1" applyAlignment="1"/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3" fontId="2" fillId="0" borderId="1" xfId="3" applyNumberFormat="1" applyBorder="1" applyAlignment="1">
      <alignment horizontal="center" vertical="center"/>
    </xf>
    <xf numFmtId="3" fontId="2" fillId="0" borderId="5" xfId="3" applyNumberForma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0" fontId="0" fillId="0" borderId="12" xfId="0" applyFont="1" applyBorder="1" applyAlignment="1"/>
    <xf numFmtId="0" fontId="15" fillId="0" borderId="1" xfId="0" applyFont="1" applyFill="1" applyBorder="1" applyAlignment="1">
      <alignment horizontal="left" vertical="center"/>
    </xf>
    <xf numFmtId="0" fontId="16" fillId="0" borderId="1" xfId="6"/>
    <xf numFmtId="0" fontId="18" fillId="0" borderId="1" xfId="6" applyFont="1"/>
    <xf numFmtId="0" fontId="16" fillId="0" borderId="1" xfId="6" applyFont="1" applyFill="1"/>
    <xf numFmtId="0" fontId="19" fillId="0" borderId="1" xfId="6" applyFont="1" applyFill="1"/>
    <xf numFmtId="0" fontId="20" fillId="0" borderId="16" xfId="6" applyFont="1" applyFill="1" applyBorder="1" applyAlignment="1">
      <alignment horizontal="center" vertical="center"/>
    </xf>
    <xf numFmtId="0" fontId="20" fillId="0" borderId="11" xfId="6" applyFont="1" applyFill="1" applyBorder="1" applyAlignment="1">
      <alignment horizontal="center" vertical="center"/>
    </xf>
    <xf numFmtId="0" fontId="20" fillId="0" borderId="12" xfId="6" applyFont="1" applyFill="1" applyBorder="1" applyAlignment="1">
      <alignment horizontal="center" vertical="center"/>
    </xf>
    <xf numFmtId="0" fontId="20" fillId="0" borderId="2" xfId="6" applyFont="1" applyFill="1" applyBorder="1" applyAlignment="1">
      <alignment horizontal="center" vertical="center"/>
    </xf>
    <xf numFmtId="0" fontId="20" fillId="0" borderId="9" xfId="6" applyFont="1" applyFill="1" applyBorder="1" applyAlignment="1">
      <alignment horizontal="center" vertical="center"/>
    </xf>
    <xf numFmtId="166" fontId="20" fillId="0" borderId="10" xfId="6" applyNumberFormat="1" applyFont="1" applyFill="1" applyBorder="1" applyAlignment="1">
      <alignment horizontal="center" vertical="center"/>
    </xf>
    <xf numFmtId="0" fontId="20" fillId="4" borderId="16" xfId="6" applyFont="1" applyFill="1" applyBorder="1" applyAlignment="1">
      <alignment horizontal="center" vertical="center"/>
    </xf>
    <xf numFmtId="0" fontId="20" fillId="4" borderId="11" xfId="6" applyFont="1" applyFill="1" applyBorder="1" applyAlignment="1">
      <alignment horizontal="center" vertical="center"/>
    </xf>
    <xf numFmtId="0" fontId="20" fillId="4" borderId="12" xfId="6" applyFont="1" applyFill="1" applyBorder="1" applyAlignment="1">
      <alignment horizontal="center" vertical="center"/>
    </xf>
    <xf numFmtId="0" fontId="20" fillId="4" borderId="2" xfId="6" applyFont="1" applyFill="1" applyBorder="1" applyAlignment="1">
      <alignment horizontal="center" vertical="center"/>
    </xf>
    <xf numFmtId="0" fontId="19" fillId="0" borderId="0" xfId="0" applyFont="1"/>
    <xf numFmtId="0" fontId="20" fillId="0" borderId="2" xfId="0" applyFont="1" applyFill="1" applyBorder="1" applyAlignment="1">
      <alignment horizontal="center" vertical="center"/>
    </xf>
    <xf numFmtId="166" fontId="20" fillId="0" borderId="2" xfId="6" applyNumberFormat="1" applyFont="1" applyFill="1" applyBorder="1" applyAlignment="1">
      <alignment horizontal="center" vertical="center"/>
    </xf>
    <xf numFmtId="166" fontId="20" fillId="0" borderId="2" xfId="0" applyNumberFormat="1" applyFont="1" applyFill="1" applyBorder="1" applyAlignment="1">
      <alignment horizontal="center" vertical="center"/>
    </xf>
    <xf numFmtId="166" fontId="20" fillId="4" borderId="10" xfId="6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3" fontId="2" fillId="0" borderId="2" xfId="3" applyNumberFormat="1" applyBorder="1" applyAlignment="1">
      <alignment horizontal="center" vertical="center"/>
    </xf>
    <xf numFmtId="3" fontId="20" fillId="0" borderId="2" xfId="6" applyNumberFormat="1" applyFont="1" applyFill="1" applyBorder="1" applyAlignment="1">
      <alignment horizontal="center" vertical="center"/>
    </xf>
    <xf numFmtId="3" fontId="0" fillId="0" borderId="2" xfId="0" applyNumberFormat="1" applyFont="1" applyBorder="1" applyAlignment="1"/>
    <xf numFmtId="0" fontId="11" fillId="0" borderId="1" xfId="2" applyFill="1"/>
    <xf numFmtId="0" fontId="1" fillId="0" borderId="1" xfId="2" applyFont="1" applyBorder="1" applyAlignment="1">
      <alignment horizontal="center" vertical="center"/>
    </xf>
    <xf numFmtId="0" fontId="1" fillId="0" borderId="1" xfId="2" applyFont="1"/>
    <xf numFmtId="0" fontId="1" fillId="0" borderId="2" xfId="2" applyFont="1" applyBorder="1" applyAlignment="1">
      <alignment horizontal="center" vertical="center"/>
    </xf>
    <xf numFmtId="3" fontId="11" fillId="0" borderId="1" xfId="2" applyNumberFormat="1" applyAlignment="1">
      <alignment horizontal="center" vertical="center"/>
    </xf>
    <xf numFmtId="3" fontId="0" fillId="0" borderId="1" xfId="0" applyNumberFormat="1" applyFont="1" applyBorder="1" applyAlignment="1">
      <alignment horizontal="center"/>
    </xf>
    <xf numFmtId="0" fontId="1" fillId="5" borderId="2" xfId="2" applyFont="1" applyFill="1" applyBorder="1" applyAlignment="1">
      <alignment horizontal="center" vertical="center"/>
    </xf>
    <xf numFmtId="165" fontId="11" fillId="5" borderId="2" xfId="2" applyNumberForma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3" fontId="21" fillId="5" borderId="2" xfId="8" applyNumberForma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3" fontId="11" fillId="6" borderId="2" xfId="2" applyNumberFormat="1" applyFill="1" applyBorder="1" applyAlignment="1">
      <alignment horizontal="center" vertical="center"/>
    </xf>
    <xf numFmtId="0" fontId="1" fillId="6" borderId="2" xfId="2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20" fillId="0" borderId="1" xfId="2" applyFont="1"/>
    <xf numFmtId="0" fontId="1" fillId="7" borderId="2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/>
    </xf>
    <xf numFmtId="0" fontId="20" fillId="3" borderId="2" xfId="6" applyFont="1" applyFill="1" applyBorder="1" applyAlignment="1">
      <alignment horizontal="center" vertical="center"/>
    </xf>
    <xf numFmtId="166" fontId="20" fillId="3" borderId="2" xfId="6" applyNumberFormat="1" applyFont="1" applyFill="1" applyBorder="1" applyAlignment="1">
      <alignment horizontal="center" vertical="center"/>
    </xf>
    <xf numFmtId="0" fontId="19" fillId="3" borderId="1" xfId="6" applyFont="1" applyFill="1"/>
    <xf numFmtId="0" fontId="20" fillId="3" borderId="9" xfId="6" applyFont="1" applyFill="1" applyBorder="1" applyAlignment="1">
      <alignment horizontal="center" vertical="center"/>
    </xf>
    <xf numFmtId="44" fontId="8" fillId="0" borderId="8" xfId="9" applyFont="1" applyBorder="1" applyAlignment="1">
      <alignment horizontal="center" vertical="center"/>
    </xf>
    <xf numFmtId="0" fontId="11" fillId="0" borderId="2" xfId="2" applyBorder="1" applyAlignment="1">
      <alignment horizontal="center" vertical="center" wrapText="1"/>
    </xf>
    <xf numFmtId="0" fontId="11" fillId="3" borderId="2" xfId="2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" fillId="5" borderId="2" xfId="2" applyFont="1" applyFill="1" applyBorder="1" applyAlignment="1">
      <alignment horizontal="center" vertical="center" wrapText="1"/>
    </xf>
    <xf numFmtId="0" fontId="11" fillId="5" borderId="2" xfId="2" applyFill="1" applyBorder="1" applyAlignment="1">
      <alignment horizontal="center" vertical="center" wrapText="1"/>
    </xf>
    <xf numFmtId="0" fontId="1" fillId="6" borderId="2" xfId="2" applyFont="1" applyFill="1" applyBorder="1" applyAlignment="1">
      <alignment horizontal="center" vertical="center"/>
    </xf>
    <xf numFmtId="0" fontId="2" fillId="6" borderId="2" xfId="2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2" xfId="2" applyFont="1" applyBorder="1" applyAlignment="1">
      <alignment horizontal="center"/>
    </xf>
    <xf numFmtId="0" fontId="11" fillId="0" borderId="2" xfId="2" applyBorder="1" applyAlignment="1">
      <alignment horizontal="center"/>
    </xf>
    <xf numFmtId="0" fontId="1" fillId="0" borderId="2" xfId="2" applyFont="1" applyBorder="1" applyAlignment="1">
      <alignment horizontal="center" vertical="center"/>
    </xf>
    <xf numFmtId="0" fontId="14" fillId="0" borderId="0" xfId="0" applyFont="1" applyAlignment="1"/>
    <xf numFmtId="0" fontId="23" fillId="0" borderId="0" xfId="0" applyFont="1" applyAlignment="1"/>
  </cellXfs>
  <cellStyles count="10">
    <cellStyle name="Currency" xfId="9" builtinId="4"/>
    <cellStyle name="Good" xfId="1" builtinId="26"/>
    <cellStyle name="Hyperlink" xfId="4" builtinId="8"/>
    <cellStyle name="Hyperlink 2" xfId="7" xr:uid="{0C169F65-6A06-424E-B25B-596DEFED891A}"/>
    <cellStyle name="Normal" xfId="0" builtinId="0"/>
    <cellStyle name="Normal 2" xfId="2" xr:uid="{DFBE9EFB-4C62-4425-A252-51FEBAC994DE}"/>
    <cellStyle name="Normal 3" xfId="3" xr:uid="{E3F1CFFE-66FB-49E8-A66F-F63ED115320E}"/>
    <cellStyle name="Normal 4" xfId="5" xr:uid="{E2B44671-52B8-43EC-9DFB-49C4CEADB814}"/>
    <cellStyle name="Normal 5" xfId="6" xr:uid="{79B454AB-1127-4324-8020-44BEDE45BDF0}"/>
    <cellStyle name="Normal 6" xfId="8" xr:uid="{667D78E2-A87B-4BD2-83A6-B276B03742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Data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BP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Comparison!$A$2:$A$55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Comparison!$B$2:$B$55</c:f>
              <c:numCache>
                <c:formatCode>#,##0</c:formatCode>
                <c:ptCount val="54"/>
                <c:pt idx="0">
                  <c:v>3703.3784689773825</c:v>
                </c:pt>
                <c:pt idx="1">
                  <c:v>3904.2987453824653</c:v>
                </c:pt>
                <c:pt idx="2">
                  <c:v>4052.1364023670435</c:v>
                </c:pt>
                <c:pt idx="3">
                  <c:v>4297.991782452038</c:v>
                </c:pt>
                <c:pt idx="4">
                  <c:v>4591.0628309474287</c:v>
                </c:pt>
                <c:pt idx="5">
                  <c:v>4876.1130397507777</c:v>
                </c:pt>
                <c:pt idx="6">
                  <c:v>5080.8626240557669</c:v>
                </c:pt>
                <c:pt idx="7">
                  <c:v>5354.5744171120868</c:v>
                </c:pt>
                <c:pt idx="8">
                  <c:v>5662.7400972923933</c:v>
                </c:pt>
                <c:pt idx="9">
                  <c:v>5689.9342753815263</c:v>
                </c:pt>
                <c:pt idx="10">
                  <c:v>5719.5631890511468</c:v>
                </c:pt>
                <c:pt idx="11">
                  <c:v>6030.7773263763966</c:v>
                </c:pt>
                <c:pt idx="12">
                  <c:v>6245.1199965078122</c:v>
                </c:pt>
                <c:pt idx="13">
                  <c:v>6459.6518392421503</c:v>
                </c:pt>
                <c:pt idx="14">
                  <c:v>6684.1594275024818</c:v>
                </c:pt>
                <c:pt idx="15">
                  <c:v>6635.5271788241334</c:v>
                </c:pt>
                <c:pt idx="16">
                  <c:v>6598.3863435297353</c:v>
                </c:pt>
                <c:pt idx="17">
                  <c:v>6570.4491412113302</c:v>
                </c:pt>
                <c:pt idx="18">
                  <c:v>6674.4513233960515</c:v>
                </c:pt>
                <c:pt idx="19">
                  <c:v>6989.8118422460557</c:v>
                </c:pt>
                <c:pt idx="20">
                  <c:v>7167.7375710370443</c:v>
                </c:pt>
                <c:pt idx="21">
                  <c:v>7325.4299559040583</c:v>
                </c:pt>
                <c:pt idx="22">
                  <c:v>7581.3495244040023</c:v>
                </c:pt>
                <c:pt idx="23">
                  <c:v>7867.6669747298756</c:v>
                </c:pt>
                <c:pt idx="24">
                  <c:v>8023.2321808323522</c:v>
                </c:pt>
                <c:pt idx="25">
                  <c:v>8115.512308627799</c:v>
                </c:pt>
                <c:pt idx="26">
                  <c:v>8168.3956459229221</c:v>
                </c:pt>
                <c:pt idx="27">
                  <c:v>8223.8686826054618</c:v>
                </c:pt>
                <c:pt idx="28">
                  <c:v>8286.3203493079818</c:v>
                </c:pt>
                <c:pt idx="29">
                  <c:v>8395.6710745514811</c:v>
                </c:pt>
                <c:pt idx="30">
                  <c:v>8565.8280700510295</c:v>
                </c:pt>
                <c:pt idx="31">
                  <c:v>8821.3429286302726</c:v>
                </c:pt>
                <c:pt idx="32">
                  <c:v>8912.3009106702211</c:v>
                </c:pt>
                <c:pt idx="33">
                  <c:v>8965.6747926670887</c:v>
                </c:pt>
                <c:pt idx="34">
                  <c:v>9128.5798365816536</c:v>
                </c:pt>
                <c:pt idx="35">
                  <c:v>9357.0127947699821</c:v>
                </c:pt>
                <c:pt idx="36">
                  <c:v>9462.4938553563043</c:v>
                </c:pt>
                <c:pt idx="37">
                  <c:v>9676.544170863137</c:v>
                </c:pt>
                <c:pt idx="38">
                  <c:v>10031.562332610431</c:v>
                </c:pt>
                <c:pt idx="39">
                  <c:v>10524.14346998029</c:v>
                </c:pt>
                <c:pt idx="40">
                  <c:v>10887.938182277292</c:v>
                </c:pt>
                <c:pt idx="41">
                  <c:v>11205.78947954501</c:v>
                </c:pt>
                <c:pt idx="42">
                  <c:v>11561.932114880481</c:v>
                </c:pt>
                <c:pt idx="43">
                  <c:v>11705.102370982919</c:v>
                </c:pt>
                <c:pt idx="44">
                  <c:v>11540.305729326818</c:v>
                </c:pt>
                <c:pt idx="45">
                  <c:v>12099.939275395167</c:v>
                </c:pt>
                <c:pt idx="46">
                  <c:v>12403.705151318894</c:v>
                </c:pt>
                <c:pt idx="47">
                  <c:v>12575.492926362323</c:v>
                </c:pt>
                <c:pt idx="48">
                  <c:v>12819.426466265242</c:v>
                </c:pt>
                <c:pt idx="49">
                  <c:v>12939.768026370384</c:v>
                </c:pt>
                <c:pt idx="50">
                  <c:v>13045.577227629856</c:v>
                </c:pt>
                <c:pt idx="51">
                  <c:v>13228.584123461531</c:v>
                </c:pt>
                <c:pt idx="52">
                  <c:v>13474.602170557604</c:v>
                </c:pt>
                <c:pt idx="53">
                  <c:v>13864.882686051793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0DF-A79B-D26F8E11F613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IEA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Comparison!$A$2:$A$55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Comparison!$C$2:$C$55</c:f>
              <c:numCache>
                <c:formatCode>#,##0</c:formatCode>
                <c:ptCount val="54"/>
                <c:pt idx="6">
                  <c:v>5028.8795296248281</c:v>
                </c:pt>
                <c:pt idx="7">
                  <c:v>5264.669456351874</c:v>
                </c:pt>
                <c:pt idx="8">
                  <c:v>5549.5110669883034</c:v>
                </c:pt>
                <c:pt idx="9">
                  <c:v>5547.2402245064268</c:v>
                </c:pt>
                <c:pt idx="10">
                  <c:v>5549.5424301406983</c:v>
                </c:pt>
                <c:pt idx="11">
                  <c:v>5875.6577775477581</c:v>
                </c:pt>
                <c:pt idx="12">
                  <c:v>6079.9635840708361</c:v>
                </c:pt>
                <c:pt idx="13">
                  <c:v>6320.3955000529895</c:v>
                </c:pt>
                <c:pt idx="14">
                  <c:v>6505.1051705724012</c:v>
                </c:pt>
                <c:pt idx="15">
                  <c:v>6448.1581285479024</c:v>
                </c:pt>
                <c:pt idx="16">
                  <c:v>6379.4489751026686</c:v>
                </c:pt>
                <c:pt idx="17">
                  <c:v>6353.9142279651733</c:v>
                </c:pt>
                <c:pt idx="18">
                  <c:v>6422.8404428765471</c:v>
                </c:pt>
                <c:pt idx="19">
                  <c:v>6684.493178208827</c:v>
                </c:pt>
                <c:pt idx="20">
                  <c:v>6850.2548587772017</c:v>
                </c:pt>
                <c:pt idx="21">
                  <c:v>6981.3016493647156</c:v>
                </c:pt>
                <c:pt idx="22">
                  <c:v>7237.8948651183673</c:v>
                </c:pt>
                <c:pt idx="23">
                  <c:v>7495.0238619178772</c:v>
                </c:pt>
                <c:pt idx="24">
                  <c:v>7658.5868071476734</c:v>
                </c:pt>
                <c:pt idx="25">
                  <c:v>8782.4994574539523</c:v>
                </c:pt>
                <c:pt idx="26">
                  <c:v>8853.1248522667101</c:v>
                </c:pt>
                <c:pt idx="27">
                  <c:v>8838.0872793627696</c:v>
                </c:pt>
                <c:pt idx="28">
                  <c:v>8930.5689104647463</c:v>
                </c:pt>
                <c:pt idx="29">
                  <c:v>8987.186768913245</c:v>
                </c:pt>
                <c:pt idx="30">
                  <c:v>9220.415584778033</c:v>
                </c:pt>
                <c:pt idx="31">
                  <c:v>9453.6308065831836</c:v>
                </c:pt>
                <c:pt idx="32">
                  <c:v>9547.9707944663587</c:v>
                </c:pt>
                <c:pt idx="33">
                  <c:v>9591.1220806191177</c:v>
                </c:pt>
                <c:pt idx="34">
                  <c:v>9795.9019182082611</c:v>
                </c:pt>
                <c:pt idx="35">
                  <c:v>10007.40716814993</c:v>
                </c:pt>
                <c:pt idx="36">
                  <c:v>10132.690382184264</c:v>
                </c:pt>
                <c:pt idx="37">
                  <c:v>10342.00116561392</c:v>
                </c:pt>
                <c:pt idx="38">
                  <c:v>10721.563082187027</c:v>
                </c:pt>
                <c:pt idx="39">
                  <c:v>11186.269206378234</c:v>
                </c:pt>
                <c:pt idx="40">
                  <c:v>11503.055402476639</c:v>
                </c:pt>
                <c:pt idx="41">
                  <c:v>11840.845123652003</c:v>
                </c:pt>
                <c:pt idx="42">
                  <c:v>12170.064973181736</c:v>
                </c:pt>
                <c:pt idx="43">
                  <c:v>12358.765167602744</c:v>
                </c:pt>
                <c:pt idx="44">
                  <c:v>12281.041039883869</c:v>
                </c:pt>
                <c:pt idx="45">
                  <c:v>12971.667903935855</c:v>
                </c:pt>
                <c:pt idx="46">
                  <c:v>13172.998038050135</c:v>
                </c:pt>
                <c:pt idx="47">
                  <c:v>13415.874921662153</c:v>
                </c:pt>
                <c:pt idx="48">
                  <c:v>13596.585007586162</c:v>
                </c:pt>
                <c:pt idx="49">
                  <c:v>13948.905081277657</c:v>
                </c:pt>
                <c:pt idx="50">
                  <c:v>14450.530805254653</c:v>
                </c:pt>
                <c:pt idx="51">
                  <c:v>14604.51693534372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0DF-A79B-D26F8E11F613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BP Fossil Fuel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Comparison!$A$2:$A$55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Comparison!$D$2:$D$55</c:f>
              <c:numCache>
                <c:formatCode>#,##0</c:formatCode>
                <c:ptCount val="54"/>
                <c:pt idx="0">
                  <c:v>3485.3528538082983</c:v>
                </c:pt>
                <c:pt idx="1">
                  <c:v>3668.8214974417965</c:v>
                </c:pt>
                <c:pt idx="2">
                  <c:v>3809.6512244356309</c:v>
                </c:pt>
                <c:pt idx="3">
                  <c:v>4041.4623871537369</c:v>
                </c:pt>
                <c:pt idx="4">
                  <c:v>4317.4647740399732</c:v>
                </c:pt>
                <c:pt idx="5">
                  <c:v>4586.7841364359119</c:v>
                </c:pt>
                <c:pt idx="6">
                  <c:v>4773.2379173243908</c:v>
                </c:pt>
                <c:pt idx="7">
                  <c:v>5024.7693373311167</c:v>
                </c:pt>
                <c:pt idx="8">
                  <c:v>5317.1066019696154</c:v>
                </c:pt>
                <c:pt idx="9">
                  <c:v>5301.5572541535548</c:v>
                </c:pt>
                <c:pt idx="10">
                  <c:v>5303.3762817079069</c:v>
                </c:pt>
                <c:pt idx="11">
                  <c:v>5599.2522005622077</c:v>
                </c:pt>
                <c:pt idx="12">
                  <c:v>5781.5857010552154</c:v>
                </c:pt>
                <c:pt idx="13">
                  <c:v>5950.3093951745141</c:v>
                </c:pt>
                <c:pt idx="14">
                  <c:v>6151.6453420511143</c:v>
                </c:pt>
                <c:pt idx="15">
                  <c:v>6079.0355289109148</c:v>
                </c:pt>
                <c:pt idx="16">
                  <c:v>6006.827574472949</c:v>
                </c:pt>
                <c:pt idx="17">
                  <c:v>5942.5544745937132</c:v>
                </c:pt>
                <c:pt idx="18">
                  <c:v>6000.8935059229716</c:v>
                </c:pt>
                <c:pt idx="19">
                  <c:v>6251.8293653347555</c:v>
                </c:pt>
                <c:pt idx="20">
                  <c:v>6365.2687169465698</c:v>
                </c:pt>
                <c:pt idx="21">
                  <c:v>6491.1006414185231</c:v>
                </c:pt>
                <c:pt idx="22">
                  <c:v>6707.6684761799634</c:v>
                </c:pt>
                <c:pt idx="23">
                  <c:v>6943.3200994426315</c:v>
                </c:pt>
                <c:pt idx="24">
                  <c:v>7086.777514865249</c:v>
                </c:pt>
                <c:pt idx="25">
                  <c:v>7146.5834996926988</c:v>
                </c:pt>
                <c:pt idx="26">
                  <c:v>7164.772149196715</c:v>
                </c:pt>
                <c:pt idx="27">
                  <c:v>7214.849478922416</c:v>
                </c:pt>
                <c:pt idx="28">
                  <c:v>7229.5717351547009</c:v>
                </c:pt>
                <c:pt idx="29">
                  <c:v>7324.6646390948081</c:v>
                </c:pt>
                <c:pt idx="30">
                  <c:v>7442.1409723792713</c:v>
                </c:pt>
                <c:pt idx="31">
                  <c:v>7669.5186350545782</c:v>
                </c:pt>
                <c:pt idx="32">
                  <c:v>7750.6586667752517</c:v>
                </c:pt>
                <c:pt idx="33">
                  <c:v>7787.3994841830718</c:v>
                </c:pt>
                <c:pt idx="34">
                  <c:v>7922.0813564516011</c:v>
                </c:pt>
                <c:pt idx="35">
                  <c:v>8122.9956644167823</c:v>
                </c:pt>
                <c:pt idx="36">
                  <c:v>8224.479461389401</c:v>
                </c:pt>
                <c:pt idx="37">
                  <c:v>8411.7289245662232</c:v>
                </c:pt>
                <c:pt idx="38">
                  <c:v>8775.1103161413957</c:v>
                </c:pt>
                <c:pt idx="39">
                  <c:v>9192.4856462857697</c:v>
                </c:pt>
                <c:pt idx="40">
                  <c:v>9519.4314751079273</c:v>
                </c:pt>
                <c:pt idx="41">
                  <c:v>9793.6932455945062</c:v>
                </c:pt>
                <c:pt idx="42">
                  <c:v>10136.587488736364</c:v>
                </c:pt>
                <c:pt idx="43">
                  <c:v>10224.731352486426</c:v>
                </c:pt>
                <c:pt idx="44">
                  <c:v>10050.108867362993</c:v>
                </c:pt>
                <c:pt idx="45">
                  <c:v>10526.285406835228</c:v>
                </c:pt>
                <c:pt idx="46">
                  <c:v>10808.307151225255</c:v>
                </c:pt>
                <c:pt idx="47">
                  <c:v>10947.524172435897</c:v>
                </c:pt>
                <c:pt idx="48">
                  <c:v>11114.823214384276</c:v>
                </c:pt>
                <c:pt idx="49">
                  <c:v>11166.677310804776</c:v>
                </c:pt>
                <c:pt idx="50">
                  <c:v>11215.33693918308</c:v>
                </c:pt>
                <c:pt idx="51">
                  <c:v>11310.934482155217</c:v>
                </c:pt>
                <c:pt idx="52">
                  <c:v>11467.336841826187</c:v>
                </c:pt>
                <c:pt idx="53">
                  <c:v>11743.570787554772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C-40DF-A79B-D26F8E11F613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IEA Fossil Fuel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Comparison!$A$2:$A$55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Comparison!$E$2:$E$55</c:f>
              <c:numCache>
                <c:formatCode>#,##0</c:formatCode>
                <c:ptCount val="54"/>
                <c:pt idx="6">
                  <c:v>4246.9248439427611</c:v>
                </c:pt>
                <c:pt idx="7">
                  <c:v>4439.983165849213</c:v>
                </c:pt>
                <c:pt idx="8">
                  <c:v>4704.4935936395104</c:v>
                </c:pt>
                <c:pt idx="9">
                  <c:v>4667.985065117844</c:v>
                </c:pt>
                <c:pt idx="10">
                  <c:v>4628.4453706130907</c:v>
                </c:pt>
                <c:pt idx="11">
                  <c:v>4924.0973403102416</c:v>
                </c:pt>
                <c:pt idx="12">
                  <c:v>5074.1655562701226</c:v>
                </c:pt>
                <c:pt idx="13">
                  <c:v>5263.0505990872862</c:v>
                </c:pt>
                <c:pt idx="14">
                  <c:v>5421.9000253773593</c:v>
                </c:pt>
                <c:pt idx="15">
                  <c:v>5332.0009150649867</c:v>
                </c:pt>
                <c:pt idx="16">
                  <c:v>5210.2971662692562</c:v>
                </c:pt>
                <c:pt idx="17">
                  <c:v>5145.9328497671831</c:v>
                </c:pt>
                <c:pt idx="18">
                  <c:v>5158.2447357655392</c:v>
                </c:pt>
                <c:pt idx="19">
                  <c:v>5332.0574980398542</c:v>
                </c:pt>
                <c:pt idx="20">
                  <c:v>5415.5896475342042</c:v>
                </c:pt>
                <c:pt idx="21">
                  <c:v>5498.3462479181117</c:v>
                </c:pt>
                <c:pt idx="22">
                  <c:v>5697.6210797406275</c:v>
                </c:pt>
                <c:pt idx="23">
                  <c:v>5902.1061844099377</c:v>
                </c:pt>
                <c:pt idx="24">
                  <c:v>6029.3046988437891</c:v>
                </c:pt>
                <c:pt idx="25">
                  <c:v>7092.8931128523673</c:v>
                </c:pt>
                <c:pt idx="26">
                  <c:v>7109.4318272005567</c:v>
                </c:pt>
                <c:pt idx="27">
                  <c:v>7077.7560031519533</c:v>
                </c:pt>
                <c:pt idx="28">
                  <c:v>7142.948743364308</c:v>
                </c:pt>
                <c:pt idx="29">
                  <c:v>7171.1444288716011</c:v>
                </c:pt>
                <c:pt idx="30">
                  <c:v>7359.4934083008093</c:v>
                </c:pt>
                <c:pt idx="31">
                  <c:v>7547.2293794189491</c:v>
                </c:pt>
                <c:pt idx="32">
                  <c:v>7636.1871358526932</c:v>
                </c:pt>
                <c:pt idx="33">
                  <c:v>7649.8560512898284</c:v>
                </c:pt>
                <c:pt idx="34">
                  <c:v>7810.000713958294</c:v>
                </c:pt>
                <c:pt idx="35">
                  <c:v>7984.2945920823895</c:v>
                </c:pt>
                <c:pt idx="36">
                  <c:v>8110.0338366064097</c:v>
                </c:pt>
                <c:pt idx="37">
                  <c:v>8279.5001338879792</c:v>
                </c:pt>
                <c:pt idx="38">
                  <c:v>8636.5967517487952</c:v>
                </c:pt>
                <c:pt idx="39">
                  <c:v>9021.8982368885954</c:v>
                </c:pt>
                <c:pt idx="40">
                  <c:v>9285.7813490160643</c:v>
                </c:pt>
                <c:pt idx="41">
                  <c:v>9571.6317565239679</c:v>
                </c:pt>
                <c:pt idx="42">
                  <c:v>9881.3822285747792</c:v>
                </c:pt>
                <c:pt idx="43">
                  <c:v>10017.379242725434</c:v>
                </c:pt>
                <c:pt idx="44">
                  <c:v>9900.1731602623859</c:v>
                </c:pt>
                <c:pt idx="45">
                  <c:v>10478.270221888137</c:v>
                </c:pt>
                <c:pt idx="46">
                  <c:v>10700.500377428958</c:v>
                </c:pt>
                <c:pt idx="47">
                  <c:v>10889.041855937092</c:v>
                </c:pt>
                <c:pt idx="48">
                  <c:v>11005.446951698212</c:v>
                </c:pt>
                <c:pt idx="49">
                  <c:v>11286.255462687977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C-40DF-A79B-D26F8E11F613}"/>
            </c:ext>
          </c:extLst>
        </c:ser>
        <c:ser>
          <c:idx val="4"/>
          <c:order val="4"/>
          <c:tx>
            <c:strRef>
              <c:f>Comparison!$F$1</c:f>
              <c:strCache>
                <c:ptCount val="1"/>
                <c:pt idx="0">
                  <c:v>BP Renewable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Comparison!$A$2:$A$55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Comparison!$F$2:$F$55</c:f>
              <c:numCache>
                <c:formatCode>#,##0</c:formatCode>
                <c:ptCount val="54"/>
                <c:pt idx="0">
                  <c:v>218.0256151690831</c:v>
                </c:pt>
                <c:pt idx="1">
                  <c:v>235.47724794067017</c:v>
                </c:pt>
                <c:pt idx="2">
                  <c:v>242.48517793141227</c:v>
                </c:pt>
                <c:pt idx="3">
                  <c:v>256.52939529830013</c:v>
                </c:pt>
                <c:pt idx="4">
                  <c:v>273.59805690745526</c:v>
                </c:pt>
                <c:pt idx="5">
                  <c:v>289.32890331486522</c:v>
                </c:pt>
                <c:pt idx="6">
                  <c:v>307.62470673137602</c:v>
                </c:pt>
                <c:pt idx="7">
                  <c:v>329.80507978096995</c:v>
                </c:pt>
                <c:pt idx="8">
                  <c:v>345.63349532277681</c:v>
                </c:pt>
                <c:pt idx="9">
                  <c:v>388.3770212279735</c:v>
                </c:pt>
                <c:pt idx="10">
                  <c:v>416.18690734323843</c:v>
                </c:pt>
                <c:pt idx="11">
                  <c:v>431.52512581418921</c:v>
                </c:pt>
                <c:pt idx="12">
                  <c:v>463.53429545259712</c:v>
                </c:pt>
                <c:pt idx="13">
                  <c:v>509.34176524245504</c:v>
                </c:pt>
                <c:pt idx="14">
                  <c:v>532.51272780100976</c:v>
                </c:pt>
                <c:pt idx="15">
                  <c:v>556.48927402508787</c:v>
                </c:pt>
                <c:pt idx="16">
                  <c:v>591.55639316865677</c:v>
                </c:pt>
                <c:pt idx="17">
                  <c:v>627.89048052900603</c:v>
                </c:pt>
                <c:pt idx="18">
                  <c:v>673.54971796873429</c:v>
                </c:pt>
                <c:pt idx="19">
                  <c:v>737.97092179823426</c:v>
                </c:pt>
                <c:pt idx="20">
                  <c:v>802.45166449985891</c:v>
                </c:pt>
                <c:pt idx="21">
                  <c:v>834.29446469789161</c:v>
                </c:pt>
                <c:pt idx="22">
                  <c:v>873.63444013290041</c:v>
                </c:pt>
                <c:pt idx="23">
                  <c:v>924.34456819587695</c:v>
                </c:pt>
                <c:pt idx="24">
                  <c:v>936.45466596710571</c:v>
                </c:pt>
                <c:pt idx="25">
                  <c:v>968.92880893509869</c:v>
                </c:pt>
                <c:pt idx="26">
                  <c:v>1003.623496726206</c:v>
                </c:pt>
                <c:pt idx="27">
                  <c:v>1009.0192036830408</c:v>
                </c:pt>
                <c:pt idx="28">
                  <c:v>1056.7486141532806</c:v>
                </c:pt>
                <c:pt idx="29">
                  <c:v>1071.0064354566794</c:v>
                </c:pt>
                <c:pt idx="30">
                  <c:v>1123.6870976717585</c:v>
                </c:pt>
                <c:pt idx="31">
                  <c:v>1151.8242935756966</c:v>
                </c:pt>
                <c:pt idx="32">
                  <c:v>1161.6422438949728</c:v>
                </c:pt>
                <c:pt idx="33">
                  <c:v>1178.2753084840226</c:v>
                </c:pt>
                <c:pt idx="34">
                  <c:v>1206.4984801300538</c:v>
                </c:pt>
                <c:pt idx="35">
                  <c:v>1234.0171303531997</c:v>
                </c:pt>
                <c:pt idx="36">
                  <c:v>1238.0143939669072</c:v>
                </c:pt>
                <c:pt idx="37">
                  <c:v>1264.8152462969122</c:v>
                </c:pt>
                <c:pt idx="38">
                  <c:v>1256.4520164690293</c:v>
                </c:pt>
                <c:pt idx="39">
                  <c:v>1331.6578236945143</c:v>
                </c:pt>
                <c:pt idx="40">
                  <c:v>1368.5067071693561</c:v>
                </c:pt>
                <c:pt idx="41">
                  <c:v>1412.0962339505031</c:v>
                </c:pt>
                <c:pt idx="42">
                  <c:v>1425.3446261441163</c:v>
                </c:pt>
                <c:pt idx="43">
                  <c:v>1480.3710184964898</c:v>
                </c:pt>
                <c:pt idx="44">
                  <c:v>1490.1968619638146</c:v>
                </c:pt>
                <c:pt idx="45">
                  <c:v>1573.6538685599285</c:v>
                </c:pt>
                <c:pt idx="46">
                  <c:v>1595.3980000936358</c:v>
                </c:pt>
                <c:pt idx="47">
                  <c:v>1627.9687539264255</c:v>
                </c:pt>
                <c:pt idx="48">
                  <c:v>1704.6032518809616</c:v>
                </c:pt>
                <c:pt idx="49">
                  <c:v>1773.0907155656082</c:v>
                </c:pt>
                <c:pt idx="50">
                  <c:v>1830.2402884467701</c:v>
                </c:pt>
                <c:pt idx="51">
                  <c:v>1917.6496413063153</c:v>
                </c:pt>
                <c:pt idx="52">
                  <c:v>2007.2653287314224</c:v>
                </c:pt>
                <c:pt idx="53">
                  <c:v>2121.3118984970238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C-40DF-A79B-D26F8E11F613}"/>
            </c:ext>
          </c:extLst>
        </c:ser>
        <c:ser>
          <c:idx val="5"/>
          <c:order val="5"/>
          <c:tx>
            <c:strRef>
              <c:f>Comparison!$G$1</c:f>
              <c:strCache>
                <c:ptCount val="1"/>
                <c:pt idx="0">
                  <c:v>IEA Renewable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Comparison!$A$2:$A$55</c:f>
              <c:numCache>
                <c:formatCode>General</c:formatCode>
                <c:ptCount val="54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</c:numCache>
            </c:numRef>
          </c:cat>
          <c:val>
            <c:numRef>
              <c:f>Comparison!$G$2:$G$55</c:f>
              <c:numCache>
                <c:formatCode>#,##0</c:formatCode>
                <c:ptCount val="54"/>
                <c:pt idx="25">
                  <c:v>1498.9226982107036</c:v>
                </c:pt>
                <c:pt idx="26">
                  <c:v>1524.8461936233548</c:v>
                </c:pt>
                <c:pt idx="27">
                  <c:v>1554.1188174021056</c:v>
                </c:pt>
                <c:pt idx="28">
                  <c:v>1571.6405780726295</c:v>
                </c:pt>
                <c:pt idx="29">
                  <c:v>1590.0906731550656</c:v>
                </c:pt>
                <c:pt idx="30">
                  <c:v>1637.116855079639</c:v>
                </c:pt>
                <c:pt idx="31">
                  <c:v>1677.2461287231081</c:v>
                </c:pt>
                <c:pt idx="32">
                  <c:v>1696.5123627118576</c:v>
                </c:pt>
                <c:pt idx="33">
                  <c:v>1718.817544570672</c:v>
                </c:pt>
                <c:pt idx="34">
                  <c:v>1775.9815432721673</c:v>
                </c:pt>
                <c:pt idx="35">
                  <c:v>1791.2650578684752</c:v>
                </c:pt>
                <c:pt idx="36">
                  <c:v>1783.5061731382325</c:v>
                </c:pt>
                <c:pt idx="37">
                  <c:v>1822.092360718633</c:v>
                </c:pt>
                <c:pt idx="38">
                  <c:v>1869.2078370694385</c:v>
                </c:pt>
                <c:pt idx="39">
                  <c:v>1912.5421364155011</c:v>
                </c:pt>
                <c:pt idx="40">
                  <c:v>1960.5166306189524</c:v>
                </c:pt>
                <c:pt idx="41">
                  <c:v>2027.3019610841418</c:v>
                </c:pt>
                <c:pt idx="42">
                  <c:v>2057.7517134932755</c:v>
                </c:pt>
                <c:pt idx="43">
                  <c:v>2105.3192408436075</c:v>
                </c:pt>
                <c:pt idx="44">
                  <c:v>2150.6078393433422</c:v>
                </c:pt>
                <c:pt idx="45">
                  <c:v>2238.2861960191299</c:v>
                </c:pt>
                <c:pt idx="46">
                  <c:v>2267.0428003806505</c:v>
                </c:pt>
                <c:pt idx="47">
                  <c:v>2344.5900417338171</c:v>
                </c:pt>
                <c:pt idx="48">
                  <c:v>2406.4673117097641</c:v>
                </c:pt>
                <c:pt idx="49">
                  <c:v>2492.6950098596826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FC-40DF-A79B-D26F8E11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29456"/>
        <c:axId val="397627816"/>
      </c:lineChart>
      <c:catAx>
        <c:axId val="3976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27816"/>
        <c:crosses val="autoZero"/>
        <c:auto val="1"/>
        <c:lblAlgn val="ctr"/>
        <c:lblOffset val="100"/>
        <c:noMultiLvlLbl val="0"/>
      </c:catAx>
      <c:valAx>
        <c:axId val="3976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4761</xdr:rowOff>
    </xdr:from>
    <xdr:to>
      <xdr:col>19</xdr:col>
      <xdr:colOff>0</xdr:colOff>
      <xdr:row>21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6AEDF-3F11-42CE-8ED1-CDCDF29B1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Tony/Desktop/UCSD/Ramanathan/Data/Energy/bp-stats-review-2019-a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Primary Energy - Cons capita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Oil Consumption - Barrels"/>
      <sheetName val="Oil Consumption - Tonnes"/>
      <sheetName val="Oil Consumption - Mtoe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7 - 2018"/>
      <sheetName val="Gas - Proved reserves"/>
      <sheetName val="Gas - Proved reserves history "/>
      <sheetName val="Gas Production - Bcm"/>
      <sheetName val="Gas Production - Bcf"/>
      <sheetName val="Gas Production - Mtoe"/>
      <sheetName val="Gas Consumption - Bcm"/>
      <sheetName val="Gas Consumption - Bcf"/>
      <sheetName val="Gas Consumption - Mtoe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Mtoe"/>
      <sheetName val="Coal Consumption - Mtoe"/>
      <sheetName val="Coal - Prices"/>
      <sheetName val="Coal - Trade movements"/>
      <sheetName val="Coal - Inter area movts"/>
      <sheetName val="Nuclear Generation - TWh"/>
      <sheetName val="Nuclear Consumption - Mtoe"/>
      <sheetName val="Hydro Generation - TWh"/>
      <sheetName val="Hydro Consumption - Mtoe"/>
      <sheetName val="Renewables - TWh"/>
      <sheetName val="Renewables - Mtoe"/>
      <sheetName val="Renewables Generation by source"/>
      <sheetName val="Solar Generation - TWh"/>
      <sheetName val="Solar Consumption - Mtoe"/>
      <sheetName val="Wind Generation - TWh "/>
      <sheetName val="Wind Consumption - Mtoe"/>
      <sheetName val="Geo Biomass Other - TWh"/>
      <sheetName val="Geo Biomass Other - Mtoe"/>
      <sheetName val="Biofuels Production - Kboed"/>
      <sheetName val="Biofuels Production - Ktoe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arbon Dioxide Emissions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8EAADB"/>
      </a:accent2>
      <a:accent3>
        <a:srgbClr val="ED7D31"/>
      </a:accent3>
      <a:accent4>
        <a:srgbClr val="F4B183"/>
      </a:accent4>
      <a:accent5>
        <a:srgbClr val="70AD47"/>
      </a:accent5>
      <a:accent6>
        <a:srgbClr val="A8D08D"/>
      </a:accent6>
      <a:hlink>
        <a:srgbClr val="954F72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EG.USE.PCAP.KG.OE?view=chart%20(IEA%20Statistics%20&#169;%20OECD/IEA%202014%20(%20iea.org/stats/index.asp%20),%20subject%20to%20iea.org/t&amp;c/termsandconditions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ea.org/statistics/?country=WORLD&amp;year=2016&amp;category=Energy%20supply&amp;indicator=TPESbySource&amp;mode=table&amp;dataTable=BALANC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820"/>
  <sheetViews>
    <sheetView tabSelected="1" workbookViewId="0">
      <selection activeCell="J43" sqref="J43"/>
    </sheetView>
  </sheetViews>
  <sheetFormatPr baseColWidth="10" defaultColWidth="14.5" defaultRowHeight="15" customHeight="1" x14ac:dyDescent="0.2"/>
  <cols>
    <col min="1" max="5" width="18.6640625" style="2" customWidth="1"/>
    <col min="6" max="6" width="8.6640625" style="2" customWidth="1"/>
    <col min="7" max="7" width="8.83203125" style="2" customWidth="1"/>
    <col min="8" max="16" width="8.6640625" style="2" customWidth="1"/>
    <col min="17" max="17" width="18.6640625" style="2" customWidth="1"/>
    <col min="18" max="26" width="8.6640625" style="2" customWidth="1"/>
    <col min="27" max="16384" width="14.5" style="2"/>
  </cols>
  <sheetData>
    <row r="1" spans="1:1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2005</v>
      </c>
      <c r="G1" s="1">
        <v>2010</v>
      </c>
      <c r="H1" s="1">
        <v>2020</v>
      </c>
      <c r="I1" s="1">
        <v>2030</v>
      </c>
      <c r="J1" s="1">
        <v>2040</v>
      </c>
      <c r="K1" s="1">
        <v>2050</v>
      </c>
      <c r="L1" s="1">
        <v>2060</v>
      </c>
      <c r="M1" s="1">
        <v>2070</v>
      </c>
      <c r="N1" s="1">
        <v>2080</v>
      </c>
      <c r="O1" s="1">
        <v>2090</v>
      </c>
      <c r="P1" s="1">
        <v>2100</v>
      </c>
    </row>
    <row r="2" spans="1:16" ht="16" x14ac:dyDescent="0.2">
      <c r="A2" s="3" t="s">
        <v>5</v>
      </c>
      <c r="B2" s="3" t="s">
        <v>6</v>
      </c>
      <c r="C2" s="3" t="s">
        <v>7</v>
      </c>
      <c r="D2" s="4" t="s">
        <v>17</v>
      </c>
      <c r="E2" s="4" t="s">
        <v>8</v>
      </c>
      <c r="F2" s="5">
        <v>381.22070000000002</v>
      </c>
      <c r="G2" s="5">
        <v>417.76319999999998</v>
      </c>
      <c r="H2" s="5">
        <v>523.77869999999996</v>
      </c>
      <c r="I2" s="5">
        <v>624.93140000000005</v>
      </c>
      <c r="J2" s="5">
        <v>700.59529999999995</v>
      </c>
      <c r="K2" s="5">
        <v>759.34410000000003</v>
      </c>
      <c r="L2" s="5">
        <v>804.52390000000003</v>
      </c>
      <c r="M2" s="5">
        <v>850.61120000000005</v>
      </c>
      <c r="N2" s="5">
        <v>896.08439999999996</v>
      </c>
      <c r="O2" s="5">
        <v>949.70050000000003</v>
      </c>
      <c r="P2" s="5">
        <v>1003.7761</v>
      </c>
    </row>
    <row r="3" spans="1:16" ht="16" x14ac:dyDescent="0.2">
      <c r="A3" s="3" t="s">
        <v>9</v>
      </c>
      <c r="B3" s="3" t="s">
        <v>10</v>
      </c>
      <c r="C3" s="3" t="s">
        <v>7</v>
      </c>
      <c r="D3" s="4" t="s">
        <v>17</v>
      </c>
      <c r="E3" s="4" t="s">
        <v>8</v>
      </c>
      <c r="F3" s="5">
        <v>393.62502166000002</v>
      </c>
      <c r="G3" s="5">
        <v>433.18340324000002</v>
      </c>
      <c r="H3" s="5">
        <v>535.43836290000002</v>
      </c>
      <c r="I3" s="5">
        <v>634.56806419999998</v>
      </c>
      <c r="J3" s="5">
        <v>691.65631819999999</v>
      </c>
      <c r="K3" s="5">
        <v>717.18333189999998</v>
      </c>
      <c r="L3" s="5">
        <v>725.52177200000006</v>
      </c>
      <c r="M3" s="5">
        <v>716.56888700000002</v>
      </c>
      <c r="N3" s="5">
        <v>680.47646399999996</v>
      </c>
      <c r="O3" s="5">
        <v>651.47378800000001</v>
      </c>
      <c r="P3" s="5">
        <v>630.82084099999997</v>
      </c>
    </row>
    <row r="4" spans="1:16" ht="16" x14ac:dyDescent="0.2">
      <c r="A4" s="3" t="s">
        <v>11</v>
      </c>
      <c r="B4" s="3" t="s">
        <v>12</v>
      </c>
      <c r="C4" s="3" t="s">
        <v>7</v>
      </c>
      <c r="D4" s="4" t="s">
        <v>17</v>
      </c>
      <c r="E4" s="4" t="s">
        <v>8</v>
      </c>
      <c r="F4" s="5">
        <v>394.23290624999998</v>
      </c>
      <c r="G4" s="5">
        <v>429.50360156250002</v>
      </c>
      <c r="H4" s="5">
        <v>486.95779687499999</v>
      </c>
      <c r="I4" s="5">
        <v>533.18181249999998</v>
      </c>
      <c r="J4" s="5">
        <v>572.21350000000007</v>
      </c>
      <c r="K4" s="5">
        <v>590.6808125</v>
      </c>
      <c r="L4" s="5">
        <v>597.20501562499999</v>
      </c>
      <c r="M4" s="5">
        <v>566.07071093750005</v>
      </c>
      <c r="N4" s="5">
        <v>491.32414843750001</v>
      </c>
      <c r="O4" s="5">
        <v>430.73950000000002</v>
      </c>
      <c r="P4" s="5">
        <v>387.04613671875001</v>
      </c>
    </row>
    <row r="5" spans="1:16" ht="16" x14ac:dyDescent="0.2">
      <c r="A5" s="3" t="s">
        <v>13</v>
      </c>
      <c r="B5" s="3" t="s">
        <v>14</v>
      </c>
      <c r="C5" s="3" t="s">
        <v>7</v>
      </c>
      <c r="D5" s="4" t="s">
        <v>17</v>
      </c>
      <c r="E5" s="4" t="s">
        <v>8</v>
      </c>
      <c r="F5" s="5">
        <v>394.36900000000003</v>
      </c>
      <c r="G5" s="5">
        <v>418.54899999999998</v>
      </c>
      <c r="H5" s="5">
        <v>474.44799999999998</v>
      </c>
      <c r="I5" s="5">
        <v>546.19499999999982</v>
      </c>
      <c r="J5" s="5">
        <v>618.48300000000017</v>
      </c>
      <c r="K5" s="5">
        <v>694.44200000000001</v>
      </c>
      <c r="L5" s="5">
        <v>756.15800000000002</v>
      </c>
      <c r="M5" s="5">
        <v>808.755</v>
      </c>
      <c r="N5" s="5">
        <v>892.28399999999999</v>
      </c>
      <c r="O5" s="5">
        <v>957.86300000000006</v>
      </c>
      <c r="P5" s="5">
        <v>1004.921</v>
      </c>
    </row>
    <row r="6" spans="1:16" ht="16" x14ac:dyDescent="0.2">
      <c r="A6" s="3" t="s">
        <v>15</v>
      </c>
      <c r="B6" s="3" t="s">
        <v>16</v>
      </c>
      <c r="C6" s="3" t="s">
        <v>7</v>
      </c>
      <c r="D6" s="4" t="s">
        <v>17</v>
      </c>
      <c r="E6" s="4" t="s">
        <v>8</v>
      </c>
      <c r="F6" s="5">
        <v>387.4</v>
      </c>
      <c r="G6" s="5">
        <v>419.1</v>
      </c>
      <c r="H6" s="5">
        <v>531.6</v>
      </c>
      <c r="I6" s="5">
        <v>705.2</v>
      </c>
      <c r="J6" s="5">
        <v>903</v>
      </c>
      <c r="K6" s="5">
        <v>1094</v>
      </c>
      <c r="L6" s="5">
        <v>1294</v>
      </c>
      <c r="M6" s="5">
        <v>1464</v>
      </c>
      <c r="N6" s="5">
        <v>1585</v>
      </c>
      <c r="O6" s="5">
        <v>1581</v>
      </c>
      <c r="P6" s="5">
        <v>1530</v>
      </c>
    </row>
    <row r="8" spans="1:16" ht="32" x14ac:dyDescent="0.2">
      <c r="A8" s="4" t="s">
        <v>5</v>
      </c>
      <c r="B8" s="4" t="s">
        <v>6</v>
      </c>
      <c r="C8" s="4" t="s">
        <v>7</v>
      </c>
      <c r="D8" s="4" t="s">
        <v>18</v>
      </c>
      <c r="E8" s="4" t="s">
        <v>8</v>
      </c>
      <c r="F8" s="6">
        <v>46.146099999999997</v>
      </c>
      <c r="G8" s="6">
        <v>49.3812</v>
      </c>
      <c r="H8" s="6">
        <v>57.978200000000001</v>
      </c>
      <c r="I8" s="6">
        <v>67.950800000000001</v>
      </c>
      <c r="J8" s="6">
        <v>78.007199999999997</v>
      </c>
      <c r="K8" s="6">
        <v>89.963399999999993</v>
      </c>
      <c r="L8" s="6">
        <v>103.33750000000001</v>
      </c>
      <c r="M8" s="6">
        <v>118.8608</v>
      </c>
      <c r="N8" s="6">
        <v>134.5324</v>
      </c>
      <c r="O8" s="6">
        <v>149.74610000000001</v>
      </c>
      <c r="P8" s="6">
        <v>168.19040000000001</v>
      </c>
    </row>
    <row r="9" spans="1:16" ht="32" x14ac:dyDescent="0.2">
      <c r="A9" s="4" t="s">
        <v>9</v>
      </c>
      <c r="B9" s="4" t="s">
        <v>10</v>
      </c>
      <c r="C9" s="4" t="s">
        <v>7</v>
      </c>
      <c r="D9" s="4" t="s">
        <v>18</v>
      </c>
      <c r="E9" s="4" t="s">
        <v>8</v>
      </c>
      <c r="F9" s="6">
        <v>46.312014169999998</v>
      </c>
      <c r="G9" s="6">
        <v>51.530069752000003</v>
      </c>
      <c r="H9" s="6">
        <v>67.158864332999997</v>
      </c>
      <c r="I9" s="6">
        <v>83.838841294000005</v>
      </c>
      <c r="J9" s="6">
        <v>96.687777327000006</v>
      </c>
      <c r="K9" s="6">
        <v>105.518773866</v>
      </c>
      <c r="L9" s="6">
        <v>114.32724448499999</v>
      </c>
      <c r="M9" s="6">
        <v>116.74061594600001</v>
      </c>
      <c r="N9" s="6">
        <v>116.323804082</v>
      </c>
      <c r="O9" s="6">
        <v>113.88007353099999</v>
      </c>
      <c r="P9" s="6">
        <v>110.786831553</v>
      </c>
    </row>
    <row r="10" spans="1:16" ht="32" x14ac:dyDescent="0.2">
      <c r="A10" s="4" t="s">
        <v>11</v>
      </c>
      <c r="B10" s="4" t="s">
        <v>12</v>
      </c>
      <c r="C10" s="4" t="s">
        <v>7</v>
      </c>
      <c r="D10" s="4" t="s">
        <v>18</v>
      </c>
      <c r="E10" s="4" t="s">
        <v>8</v>
      </c>
      <c r="F10" s="6">
        <v>43.881184082031254</v>
      </c>
      <c r="G10" s="6">
        <v>52.728851562500004</v>
      </c>
      <c r="H10" s="6">
        <v>41.105900390625003</v>
      </c>
      <c r="I10" s="6">
        <v>49.270819335937503</v>
      </c>
      <c r="J10" s="6">
        <v>68.368230468749999</v>
      </c>
      <c r="K10" s="6">
        <v>78.014231445312504</v>
      </c>
      <c r="L10" s="6">
        <v>88.562449218750004</v>
      </c>
      <c r="M10" s="6">
        <v>106.02177832031251</v>
      </c>
      <c r="N10" s="6">
        <v>127.62632666015625</v>
      </c>
      <c r="O10" s="6">
        <v>138.40432519531251</v>
      </c>
      <c r="P10" s="6">
        <v>137.35344897460936</v>
      </c>
    </row>
    <row r="11" spans="1:16" ht="32" x14ac:dyDescent="0.2">
      <c r="A11" s="4" t="s">
        <v>13</v>
      </c>
      <c r="B11" s="4" t="s">
        <v>14</v>
      </c>
      <c r="C11" s="4" t="s">
        <v>7</v>
      </c>
      <c r="D11" s="4" t="s">
        <v>18</v>
      </c>
      <c r="E11" s="4" t="s">
        <v>8</v>
      </c>
      <c r="F11" s="6">
        <v>48.451999999999998</v>
      </c>
      <c r="G11" s="6">
        <v>55.002000000000002</v>
      </c>
      <c r="H11" s="6">
        <v>62.26</v>
      </c>
      <c r="I11" s="6">
        <v>61.336000000000013</v>
      </c>
      <c r="J11" s="6">
        <v>58.228999999999999</v>
      </c>
      <c r="K11" s="6">
        <v>59.491999999999997</v>
      </c>
      <c r="L11" s="6">
        <v>63.508999999999993</v>
      </c>
      <c r="M11" s="6">
        <v>64.891999999999996</v>
      </c>
      <c r="N11" s="6">
        <v>61.268999999999998</v>
      </c>
      <c r="O11" s="6">
        <v>60.121000000000002</v>
      </c>
      <c r="P11" s="6">
        <v>65.66</v>
      </c>
    </row>
    <row r="12" spans="1:16" ht="31.5" customHeight="1" x14ac:dyDescent="0.2">
      <c r="A12" s="4" t="s">
        <v>15</v>
      </c>
      <c r="B12" s="4" t="s">
        <v>16</v>
      </c>
      <c r="C12" s="4" t="s">
        <v>7</v>
      </c>
      <c r="D12" s="4" t="s">
        <v>18</v>
      </c>
      <c r="E12" s="4" t="s">
        <v>8</v>
      </c>
      <c r="F12" s="6">
        <v>55.83</v>
      </c>
      <c r="G12" s="6">
        <v>59.83</v>
      </c>
      <c r="H12" s="6">
        <v>65.95</v>
      </c>
      <c r="I12" s="6">
        <v>55.32</v>
      </c>
      <c r="J12" s="6">
        <v>46.07</v>
      </c>
      <c r="K12" s="6">
        <v>47.73</v>
      </c>
      <c r="L12" s="6">
        <v>53.05</v>
      </c>
      <c r="M12" s="6">
        <v>58.06</v>
      </c>
      <c r="N12" s="6">
        <v>63.05</v>
      </c>
      <c r="O12" s="6">
        <v>68.89</v>
      </c>
      <c r="P12" s="6">
        <v>74.900000000000006</v>
      </c>
    </row>
    <row r="13" spans="1:16" ht="31.5" customHeight="1" x14ac:dyDescent="0.2">
      <c r="A13" s="4"/>
      <c r="B13" s="4"/>
      <c r="C13" s="4"/>
      <c r="D13" s="4"/>
      <c r="E13" s="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16" x14ac:dyDescent="0.2">
      <c r="A14" s="4" t="s">
        <v>5</v>
      </c>
      <c r="B14" s="4" t="s">
        <v>6</v>
      </c>
      <c r="C14" s="4" t="s">
        <v>7</v>
      </c>
      <c r="D14" s="4" t="s">
        <v>19</v>
      </c>
      <c r="E14" s="4" t="s">
        <v>8</v>
      </c>
      <c r="F14" s="6">
        <v>448.28609999999998</v>
      </c>
      <c r="G14" s="6">
        <v>489.72410000000002</v>
      </c>
      <c r="H14" s="6">
        <v>609.59019999999998</v>
      </c>
      <c r="I14" s="6">
        <v>724.83590000000004</v>
      </c>
      <c r="J14" s="6">
        <v>813.47630000000004</v>
      </c>
      <c r="K14" s="6">
        <v>887.20889999999997</v>
      </c>
      <c r="L14" s="6">
        <v>947.44709999999998</v>
      </c>
      <c r="M14" s="6">
        <v>1009.5513</v>
      </c>
      <c r="N14" s="6">
        <v>1071.7336</v>
      </c>
      <c r="O14" s="6">
        <v>1141.5350000000001</v>
      </c>
      <c r="P14" s="6">
        <v>1215.2414000000001</v>
      </c>
    </row>
    <row r="15" spans="1:16" ht="16" x14ac:dyDescent="0.2">
      <c r="A15" s="4" t="s">
        <v>9</v>
      </c>
      <c r="B15" s="4" t="s">
        <v>10</v>
      </c>
      <c r="C15" s="4" t="s">
        <v>7</v>
      </c>
      <c r="D15" s="4" t="s">
        <v>19</v>
      </c>
      <c r="E15" s="4" t="s">
        <v>8</v>
      </c>
      <c r="F15" s="6">
        <v>461.06162891197999</v>
      </c>
      <c r="G15" s="6">
        <v>508.62285244998998</v>
      </c>
      <c r="H15" s="6">
        <v>637.75936089499999</v>
      </c>
      <c r="I15" s="6">
        <v>767.62570074500002</v>
      </c>
      <c r="J15" s="6">
        <v>854.83215557799997</v>
      </c>
      <c r="K15" s="6">
        <v>905.348773274</v>
      </c>
      <c r="L15" s="6">
        <v>938.98751671900004</v>
      </c>
      <c r="M15" s="6">
        <v>948.12463953999998</v>
      </c>
      <c r="N15" s="6">
        <v>931.36058963300002</v>
      </c>
      <c r="O15" s="6">
        <v>915.54012012600003</v>
      </c>
      <c r="P15" s="6">
        <v>903.57984675700004</v>
      </c>
    </row>
    <row r="16" spans="1:16" ht="16" x14ac:dyDescent="0.2">
      <c r="A16" s="4" t="s">
        <v>11</v>
      </c>
      <c r="B16" s="4" t="s">
        <v>12</v>
      </c>
      <c r="C16" s="4" t="s">
        <v>7</v>
      </c>
      <c r="D16" s="4" t="s">
        <v>19</v>
      </c>
      <c r="E16" s="4" t="s">
        <v>8</v>
      </c>
      <c r="F16" s="6">
        <v>459.02309374999999</v>
      </c>
      <c r="G16" s="6">
        <v>505.89259375</v>
      </c>
      <c r="H16" s="6">
        <v>561.14049999999997</v>
      </c>
      <c r="I16" s="6">
        <v>624.77487500000007</v>
      </c>
      <c r="J16" s="6">
        <v>696.46381250000002</v>
      </c>
      <c r="K16" s="6">
        <v>748.24262499999998</v>
      </c>
      <c r="L16" s="6">
        <v>788.54831250000007</v>
      </c>
      <c r="M16" s="6">
        <v>803.33718750000003</v>
      </c>
      <c r="N16" s="6">
        <v>780.93062499999996</v>
      </c>
      <c r="O16" s="6">
        <v>745.11350000000004</v>
      </c>
      <c r="P16" s="6">
        <v>700.66537500000004</v>
      </c>
    </row>
    <row r="17" spans="1:17" ht="16" x14ac:dyDescent="0.2">
      <c r="A17" s="4" t="s">
        <v>13</v>
      </c>
      <c r="B17" s="4" t="s">
        <v>14</v>
      </c>
      <c r="C17" s="4" t="s">
        <v>7</v>
      </c>
      <c r="D17" s="4" t="s">
        <v>19</v>
      </c>
      <c r="E17" s="4" t="s">
        <v>8</v>
      </c>
      <c r="F17" s="6">
        <v>464.43700000000001</v>
      </c>
      <c r="G17" s="6">
        <v>500.99400000000003</v>
      </c>
      <c r="H17" s="6">
        <v>580.42700000000002</v>
      </c>
      <c r="I17" s="6">
        <v>666.83699999999999</v>
      </c>
      <c r="J17" s="6">
        <v>750.798</v>
      </c>
      <c r="K17" s="6">
        <v>842.36</v>
      </c>
      <c r="L17" s="6">
        <v>930.68799999999999</v>
      </c>
      <c r="M17" s="6">
        <v>1011.424</v>
      </c>
      <c r="N17" s="6">
        <v>1113.153</v>
      </c>
      <c r="O17" s="6">
        <v>1209.922</v>
      </c>
      <c r="P17" s="6">
        <v>1304.2539999999999</v>
      </c>
    </row>
    <row r="18" spans="1:17" ht="16" customHeight="1" x14ac:dyDescent="0.2">
      <c r="A18" s="4" t="s">
        <v>15</v>
      </c>
      <c r="B18" s="4" t="s">
        <v>16</v>
      </c>
      <c r="C18" s="4" t="s">
        <v>7</v>
      </c>
      <c r="D18" s="4" t="s">
        <v>19</v>
      </c>
      <c r="E18" s="4" t="s">
        <v>8</v>
      </c>
      <c r="F18" s="6">
        <v>464.6</v>
      </c>
      <c r="G18" s="6">
        <v>502.7</v>
      </c>
      <c r="H18" s="6">
        <v>626.79999999999995</v>
      </c>
      <c r="I18" s="6">
        <v>789.6</v>
      </c>
      <c r="J18" s="6">
        <v>975.5</v>
      </c>
      <c r="K18" s="6">
        <v>1170</v>
      </c>
      <c r="L18" s="6">
        <v>1384</v>
      </c>
      <c r="M18" s="6">
        <v>1576</v>
      </c>
      <c r="N18" s="6">
        <v>1736</v>
      </c>
      <c r="O18" s="6">
        <v>1795</v>
      </c>
      <c r="P18" s="6">
        <v>1824</v>
      </c>
    </row>
    <row r="19" spans="1:17" ht="15.75" customHeight="1" x14ac:dyDescent="0.2"/>
    <row r="20" spans="1:17" ht="15.75" customHeight="1" x14ac:dyDescent="0.2">
      <c r="A20" s="4" t="s">
        <v>5</v>
      </c>
      <c r="B20" s="4" t="s">
        <v>6</v>
      </c>
      <c r="C20" s="4" t="s">
        <v>7</v>
      </c>
      <c r="D20" s="4" t="s">
        <v>20</v>
      </c>
      <c r="E20" s="4" t="s">
        <v>8</v>
      </c>
      <c r="F20" s="6">
        <v>0.36770000000000003</v>
      </c>
      <c r="G20" s="6">
        <v>0.45169999999999999</v>
      </c>
      <c r="H20" s="6">
        <v>0.59489999999999998</v>
      </c>
      <c r="I20" s="6">
        <v>0.78300000000000003</v>
      </c>
      <c r="J20" s="6">
        <v>0.99780000000000002</v>
      </c>
      <c r="K20" s="6">
        <v>1.1895</v>
      </c>
      <c r="L20" s="6">
        <v>1.5985</v>
      </c>
      <c r="M20" s="6">
        <v>2.0836000000000001</v>
      </c>
      <c r="N20" s="6">
        <v>2.8043</v>
      </c>
      <c r="O20" s="6">
        <v>3.637</v>
      </c>
      <c r="P20" s="6">
        <v>4.6909000000000001</v>
      </c>
    </row>
    <row r="21" spans="1:17" ht="15.75" customHeight="1" x14ac:dyDescent="0.2">
      <c r="A21" s="4" t="s">
        <v>9</v>
      </c>
      <c r="B21" s="4" t="s">
        <v>10</v>
      </c>
      <c r="C21" s="4" t="s">
        <v>7</v>
      </c>
      <c r="D21" s="4" t="s">
        <v>20</v>
      </c>
      <c r="E21" s="4" t="s">
        <v>8</v>
      </c>
      <c r="F21" s="6">
        <v>0.37431985020000003</v>
      </c>
      <c r="G21" s="6">
        <v>1.2301816216999999</v>
      </c>
      <c r="H21" s="6">
        <v>5.1938486340000001</v>
      </c>
      <c r="I21" s="6">
        <v>9.3911607509999993</v>
      </c>
      <c r="J21" s="6">
        <v>13.480108334000001</v>
      </c>
      <c r="K21" s="6">
        <v>15.429319957000001</v>
      </c>
      <c r="L21" s="6">
        <v>17.075955272000002</v>
      </c>
      <c r="M21" s="6">
        <v>17.853058999000002</v>
      </c>
      <c r="N21" s="6">
        <v>20.971641860999998</v>
      </c>
      <c r="O21" s="6">
        <v>23.693232585000001</v>
      </c>
      <c r="P21" s="6">
        <v>25.993417564000001</v>
      </c>
    </row>
    <row r="22" spans="1:17" ht="15.75" customHeight="1" x14ac:dyDescent="0.2">
      <c r="A22" s="4" t="s">
        <v>11</v>
      </c>
      <c r="B22" s="4" t="s">
        <v>12</v>
      </c>
      <c r="C22" s="4" t="s">
        <v>7</v>
      </c>
      <c r="D22" s="4" t="s">
        <v>20</v>
      </c>
      <c r="E22" s="4" t="s">
        <v>8</v>
      </c>
      <c r="F22" s="6">
        <v>0.37394642</v>
      </c>
      <c r="G22" s="6">
        <v>1.2288487880000001</v>
      </c>
      <c r="H22" s="6">
        <v>4.3599847680000003</v>
      </c>
      <c r="I22" s="6">
        <v>7.9318069760000007</v>
      </c>
      <c r="J22" s="6">
        <v>14.680436736000001</v>
      </c>
      <c r="K22" s="6">
        <v>24.366589952000002</v>
      </c>
      <c r="L22" s="6">
        <v>28.400240640000003</v>
      </c>
      <c r="M22" s="6">
        <v>29.865779200000002</v>
      </c>
      <c r="N22" s="6">
        <v>32.820960255999999</v>
      </c>
      <c r="O22" s="6">
        <v>33.088529407999999</v>
      </c>
      <c r="P22" s="6">
        <v>31.801223168000003</v>
      </c>
    </row>
    <row r="23" spans="1:17" ht="15.75" customHeight="1" x14ac:dyDescent="0.2">
      <c r="A23" s="4" t="s">
        <v>13</v>
      </c>
      <c r="B23" s="4" t="s">
        <v>14</v>
      </c>
      <c r="C23" s="4" t="s">
        <v>7</v>
      </c>
      <c r="D23" s="4" t="s">
        <v>20</v>
      </c>
      <c r="E23" s="4" t="s">
        <v>8</v>
      </c>
      <c r="F23" s="6">
        <v>0.38700000000000001</v>
      </c>
      <c r="G23" s="6">
        <v>1.661</v>
      </c>
      <c r="H23" s="6">
        <v>5.5039999999999996</v>
      </c>
      <c r="I23" s="6">
        <v>10.257999999999999</v>
      </c>
      <c r="J23" s="6">
        <v>16.669</v>
      </c>
      <c r="K23" s="6">
        <v>24.614999999999998</v>
      </c>
      <c r="L23" s="6">
        <v>35.936</v>
      </c>
      <c r="M23" s="6">
        <v>48.886000000000003</v>
      </c>
      <c r="N23" s="6">
        <v>56.267000000000003</v>
      </c>
      <c r="O23" s="6">
        <v>68.248999999999995</v>
      </c>
      <c r="P23" s="6">
        <v>84.51</v>
      </c>
    </row>
    <row r="24" spans="1:17" ht="15.75" customHeight="1" x14ac:dyDescent="0.2">
      <c r="A24" s="4" t="s">
        <v>15</v>
      </c>
      <c r="B24" s="4" t="s">
        <v>16</v>
      </c>
      <c r="C24" s="4" t="s">
        <v>7</v>
      </c>
      <c r="D24" s="4" t="s">
        <v>20</v>
      </c>
      <c r="E24" s="4" t="s">
        <v>8</v>
      </c>
      <c r="F24" s="6">
        <v>0.38500000000000001</v>
      </c>
      <c r="G24" s="6">
        <v>1.742</v>
      </c>
      <c r="H24" s="6">
        <v>4.5140000000000002</v>
      </c>
      <c r="I24" s="6">
        <v>5.2130000000000001</v>
      </c>
      <c r="J24" s="6">
        <v>5.0350000000000001</v>
      </c>
      <c r="K24" s="6">
        <v>8.5229999999999997</v>
      </c>
      <c r="L24" s="6">
        <v>15.09</v>
      </c>
      <c r="M24" s="6">
        <v>23.49</v>
      </c>
      <c r="N24" s="6">
        <v>34.15</v>
      </c>
      <c r="O24" s="6">
        <v>48.87</v>
      </c>
      <c r="P24" s="6">
        <v>62.23</v>
      </c>
    </row>
    <row r="25" spans="1:17" ht="15.75" customHeight="1" x14ac:dyDescent="0.2">
      <c r="A25" s="7"/>
      <c r="C25" s="7"/>
      <c r="D25" s="7"/>
      <c r="E25" s="7"/>
      <c r="F25" s="7"/>
      <c r="H25" s="7"/>
      <c r="I25" s="7"/>
      <c r="J25" s="7"/>
      <c r="K25" s="7"/>
      <c r="L25" s="7"/>
      <c r="M25" s="7"/>
      <c r="N25" s="7"/>
      <c r="O25" s="7"/>
      <c r="P25" s="7"/>
      <c r="Q25" s="8"/>
    </row>
    <row r="26" spans="1:17" ht="15.75" customHeight="1" x14ac:dyDescent="0.2">
      <c r="A26" s="7"/>
      <c r="C26" s="7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7"/>
      <c r="P26" s="7"/>
    </row>
    <row r="27" spans="1:17" ht="14" customHeight="1" x14ac:dyDescent="0.2">
      <c r="A27" s="7"/>
      <c r="C27" s="7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7"/>
      <c r="P27" s="7"/>
    </row>
    <row r="28" spans="1:17" ht="16" customHeight="1" x14ac:dyDescent="0.2"/>
    <row r="29" spans="1:17" ht="16" customHeight="1" x14ac:dyDescent="0.2"/>
    <row r="30" spans="1:17" ht="15.75" customHeight="1" x14ac:dyDescent="0.2">
      <c r="A30" s="9" t="s">
        <v>5</v>
      </c>
      <c r="B30" s="9" t="s">
        <v>6</v>
      </c>
      <c r="C30" s="9" t="s">
        <v>7</v>
      </c>
      <c r="D30" s="9" t="s">
        <v>21</v>
      </c>
      <c r="E30" s="9" t="s">
        <v>8</v>
      </c>
      <c r="F30" s="9">
        <v>0.01</v>
      </c>
      <c r="G30" s="9">
        <v>9.2999999999999999E-2</v>
      </c>
      <c r="H30" s="9">
        <v>0.153</v>
      </c>
      <c r="I30" s="9">
        <v>0.26200000000000001</v>
      </c>
      <c r="J30" s="9">
        <v>0.42499999999999999</v>
      </c>
      <c r="K30" s="9">
        <v>0.64300000000000002</v>
      </c>
      <c r="L30" s="9">
        <v>0.85399999999999998</v>
      </c>
      <c r="M30" s="9">
        <v>1.1000000000000001</v>
      </c>
      <c r="N30" s="9">
        <v>1.474</v>
      </c>
      <c r="O30" s="9">
        <v>1.905</v>
      </c>
      <c r="P30" s="9">
        <v>2.444</v>
      </c>
      <c r="Q30" s="8"/>
    </row>
    <row r="31" spans="1:17" ht="15.75" customHeight="1" x14ac:dyDescent="0.2">
      <c r="A31" s="9" t="s">
        <v>9</v>
      </c>
      <c r="B31" s="9" t="s">
        <v>10</v>
      </c>
      <c r="C31" s="9" t="s">
        <v>7</v>
      </c>
      <c r="D31" s="9" t="s">
        <v>21</v>
      </c>
      <c r="E31" s="9" t="s">
        <v>8</v>
      </c>
      <c r="F31" s="9">
        <v>1.6E-2</v>
      </c>
      <c r="G31" s="9">
        <v>0.121</v>
      </c>
      <c r="H31" s="9">
        <v>1.64</v>
      </c>
      <c r="I31" s="9">
        <v>3.508</v>
      </c>
      <c r="J31" s="9">
        <v>6.9969999999999999</v>
      </c>
      <c r="K31" s="9">
        <v>11.903</v>
      </c>
      <c r="L31" s="9">
        <v>18.413</v>
      </c>
      <c r="M31" s="9">
        <v>25.21</v>
      </c>
      <c r="N31" s="9">
        <v>32.511000000000003</v>
      </c>
      <c r="O31" s="9">
        <v>39.701000000000001</v>
      </c>
      <c r="P31" s="9">
        <v>47.404000000000003</v>
      </c>
      <c r="Q31" s="8"/>
    </row>
    <row r="32" spans="1:17" ht="15.75" customHeight="1" x14ac:dyDescent="0.2">
      <c r="A32" s="9" t="s">
        <v>11</v>
      </c>
      <c r="B32" s="9" t="s">
        <v>12</v>
      </c>
      <c r="C32" s="9" t="s">
        <v>7</v>
      </c>
      <c r="D32" s="9" t="s">
        <v>21</v>
      </c>
      <c r="E32" s="9" t="s">
        <v>8</v>
      </c>
      <c r="F32" s="9">
        <v>1.6E-2</v>
      </c>
      <c r="G32" s="9">
        <v>0.121</v>
      </c>
      <c r="H32" s="9">
        <v>1.587</v>
      </c>
      <c r="I32" s="9">
        <v>4.2279999999999998</v>
      </c>
      <c r="J32" s="9">
        <v>11.765000000000001</v>
      </c>
      <c r="K32" s="9">
        <v>29.439</v>
      </c>
      <c r="L32" s="9">
        <v>49.12</v>
      </c>
      <c r="M32" s="9">
        <v>76.281000000000006</v>
      </c>
      <c r="N32" s="9">
        <v>104.137</v>
      </c>
      <c r="O32" s="9">
        <v>117.273</v>
      </c>
      <c r="P32" s="9">
        <v>117.854</v>
      </c>
      <c r="Q32" s="8"/>
    </row>
    <row r="33" spans="1:19" ht="15.75" customHeight="1" x14ac:dyDescent="0.2">
      <c r="A33" s="9" t="s">
        <v>13</v>
      </c>
      <c r="B33" s="9" t="s">
        <v>14</v>
      </c>
      <c r="C33" s="9" t="s">
        <v>7</v>
      </c>
      <c r="D33" s="9" t="s">
        <v>21</v>
      </c>
      <c r="E33" s="9" t="s">
        <v>8</v>
      </c>
      <c r="F33" s="9">
        <v>0.308</v>
      </c>
      <c r="G33" s="9">
        <v>2.4790000000000001</v>
      </c>
      <c r="H33" s="9">
        <v>10.394</v>
      </c>
      <c r="I33" s="9">
        <v>20.513999999999999</v>
      </c>
      <c r="J33" s="9">
        <v>31.120999999999999</v>
      </c>
      <c r="K33" s="9">
        <v>39.906999999999996</v>
      </c>
      <c r="L33" s="9">
        <v>49.042000000000002</v>
      </c>
      <c r="M33" s="9">
        <v>56.924999999999997</v>
      </c>
      <c r="N33" s="9">
        <v>62.250999999999998</v>
      </c>
      <c r="O33" s="9">
        <v>68.944999999999993</v>
      </c>
      <c r="P33" s="9">
        <v>78.953000000000003</v>
      </c>
      <c r="Q33" s="8"/>
    </row>
    <row r="34" spans="1:19" ht="15.75" customHeight="1" x14ac:dyDescent="0.2">
      <c r="A34" s="9" t="s">
        <v>15</v>
      </c>
      <c r="B34" s="9" t="s">
        <v>16</v>
      </c>
      <c r="C34" s="9" t="s">
        <v>7</v>
      </c>
      <c r="D34" s="9" t="s">
        <v>21</v>
      </c>
      <c r="E34" s="9" t="s">
        <v>8</v>
      </c>
      <c r="F34" s="9">
        <v>6.0000000000000001E-3</v>
      </c>
      <c r="G34" s="9">
        <v>0.23699999999999999</v>
      </c>
      <c r="H34" s="9">
        <v>1.651</v>
      </c>
      <c r="I34" s="9">
        <v>1.5609999999999999</v>
      </c>
      <c r="J34" s="9">
        <v>1.1279999999999999</v>
      </c>
      <c r="K34" s="9">
        <v>0.157</v>
      </c>
      <c r="L34" s="9">
        <v>0.372</v>
      </c>
      <c r="M34" s="9">
        <v>2.8479999999999999</v>
      </c>
      <c r="N34" s="9">
        <v>13.29</v>
      </c>
      <c r="O34" s="9">
        <v>40.090000000000003</v>
      </c>
      <c r="P34" s="9">
        <v>80.89</v>
      </c>
      <c r="Q34" s="8"/>
    </row>
    <row r="35" spans="1:19" ht="15.75" customHeight="1" x14ac:dyDescent="0.2"/>
    <row r="36" spans="1:19" ht="15.75" customHeight="1" x14ac:dyDescent="0.2"/>
    <row r="37" spans="1:19" s="89" customFormat="1" ht="15.75" customHeight="1" x14ac:dyDescent="0.2">
      <c r="A37" s="86" t="s">
        <v>129</v>
      </c>
      <c r="B37" s="87" t="s">
        <v>16</v>
      </c>
      <c r="C37" s="86" t="s">
        <v>7</v>
      </c>
      <c r="D37" s="86" t="s">
        <v>130</v>
      </c>
      <c r="E37" s="86" t="s">
        <v>131</v>
      </c>
      <c r="F37" s="167">
        <v>29550</v>
      </c>
      <c r="G37" s="167">
        <v>32200</v>
      </c>
      <c r="H37" s="167">
        <v>39550</v>
      </c>
      <c r="I37" s="167">
        <v>51160</v>
      </c>
      <c r="J37" s="167">
        <v>65840</v>
      </c>
      <c r="K37" s="167">
        <v>82130</v>
      </c>
      <c r="L37" s="167">
        <v>101200</v>
      </c>
      <c r="M37" s="167">
        <v>117700</v>
      </c>
      <c r="N37" s="167">
        <v>129600</v>
      </c>
      <c r="O37" s="167">
        <v>130900</v>
      </c>
      <c r="P37" s="167">
        <v>127600</v>
      </c>
      <c r="Q37" s="88"/>
    </row>
    <row r="38" spans="1:19" s="89" customFormat="1" ht="15.75" customHeight="1" x14ac:dyDescent="0.2">
      <c r="A38" s="86" t="s">
        <v>129</v>
      </c>
      <c r="B38" s="87" t="s">
        <v>16</v>
      </c>
      <c r="C38" s="86" t="s">
        <v>7</v>
      </c>
      <c r="D38" s="86" t="s">
        <v>132</v>
      </c>
      <c r="E38" s="86" t="s">
        <v>131</v>
      </c>
      <c r="F38" s="167">
        <v>5732.6409999999996</v>
      </c>
      <c r="G38" s="167">
        <v>4171.125</v>
      </c>
      <c r="H38" s="167">
        <v>5062.3890000000001</v>
      </c>
      <c r="I38" s="167">
        <v>5566.4520000000002</v>
      </c>
      <c r="J38" s="167">
        <v>4025.6170000000002</v>
      </c>
      <c r="K38" s="167">
        <v>2306.4659999999999</v>
      </c>
      <c r="L38" s="167">
        <v>150.416</v>
      </c>
      <c r="M38" s="167">
        <v>-238.67400000000001</v>
      </c>
      <c r="N38" s="167">
        <v>-147.852</v>
      </c>
      <c r="O38" s="167">
        <v>-495.36799999999999</v>
      </c>
      <c r="P38" s="167">
        <v>-1530.317</v>
      </c>
    </row>
    <row r="39" spans="1:19" ht="15.75" customHeight="1" x14ac:dyDescent="0.2"/>
    <row r="40" spans="1:19" ht="15.75" customHeight="1" x14ac:dyDescent="0.2">
      <c r="A40" s="167" t="s">
        <v>186</v>
      </c>
      <c r="B40" s="168" t="s">
        <v>14</v>
      </c>
      <c r="C40" s="86" t="s">
        <v>7</v>
      </c>
      <c r="D40" s="86" t="s">
        <v>130</v>
      </c>
      <c r="E40" s="86" t="s">
        <v>131</v>
      </c>
      <c r="F40" s="167">
        <v>30874.045999999998</v>
      </c>
      <c r="G40" s="167">
        <v>33133.194000000003</v>
      </c>
      <c r="H40" s="167">
        <v>37148.025000000001</v>
      </c>
      <c r="I40" s="167">
        <v>42507.302000000003</v>
      </c>
      <c r="J40" s="167">
        <v>47740.714999999997</v>
      </c>
      <c r="K40" s="167">
        <v>53614.470999999998</v>
      </c>
      <c r="L40" s="167">
        <v>59467.088000000003</v>
      </c>
      <c r="M40" s="167">
        <v>65089.404999999999</v>
      </c>
      <c r="N40" s="167">
        <v>74067.978000000003</v>
      </c>
      <c r="O40" s="167">
        <v>81276.948000000004</v>
      </c>
      <c r="P40" s="167">
        <v>86165.767999999996</v>
      </c>
      <c r="R40" s="2" t="s">
        <v>187</v>
      </c>
      <c r="S40" s="2" t="s">
        <v>188</v>
      </c>
    </row>
    <row r="41" spans="1:19" ht="15.75" customHeight="1" x14ac:dyDescent="0.2">
      <c r="A41" s="167" t="s">
        <v>186</v>
      </c>
      <c r="B41" s="168" t="s">
        <v>14</v>
      </c>
      <c r="C41" s="86" t="s">
        <v>7</v>
      </c>
      <c r="D41" s="86" t="s">
        <v>132</v>
      </c>
      <c r="E41" s="86" t="s">
        <v>131</v>
      </c>
      <c r="F41" s="167">
        <v>6894.9480000000003</v>
      </c>
      <c r="G41" s="167">
        <v>7161.4440000000004</v>
      </c>
      <c r="H41" s="167">
        <v>5114.3999999999996</v>
      </c>
      <c r="I41" s="167">
        <v>4220.2489999999998</v>
      </c>
      <c r="J41" s="167">
        <v>3865.7359999999999</v>
      </c>
      <c r="K41" s="167">
        <v>3037.1579999999999</v>
      </c>
      <c r="L41" s="167">
        <v>1935.181</v>
      </c>
      <c r="M41" s="167">
        <v>907.57399999999996</v>
      </c>
      <c r="N41" s="167">
        <v>65.652000000000001</v>
      </c>
      <c r="O41" s="167">
        <v>-248.572</v>
      </c>
      <c r="P41" s="167">
        <v>-481.56299999999999</v>
      </c>
    </row>
    <row r="42" spans="1:19" ht="15.75" customHeight="1" x14ac:dyDescent="0.2"/>
    <row r="43" spans="1:19" ht="15.75" customHeight="1" x14ac:dyDescent="0.2"/>
    <row r="44" spans="1:19" ht="15.75" customHeight="1" x14ac:dyDescent="0.2"/>
    <row r="45" spans="1:19" ht="15.75" customHeight="1" x14ac:dyDescent="0.2">
      <c r="F45" s="104">
        <v>10007.40716814993</v>
      </c>
      <c r="G45" s="104">
        <v>11503.055402476639</v>
      </c>
      <c r="H45" s="104"/>
      <c r="I45" s="104"/>
      <c r="J45" s="104"/>
    </row>
    <row r="46" spans="1:19" ht="15.75" customHeight="1" x14ac:dyDescent="0.2">
      <c r="F46" s="2">
        <f>F18/F45</f>
        <v>4.6425611768716575E-2</v>
      </c>
      <c r="G46" s="2">
        <f>G18/G45</f>
        <v>4.3701432568234638E-2</v>
      </c>
    </row>
    <row r="47" spans="1:19" ht="15.75" customHeight="1" x14ac:dyDescent="0.2"/>
    <row r="48" spans="1:1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7B66-28F3-4EA9-BC65-8B8B63828D80}">
  <dimension ref="A1:BF45"/>
  <sheetViews>
    <sheetView workbookViewId="0"/>
  </sheetViews>
  <sheetFormatPr baseColWidth="10" defaultColWidth="8.83203125" defaultRowHeight="15" x14ac:dyDescent="0.2"/>
  <cols>
    <col min="1" max="1" width="15.1640625" style="33" customWidth="1"/>
    <col min="2" max="2" width="61.33203125" style="33" customWidth="1"/>
    <col min="3" max="9" width="11.5" style="33" bestFit="1" customWidth="1"/>
    <col min="10" max="10" width="12.6640625" style="33" customWidth="1"/>
    <col min="11" max="58" width="11.5" style="33" bestFit="1" customWidth="1"/>
    <col min="59" max="251" width="9.1640625" style="33"/>
    <col min="252" max="252" width="44" style="33" bestFit="1" customWidth="1"/>
    <col min="253" max="253" width="25.6640625" style="33" bestFit="1" customWidth="1"/>
    <col min="254" max="254" width="35" style="33" bestFit="1" customWidth="1"/>
    <col min="255" max="255" width="17.1640625" style="33" bestFit="1" customWidth="1"/>
    <col min="256" max="311" width="11.5" style="33" bestFit="1" customWidth="1"/>
    <col min="312" max="314" width="5" style="33" bestFit="1" customWidth="1"/>
    <col min="315" max="507" width="9.1640625" style="33"/>
    <col min="508" max="508" width="44" style="33" bestFit="1" customWidth="1"/>
    <col min="509" max="509" width="25.6640625" style="33" bestFit="1" customWidth="1"/>
    <col min="510" max="510" width="35" style="33" bestFit="1" customWidth="1"/>
    <col min="511" max="511" width="17.1640625" style="33" bestFit="1" customWidth="1"/>
    <col min="512" max="567" width="11.5" style="33" bestFit="1" customWidth="1"/>
    <col min="568" max="570" width="5" style="33" bestFit="1" customWidth="1"/>
    <col min="571" max="763" width="9.1640625" style="33"/>
    <col min="764" max="764" width="44" style="33" bestFit="1" customWidth="1"/>
    <col min="765" max="765" width="25.6640625" style="33" bestFit="1" customWidth="1"/>
    <col min="766" max="766" width="35" style="33" bestFit="1" customWidth="1"/>
    <col min="767" max="767" width="17.1640625" style="33" bestFit="1" customWidth="1"/>
    <col min="768" max="823" width="11.5" style="33" bestFit="1" customWidth="1"/>
    <col min="824" max="826" width="5" style="33" bestFit="1" customWidth="1"/>
    <col min="827" max="1019" width="9.1640625" style="33"/>
    <col min="1020" max="1020" width="44" style="33" bestFit="1" customWidth="1"/>
    <col min="1021" max="1021" width="25.6640625" style="33" bestFit="1" customWidth="1"/>
    <col min="1022" max="1022" width="35" style="33" bestFit="1" customWidth="1"/>
    <col min="1023" max="1023" width="17.1640625" style="33" bestFit="1" customWidth="1"/>
    <col min="1024" max="1079" width="11.5" style="33" bestFit="1" customWidth="1"/>
    <col min="1080" max="1082" width="5" style="33" bestFit="1" customWidth="1"/>
    <col min="1083" max="1275" width="9.1640625" style="33"/>
    <col min="1276" max="1276" width="44" style="33" bestFit="1" customWidth="1"/>
    <col min="1277" max="1277" width="25.6640625" style="33" bestFit="1" customWidth="1"/>
    <col min="1278" max="1278" width="35" style="33" bestFit="1" customWidth="1"/>
    <col min="1279" max="1279" width="17.1640625" style="33" bestFit="1" customWidth="1"/>
    <col min="1280" max="1335" width="11.5" style="33" bestFit="1" customWidth="1"/>
    <col min="1336" max="1338" width="5" style="33" bestFit="1" customWidth="1"/>
    <col min="1339" max="1531" width="9.1640625" style="33"/>
    <col min="1532" max="1532" width="44" style="33" bestFit="1" customWidth="1"/>
    <col min="1533" max="1533" width="25.6640625" style="33" bestFit="1" customWidth="1"/>
    <col min="1534" max="1534" width="35" style="33" bestFit="1" customWidth="1"/>
    <col min="1535" max="1535" width="17.1640625" style="33" bestFit="1" customWidth="1"/>
    <col min="1536" max="1591" width="11.5" style="33" bestFit="1" customWidth="1"/>
    <col min="1592" max="1594" width="5" style="33" bestFit="1" customWidth="1"/>
    <col min="1595" max="1787" width="9.1640625" style="33"/>
    <col min="1788" max="1788" width="44" style="33" bestFit="1" customWidth="1"/>
    <col min="1789" max="1789" width="25.6640625" style="33" bestFit="1" customWidth="1"/>
    <col min="1790" max="1790" width="35" style="33" bestFit="1" customWidth="1"/>
    <col min="1791" max="1791" width="17.1640625" style="33" bestFit="1" customWidth="1"/>
    <col min="1792" max="1847" width="11.5" style="33" bestFit="1" customWidth="1"/>
    <col min="1848" max="1850" width="5" style="33" bestFit="1" customWidth="1"/>
    <col min="1851" max="2043" width="9.1640625" style="33"/>
    <col min="2044" max="2044" width="44" style="33" bestFit="1" customWidth="1"/>
    <col min="2045" max="2045" width="25.6640625" style="33" bestFit="1" customWidth="1"/>
    <col min="2046" max="2046" width="35" style="33" bestFit="1" customWidth="1"/>
    <col min="2047" max="2047" width="17.1640625" style="33" bestFit="1" customWidth="1"/>
    <col min="2048" max="2103" width="11.5" style="33" bestFit="1" customWidth="1"/>
    <col min="2104" max="2106" width="5" style="33" bestFit="1" customWidth="1"/>
    <col min="2107" max="2299" width="9.1640625" style="33"/>
    <col min="2300" max="2300" width="44" style="33" bestFit="1" customWidth="1"/>
    <col min="2301" max="2301" width="25.6640625" style="33" bestFit="1" customWidth="1"/>
    <col min="2302" max="2302" width="35" style="33" bestFit="1" customWidth="1"/>
    <col min="2303" max="2303" width="17.1640625" style="33" bestFit="1" customWidth="1"/>
    <col min="2304" max="2359" width="11.5" style="33" bestFit="1" customWidth="1"/>
    <col min="2360" max="2362" width="5" style="33" bestFit="1" customWidth="1"/>
    <col min="2363" max="2555" width="9.1640625" style="33"/>
    <col min="2556" max="2556" width="44" style="33" bestFit="1" customWidth="1"/>
    <col min="2557" max="2557" width="25.6640625" style="33" bestFit="1" customWidth="1"/>
    <col min="2558" max="2558" width="35" style="33" bestFit="1" customWidth="1"/>
    <col min="2559" max="2559" width="17.1640625" style="33" bestFit="1" customWidth="1"/>
    <col min="2560" max="2615" width="11.5" style="33" bestFit="1" customWidth="1"/>
    <col min="2616" max="2618" width="5" style="33" bestFit="1" customWidth="1"/>
    <col min="2619" max="2811" width="9.1640625" style="33"/>
    <col min="2812" max="2812" width="44" style="33" bestFit="1" customWidth="1"/>
    <col min="2813" max="2813" width="25.6640625" style="33" bestFit="1" customWidth="1"/>
    <col min="2814" max="2814" width="35" style="33" bestFit="1" customWidth="1"/>
    <col min="2815" max="2815" width="17.1640625" style="33" bestFit="1" customWidth="1"/>
    <col min="2816" max="2871" width="11.5" style="33" bestFit="1" customWidth="1"/>
    <col min="2872" max="2874" width="5" style="33" bestFit="1" customWidth="1"/>
    <col min="2875" max="3067" width="9.1640625" style="33"/>
    <col min="3068" max="3068" width="44" style="33" bestFit="1" customWidth="1"/>
    <col min="3069" max="3069" width="25.6640625" style="33" bestFit="1" customWidth="1"/>
    <col min="3070" max="3070" width="35" style="33" bestFit="1" customWidth="1"/>
    <col min="3071" max="3071" width="17.1640625" style="33" bestFit="1" customWidth="1"/>
    <col min="3072" max="3127" width="11.5" style="33" bestFit="1" customWidth="1"/>
    <col min="3128" max="3130" width="5" style="33" bestFit="1" customWidth="1"/>
    <col min="3131" max="3323" width="9.1640625" style="33"/>
    <col min="3324" max="3324" width="44" style="33" bestFit="1" customWidth="1"/>
    <col min="3325" max="3325" width="25.6640625" style="33" bestFit="1" customWidth="1"/>
    <col min="3326" max="3326" width="35" style="33" bestFit="1" customWidth="1"/>
    <col min="3327" max="3327" width="17.1640625" style="33" bestFit="1" customWidth="1"/>
    <col min="3328" max="3383" width="11.5" style="33" bestFit="1" customWidth="1"/>
    <col min="3384" max="3386" width="5" style="33" bestFit="1" customWidth="1"/>
    <col min="3387" max="3579" width="9.1640625" style="33"/>
    <col min="3580" max="3580" width="44" style="33" bestFit="1" customWidth="1"/>
    <col min="3581" max="3581" width="25.6640625" style="33" bestFit="1" customWidth="1"/>
    <col min="3582" max="3582" width="35" style="33" bestFit="1" customWidth="1"/>
    <col min="3583" max="3583" width="17.1640625" style="33" bestFit="1" customWidth="1"/>
    <col min="3584" max="3639" width="11.5" style="33" bestFit="1" customWidth="1"/>
    <col min="3640" max="3642" width="5" style="33" bestFit="1" customWidth="1"/>
    <col min="3643" max="3835" width="9.1640625" style="33"/>
    <col min="3836" max="3836" width="44" style="33" bestFit="1" customWidth="1"/>
    <col min="3837" max="3837" width="25.6640625" style="33" bestFit="1" customWidth="1"/>
    <col min="3838" max="3838" width="35" style="33" bestFit="1" customWidth="1"/>
    <col min="3839" max="3839" width="17.1640625" style="33" bestFit="1" customWidth="1"/>
    <col min="3840" max="3895" width="11.5" style="33" bestFit="1" customWidth="1"/>
    <col min="3896" max="3898" width="5" style="33" bestFit="1" customWidth="1"/>
    <col min="3899" max="4091" width="9.1640625" style="33"/>
    <col min="4092" max="4092" width="44" style="33" bestFit="1" customWidth="1"/>
    <col min="4093" max="4093" width="25.6640625" style="33" bestFit="1" customWidth="1"/>
    <col min="4094" max="4094" width="35" style="33" bestFit="1" customWidth="1"/>
    <col min="4095" max="4095" width="17.1640625" style="33" bestFit="1" customWidth="1"/>
    <col min="4096" max="4151" width="11.5" style="33" bestFit="1" customWidth="1"/>
    <col min="4152" max="4154" width="5" style="33" bestFit="1" customWidth="1"/>
    <col min="4155" max="4347" width="9.1640625" style="33"/>
    <col min="4348" max="4348" width="44" style="33" bestFit="1" customWidth="1"/>
    <col min="4349" max="4349" width="25.6640625" style="33" bestFit="1" customWidth="1"/>
    <col min="4350" max="4350" width="35" style="33" bestFit="1" customWidth="1"/>
    <col min="4351" max="4351" width="17.1640625" style="33" bestFit="1" customWidth="1"/>
    <col min="4352" max="4407" width="11.5" style="33" bestFit="1" customWidth="1"/>
    <col min="4408" max="4410" width="5" style="33" bestFit="1" customWidth="1"/>
    <col min="4411" max="4603" width="9.1640625" style="33"/>
    <col min="4604" max="4604" width="44" style="33" bestFit="1" customWidth="1"/>
    <col min="4605" max="4605" width="25.6640625" style="33" bestFit="1" customWidth="1"/>
    <col min="4606" max="4606" width="35" style="33" bestFit="1" customWidth="1"/>
    <col min="4607" max="4607" width="17.1640625" style="33" bestFit="1" customWidth="1"/>
    <col min="4608" max="4663" width="11.5" style="33" bestFit="1" customWidth="1"/>
    <col min="4664" max="4666" width="5" style="33" bestFit="1" customWidth="1"/>
    <col min="4667" max="4859" width="9.1640625" style="33"/>
    <col min="4860" max="4860" width="44" style="33" bestFit="1" customWidth="1"/>
    <col min="4861" max="4861" width="25.6640625" style="33" bestFit="1" customWidth="1"/>
    <col min="4862" max="4862" width="35" style="33" bestFit="1" customWidth="1"/>
    <col min="4863" max="4863" width="17.1640625" style="33" bestFit="1" customWidth="1"/>
    <col min="4864" max="4919" width="11.5" style="33" bestFit="1" customWidth="1"/>
    <col min="4920" max="4922" width="5" style="33" bestFit="1" customWidth="1"/>
    <col min="4923" max="5115" width="9.1640625" style="33"/>
    <col min="5116" max="5116" width="44" style="33" bestFit="1" customWidth="1"/>
    <col min="5117" max="5117" width="25.6640625" style="33" bestFit="1" customWidth="1"/>
    <col min="5118" max="5118" width="35" style="33" bestFit="1" customWidth="1"/>
    <col min="5119" max="5119" width="17.1640625" style="33" bestFit="1" customWidth="1"/>
    <col min="5120" max="5175" width="11.5" style="33" bestFit="1" customWidth="1"/>
    <col min="5176" max="5178" width="5" style="33" bestFit="1" customWidth="1"/>
    <col min="5179" max="5371" width="9.1640625" style="33"/>
    <col min="5372" max="5372" width="44" style="33" bestFit="1" customWidth="1"/>
    <col min="5373" max="5373" width="25.6640625" style="33" bestFit="1" customWidth="1"/>
    <col min="5374" max="5374" width="35" style="33" bestFit="1" customWidth="1"/>
    <col min="5375" max="5375" width="17.1640625" style="33" bestFit="1" customWidth="1"/>
    <col min="5376" max="5431" width="11.5" style="33" bestFit="1" customWidth="1"/>
    <col min="5432" max="5434" width="5" style="33" bestFit="1" customWidth="1"/>
    <col min="5435" max="5627" width="9.1640625" style="33"/>
    <col min="5628" max="5628" width="44" style="33" bestFit="1" customWidth="1"/>
    <col min="5629" max="5629" width="25.6640625" style="33" bestFit="1" customWidth="1"/>
    <col min="5630" max="5630" width="35" style="33" bestFit="1" customWidth="1"/>
    <col min="5631" max="5631" width="17.1640625" style="33" bestFit="1" customWidth="1"/>
    <col min="5632" max="5687" width="11.5" style="33" bestFit="1" customWidth="1"/>
    <col min="5688" max="5690" width="5" style="33" bestFit="1" customWidth="1"/>
    <col min="5691" max="5883" width="9.1640625" style="33"/>
    <col min="5884" max="5884" width="44" style="33" bestFit="1" customWidth="1"/>
    <col min="5885" max="5885" width="25.6640625" style="33" bestFit="1" customWidth="1"/>
    <col min="5886" max="5886" width="35" style="33" bestFit="1" customWidth="1"/>
    <col min="5887" max="5887" width="17.1640625" style="33" bestFit="1" customWidth="1"/>
    <col min="5888" max="5943" width="11.5" style="33" bestFit="1" customWidth="1"/>
    <col min="5944" max="5946" width="5" style="33" bestFit="1" customWidth="1"/>
    <col min="5947" max="6139" width="9.1640625" style="33"/>
    <col min="6140" max="6140" width="44" style="33" bestFit="1" customWidth="1"/>
    <col min="6141" max="6141" width="25.6640625" style="33" bestFit="1" customWidth="1"/>
    <col min="6142" max="6142" width="35" style="33" bestFit="1" customWidth="1"/>
    <col min="6143" max="6143" width="17.1640625" style="33" bestFit="1" customWidth="1"/>
    <col min="6144" max="6199" width="11.5" style="33" bestFit="1" customWidth="1"/>
    <col min="6200" max="6202" width="5" style="33" bestFit="1" customWidth="1"/>
    <col min="6203" max="6395" width="9.1640625" style="33"/>
    <col min="6396" max="6396" width="44" style="33" bestFit="1" customWidth="1"/>
    <col min="6397" max="6397" width="25.6640625" style="33" bestFit="1" customWidth="1"/>
    <col min="6398" max="6398" width="35" style="33" bestFit="1" customWidth="1"/>
    <col min="6399" max="6399" width="17.1640625" style="33" bestFit="1" customWidth="1"/>
    <col min="6400" max="6455" width="11.5" style="33" bestFit="1" customWidth="1"/>
    <col min="6456" max="6458" width="5" style="33" bestFit="1" customWidth="1"/>
    <col min="6459" max="6651" width="9.1640625" style="33"/>
    <col min="6652" max="6652" width="44" style="33" bestFit="1" customWidth="1"/>
    <col min="6653" max="6653" width="25.6640625" style="33" bestFit="1" customWidth="1"/>
    <col min="6654" max="6654" width="35" style="33" bestFit="1" customWidth="1"/>
    <col min="6655" max="6655" width="17.1640625" style="33" bestFit="1" customWidth="1"/>
    <col min="6656" max="6711" width="11.5" style="33" bestFit="1" customWidth="1"/>
    <col min="6712" max="6714" width="5" style="33" bestFit="1" customWidth="1"/>
    <col min="6715" max="6907" width="9.1640625" style="33"/>
    <col min="6908" max="6908" width="44" style="33" bestFit="1" customWidth="1"/>
    <col min="6909" max="6909" width="25.6640625" style="33" bestFit="1" customWidth="1"/>
    <col min="6910" max="6910" width="35" style="33" bestFit="1" customWidth="1"/>
    <col min="6911" max="6911" width="17.1640625" style="33" bestFit="1" customWidth="1"/>
    <col min="6912" max="6967" width="11.5" style="33" bestFit="1" customWidth="1"/>
    <col min="6968" max="6970" width="5" style="33" bestFit="1" customWidth="1"/>
    <col min="6971" max="7163" width="9.1640625" style="33"/>
    <col min="7164" max="7164" width="44" style="33" bestFit="1" customWidth="1"/>
    <col min="7165" max="7165" width="25.6640625" style="33" bestFit="1" customWidth="1"/>
    <col min="7166" max="7166" width="35" style="33" bestFit="1" customWidth="1"/>
    <col min="7167" max="7167" width="17.1640625" style="33" bestFit="1" customWidth="1"/>
    <col min="7168" max="7223" width="11.5" style="33" bestFit="1" customWidth="1"/>
    <col min="7224" max="7226" width="5" style="33" bestFit="1" customWidth="1"/>
    <col min="7227" max="7419" width="9.1640625" style="33"/>
    <col min="7420" max="7420" width="44" style="33" bestFit="1" customWidth="1"/>
    <col min="7421" max="7421" width="25.6640625" style="33" bestFit="1" customWidth="1"/>
    <col min="7422" max="7422" width="35" style="33" bestFit="1" customWidth="1"/>
    <col min="7423" max="7423" width="17.1640625" style="33" bestFit="1" customWidth="1"/>
    <col min="7424" max="7479" width="11.5" style="33" bestFit="1" customWidth="1"/>
    <col min="7480" max="7482" width="5" style="33" bestFit="1" customWidth="1"/>
    <col min="7483" max="7675" width="9.1640625" style="33"/>
    <col min="7676" max="7676" width="44" style="33" bestFit="1" customWidth="1"/>
    <col min="7677" max="7677" width="25.6640625" style="33" bestFit="1" customWidth="1"/>
    <col min="7678" max="7678" width="35" style="33" bestFit="1" customWidth="1"/>
    <col min="7679" max="7679" width="17.1640625" style="33" bestFit="1" customWidth="1"/>
    <col min="7680" max="7735" width="11.5" style="33" bestFit="1" customWidth="1"/>
    <col min="7736" max="7738" width="5" style="33" bestFit="1" customWidth="1"/>
    <col min="7739" max="7931" width="9.1640625" style="33"/>
    <col min="7932" max="7932" width="44" style="33" bestFit="1" customWidth="1"/>
    <col min="7933" max="7933" width="25.6640625" style="33" bestFit="1" customWidth="1"/>
    <col min="7934" max="7934" width="35" style="33" bestFit="1" customWidth="1"/>
    <col min="7935" max="7935" width="17.1640625" style="33" bestFit="1" customWidth="1"/>
    <col min="7936" max="7991" width="11.5" style="33" bestFit="1" customWidth="1"/>
    <col min="7992" max="7994" width="5" style="33" bestFit="1" customWidth="1"/>
    <col min="7995" max="8187" width="9.1640625" style="33"/>
    <col min="8188" max="8188" width="44" style="33" bestFit="1" customWidth="1"/>
    <col min="8189" max="8189" width="25.6640625" style="33" bestFit="1" customWidth="1"/>
    <col min="8190" max="8190" width="35" style="33" bestFit="1" customWidth="1"/>
    <col min="8191" max="8191" width="17.1640625" style="33" bestFit="1" customWidth="1"/>
    <col min="8192" max="8247" width="11.5" style="33" bestFit="1" customWidth="1"/>
    <col min="8248" max="8250" width="5" style="33" bestFit="1" customWidth="1"/>
    <col min="8251" max="8443" width="9.1640625" style="33"/>
    <col min="8444" max="8444" width="44" style="33" bestFit="1" customWidth="1"/>
    <col min="8445" max="8445" width="25.6640625" style="33" bestFit="1" customWidth="1"/>
    <col min="8446" max="8446" width="35" style="33" bestFit="1" customWidth="1"/>
    <col min="8447" max="8447" width="17.1640625" style="33" bestFit="1" customWidth="1"/>
    <col min="8448" max="8503" width="11.5" style="33" bestFit="1" customWidth="1"/>
    <col min="8504" max="8506" width="5" style="33" bestFit="1" customWidth="1"/>
    <col min="8507" max="8699" width="9.1640625" style="33"/>
    <col min="8700" max="8700" width="44" style="33" bestFit="1" customWidth="1"/>
    <col min="8701" max="8701" width="25.6640625" style="33" bestFit="1" customWidth="1"/>
    <col min="8702" max="8702" width="35" style="33" bestFit="1" customWidth="1"/>
    <col min="8703" max="8703" width="17.1640625" style="33" bestFit="1" customWidth="1"/>
    <col min="8704" max="8759" width="11.5" style="33" bestFit="1" customWidth="1"/>
    <col min="8760" max="8762" width="5" style="33" bestFit="1" customWidth="1"/>
    <col min="8763" max="8955" width="9.1640625" style="33"/>
    <col min="8956" max="8956" width="44" style="33" bestFit="1" customWidth="1"/>
    <col min="8957" max="8957" width="25.6640625" style="33" bestFit="1" customWidth="1"/>
    <col min="8958" max="8958" width="35" style="33" bestFit="1" customWidth="1"/>
    <col min="8959" max="8959" width="17.1640625" style="33" bestFit="1" customWidth="1"/>
    <col min="8960" max="9015" width="11.5" style="33" bestFit="1" customWidth="1"/>
    <col min="9016" max="9018" width="5" style="33" bestFit="1" customWidth="1"/>
    <col min="9019" max="9211" width="9.1640625" style="33"/>
    <col min="9212" max="9212" width="44" style="33" bestFit="1" customWidth="1"/>
    <col min="9213" max="9213" width="25.6640625" style="33" bestFit="1" customWidth="1"/>
    <col min="9214" max="9214" width="35" style="33" bestFit="1" customWidth="1"/>
    <col min="9215" max="9215" width="17.1640625" style="33" bestFit="1" customWidth="1"/>
    <col min="9216" max="9271" width="11.5" style="33" bestFit="1" customWidth="1"/>
    <col min="9272" max="9274" width="5" style="33" bestFit="1" customWidth="1"/>
    <col min="9275" max="9467" width="9.1640625" style="33"/>
    <col min="9468" max="9468" width="44" style="33" bestFit="1" customWidth="1"/>
    <col min="9469" max="9469" width="25.6640625" style="33" bestFit="1" customWidth="1"/>
    <col min="9470" max="9470" width="35" style="33" bestFit="1" customWidth="1"/>
    <col min="9471" max="9471" width="17.1640625" style="33" bestFit="1" customWidth="1"/>
    <col min="9472" max="9527" width="11.5" style="33" bestFit="1" customWidth="1"/>
    <col min="9528" max="9530" width="5" style="33" bestFit="1" customWidth="1"/>
    <col min="9531" max="9723" width="9.1640625" style="33"/>
    <col min="9724" max="9724" width="44" style="33" bestFit="1" customWidth="1"/>
    <col min="9725" max="9725" width="25.6640625" style="33" bestFit="1" customWidth="1"/>
    <col min="9726" max="9726" width="35" style="33" bestFit="1" customWidth="1"/>
    <col min="9727" max="9727" width="17.1640625" style="33" bestFit="1" customWidth="1"/>
    <col min="9728" max="9783" width="11.5" style="33" bestFit="1" customWidth="1"/>
    <col min="9784" max="9786" width="5" style="33" bestFit="1" customWidth="1"/>
    <col min="9787" max="9979" width="9.1640625" style="33"/>
    <col min="9980" max="9980" width="44" style="33" bestFit="1" customWidth="1"/>
    <col min="9981" max="9981" width="25.6640625" style="33" bestFit="1" customWidth="1"/>
    <col min="9982" max="9982" width="35" style="33" bestFit="1" customWidth="1"/>
    <col min="9983" max="9983" width="17.1640625" style="33" bestFit="1" customWidth="1"/>
    <col min="9984" max="10039" width="11.5" style="33" bestFit="1" customWidth="1"/>
    <col min="10040" max="10042" width="5" style="33" bestFit="1" customWidth="1"/>
    <col min="10043" max="10235" width="9.1640625" style="33"/>
    <col min="10236" max="10236" width="44" style="33" bestFit="1" customWidth="1"/>
    <col min="10237" max="10237" width="25.6640625" style="33" bestFit="1" customWidth="1"/>
    <col min="10238" max="10238" width="35" style="33" bestFit="1" customWidth="1"/>
    <col min="10239" max="10239" width="17.1640625" style="33" bestFit="1" customWidth="1"/>
    <col min="10240" max="10295" width="11.5" style="33" bestFit="1" customWidth="1"/>
    <col min="10296" max="10298" width="5" style="33" bestFit="1" customWidth="1"/>
    <col min="10299" max="10491" width="9.1640625" style="33"/>
    <col min="10492" max="10492" width="44" style="33" bestFit="1" customWidth="1"/>
    <col min="10493" max="10493" width="25.6640625" style="33" bestFit="1" customWidth="1"/>
    <col min="10494" max="10494" width="35" style="33" bestFit="1" customWidth="1"/>
    <col min="10495" max="10495" width="17.1640625" style="33" bestFit="1" customWidth="1"/>
    <col min="10496" max="10551" width="11.5" style="33" bestFit="1" customWidth="1"/>
    <col min="10552" max="10554" width="5" style="33" bestFit="1" customWidth="1"/>
    <col min="10555" max="10747" width="9.1640625" style="33"/>
    <col min="10748" max="10748" width="44" style="33" bestFit="1" customWidth="1"/>
    <col min="10749" max="10749" width="25.6640625" style="33" bestFit="1" customWidth="1"/>
    <col min="10750" max="10750" width="35" style="33" bestFit="1" customWidth="1"/>
    <col min="10751" max="10751" width="17.1640625" style="33" bestFit="1" customWidth="1"/>
    <col min="10752" max="10807" width="11.5" style="33" bestFit="1" customWidth="1"/>
    <col min="10808" max="10810" width="5" style="33" bestFit="1" customWidth="1"/>
    <col min="10811" max="11003" width="9.1640625" style="33"/>
    <col min="11004" max="11004" width="44" style="33" bestFit="1" customWidth="1"/>
    <col min="11005" max="11005" width="25.6640625" style="33" bestFit="1" customWidth="1"/>
    <col min="11006" max="11006" width="35" style="33" bestFit="1" customWidth="1"/>
    <col min="11007" max="11007" width="17.1640625" style="33" bestFit="1" customWidth="1"/>
    <col min="11008" max="11063" width="11.5" style="33" bestFit="1" customWidth="1"/>
    <col min="11064" max="11066" width="5" style="33" bestFit="1" customWidth="1"/>
    <col min="11067" max="11259" width="9.1640625" style="33"/>
    <col min="11260" max="11260" width="44" style="33" bestFit="1" customWidth="1"/>
    <col min="11261" max="11261" width="25.6640625" style="33" bestFit="1" customWidth="1"/>
    <col min="11262" max="11262" width="35" style="33" bestFit="1" customWidth="1"/>
    <col min="11263" max="11263" width="17.1640625" style="33" bestFit="1" customWidth="1"/>
    <col min="11264" max="11319" width="11.5" style="33" bestFit="1" customWidth="1"/>
    <col min="11320" max="11322" width="5" style="33" bestFit="1" customWidth="1"/>
    <col min="11323" max="11515" width="9.1640625" style="33"/>
    <col min="11516" max="11516" width="44" style="33" bestFit="1" customWidth="1"/>
    <col min="11517" max="11517" width="25.6640625" style="33" bestFit="1" customWidth="1"/>
    <col min="11518" max="11518" width="35" style="33" bestFit="1" customWidth="1"/>
    <col min="11519" max="11519" width="17.1640625" style="33" bestFit="1" customWidth="1"/>
    <col min="11520" max="11575" width="11.5" style="33" bestFit="1" customWidth="1"/>
    <col min="11576" max="11578" width="5" style="33" bestFit="1" customWidth="1"/>
    <col min="11579" max="11771" width="9.1640625" style="33"/>
    <col min="11772" max="11772" width="44" style="33" bestFit="1" customWidth="1"/>
    <col min="11773" max="11773" width="25.6640625" style="33" bestFit="1" customWidth="1"/>
    <col min="11774" max="11774" width="35" style="33" bestFit="1" customWidth="1"/>
    <col min="11775" max="11775" width="17.1640625" style="33" bestFit="1" customWidth="1"/>
    <col min="11776" max="11831" width="11.5" style="33" bestFit="1" customWidth="1"/>
    <col min="11832" max="11834" width="5" style="33" bestFit="1" customWidth="1"/>
    <col min="11835" max="12027" width="9.1640625" style="33"/>
    <col min="12028" max="12028" width="44" style="33" bestFit="1" customWidth="1"/>
    <col min="12029" max="12029" width="25.6640625" style="33" bestFit="1" customWidth="1"/>
    <col min="12030" max="12030" width="35" style="33" bestFit="1" customWidth="1"/>
    <col min="12031" max="12031" width="17.1640625" style="33" bestFit="1" customWidth="1"/>
    <col min="12032" max="12087" width="11.5" style="33" bestFit="1" customWidth="1"/>
    <col min="12088" max="12090" width="5" style="33" bestFit="1" customWidth="1"/>
    <col min="12091" max="12283" width="9.1640625" style="33"/>
    <col min="12284" max="12284" width="44" style="33" bestFit="1" customWidth="1"/>
    <col min="12285" max="12285" width="25.6640625" style="33" bestFit="1" customWidth="1"/>
    <col min="12286" max="12286" width="35" style="33" bestFit="1" customWidth="1"/>
    <col min="12287" max="12287" width="17.1640625" style="33" bestFit="1" customWidth="1"/>
    <col min="12288" max="12343" width="11.5" style="33" bestFit="1" customWidth="1"/>
    <col min="12344" max="12346" width="5" style="33" bestFit="1" customWidth="1"/>
    <col min="12347" max="12539" width="9.1640625" style="33"/>
    <col min="12540" max="12540" width="44" style="33" bestFit="1" customWidth="1"/>
    <col min="12541" max="12541" width="25.6640625" style="33" bestFit="1" customWidth="1"/>
    <col min="12542" max="12542" width="35" style="33" bestFit="1" customWidth="1"/>
    <col min="12543" max="12543" width="17.1640625" style="33" bestFit="1" customWidth="1"/>
    <col min="12544" max="12599" width="11.5" style="33" bestFit="1" customWidth="1"/>
    <col min="12600" max="12602" width="5" style="33" bestFit="1" customWidth="1"/>
    <col min="12603" max="12795" width="9.1640625" style="33"/>
    <col min="12796" max="12796" width="44" style="33" bestFit="1" customWidth="1"/>
    <col min="12797" max="12797" width="25.6640625" style="33" bestFit="1" customWidth="1"/>
    <col min="12798" max="12798" width="35" style="33" bestFit="1" customWidth="1"/>
    <col min="12799" max="12799" width="17.1640625" style="33" bestFit="1" customWidth="1"/>
    <col min="12800" max="12855" width="11.5" style="33" bestFit="1" customWidth="1"/>
    <col min="12856" max="12858" width="5" style="33" bestFit="1" customWidth="1"/>
    <col min="12859" max="13051" width="9.1640625" style="33"/>
    <col min="13052" max="13052" width="44" style="33" bestFit="1" customWidth="1"/>
    <col min="13053" max="13053" width="25.6640625" style="33" bestFit="1" customWidth="1"/>
    <col min="13054" max="13054" width="35" style="33" bestFit="1" customWidth="1"/>
    <col min="13055" max="13055" width="17.1640625" style="33" bestFit="1" customWidth="1"/>
    <col min="13056" max="13111" width="11.5" style="33" bestFit="1" customWidth="1"/>
    <col min="13112" max="13114" width="5" style="33" bestFit="1" customWidth="1"/>
    <col min="13115" max="13307" width="9.1640625" style="33"/>
    <col min="13308" max="13308" width="44" style="33" bestFit="1" customWidth="1"/>
    <col min="13309" max="13309" width="25.6640625" style="33" bestFit="1" customWidth="1"/>
    <col min="13310" max="13310" width="35" style="33" bestFit="1" customWidth="1"/>
    <col min="13311" max="13311" width="17.1640625" style="33" bestFit="1" customWidth="1"/>
    <col min="13312" max="13367" width="11.5" style="33" bestFit="1" customWidth="1"/>
    <col min="13368" max="13370" width="5" style="33" bestFit="1" customWidth="1"/>
    <col min="13371" max="13563" width="9.1640625" style="33"/>
    <col min="13564" max="13564" width="44" style="33" bestFit="1" customWidth="1"/>
    <col min="13565" max="13565" width="25.6640625" style="33" bestFit="1" customWidth="1"/>
    <col min="13566" max="13566" width="35" style="33" bestFit="1" customWidth="1"/>
    <col min="13567" max="13567" width="17.1640625" style="33" bestFit="1" customWidth="1"/>
    <col min="13568" max="13623" width="11.5" style="33" bestFit="1" customWidth="1"/>
    <col min="13624" max="13626" width="5" style="33" bestFit="1" customWidth="1"/>
    <col min="13627" max="13819" width="9.1640625" style="33"/>
    <col min="13820" max="13820" width="44" style="33" bestFit="1" customWidth="1"/>
    <col min="13821" max="13821" width="25.6640625" style="33" bestFit="1" customWidth="1"/>
    <col min="13822" max="13822" width="35" style="33" bestFit="1" customWidth="1"/>
    <col min="13823" max="13823" width="17.1640625" style="33" bestFit="1" customWidth="1"/>
    <col min="13824" max="13879" width="11.5" style="33" bestFit="1" customWidth="1"/>
    <col min="13880" max="13882" width="5" style="33" bestFit="1" customWidth="1"/>
    <col min="13883" max="14075" width="9.1640625" style="33"/>
    <col min="14076" max="14076" width="44" style="33" bestFit="1" customWidth="1"/>
    <col min="14077" max="14077" width="25.6640625" style="33" bestFit="1" customWidth="1"/>
    <col min="14078" max="14078" width="35" style="33" bestFit="1" customWidth="1"/>
    <col min="14079" max="14079" width="17.1640625" style="33" bestFit="1" customWidth="1"/>
    <col min="14080" max="14135" width="11.5" style="33" bestFit="1" customWidth="1"/>
    <col min="14136" max="14138" width="5" style="33" bestFit="1" customWidth="1"/>
    <col min="14139" max="14331" width="9.1640625" style="33"/>
    <col min="14332" max="14332" width="44" style="33" bestFit="1" customWidth="1"/>
    <col min="14333" max="14333" width="25.6640625" style="33" bestFit="1" customWidth="1"/>
    <col min="14334" max="14334" width="35" style="33" bestFit="1" customWidth="1"/>
    <col min="14335" max="14335" width="17.1640625" style="33" bestFit="1" customWidth="1"/>
    <col min="14336" max="14391" width="11.5" style="33" bestFit="1" customWidth="1"/>
    <col min="14392" max="14394" width="5" style="33" bestFit="1" customWidth="1"/>
    <col min="14395" max="14587" width="9.1640625" style="33"/>
    <col min="14588" max="14588" width="44" style="33" bestFit="1" customWidth="1"/>
    <col min="14589" max="14589" width="25.6640625" style="33" bestFit="1" customWidth="1"/>
    <col min="14590" max="14590" width="35" style="33" bestFit="1" customWidth="1"/>
    <col min="14591" max="14591" width="17.1640625" style="33" bestFit="1" customWidth="1"/>
    <col min="14592" max="14647" width="11.5" style="33" bestFit="1" customWidth="1"/>
    <col min="14648" max="14650" width="5" style="33" bestFit="1" customWidth="1"/>
    <col min="14651" max="14843" width="9.1640625" style="33"/>
    <col min="14844" max="14844" width="44" style="33" bestFit="1" customWidth="1"/>
    <col min="14845" max="14845" width="25.6640625" style="33" bestFit="1" customWidth="1"/>
    <col min="14846" max="14846" width="35" style="33" bestFit="1" customWidth="1"/>
    <col min="14847" max="14847" width="17.1640625" style="33" bestFit="1" customWidth="1"/>
    <col min="14848" max="14903" width="11.5" style="33" bestFit="1" customWidth="1"/>
    <col min="14904" max="14906" width="5" style="33" bestFit="1" customWidth="1"/>
    <col min="14907" max="15099" width="9.1640625" style="33"/>
    <col min="15100" max="15100" width="44" style="33" bestFit="1" customWidth="1"/>
    <col min="15101" max="15101" width="25.6640625" style="33" bestFit="1" customWidth="1"/>
    <col min="15102" max="15102" width="35" style="33" bestFit="1" customWidth="1"/>
    <col min="15103" max="15103" width="17.1640625" style="33" bestFit="1" customWidth="1"/>
    <col min="15104" max="15159" width="11.5" style="33" bestFit="1" customWidth="1"/>
    <col min="15160" max="15162" width="5" style="33" bestFit="1" customWidth="1"/>
    <col min="15163" max="15355" width="9.1640625" style="33"/>
    <col min="15356" max="15356" width="44" style="33" bestFit="1" customWidth="1"/>
    <col min="15357" max="15357" width="25.6640625" style="33" bestFit="1" customWidth="1"/>
    <col min="15358" max="15358" width="35" style="33" bestFit="1" customWidth="1"/>
    <col min="15359" max="15359" width="17.1640625" style="33" bestFit="1" customWidth="1"/>
    <col min="15360" max="15415" width="11.5" style="33" bestFit="1" customWidth="1"/>
    <col min="15416" max="15418" width="5" style="33" bestFit="1" customWidth="1"/>
    <col min="15419" max="15611" width="9.1640625" style="33"/>
    <col min="15612" max="15612" width="44" style="33" bestFit="1" customWidth="1"/>
    <col min="15613" max="15613" width="25.6640625" style="33" bestFit="1" customWidth="1"/>
    <col min="15614" max="15614" width="35" style="33" bestFit="1" customWidth="1"/>
    <col min="15615" max="15615" width="17.1640625" style="33" bestFit="1" customWidth="1"/>
    <col min="15616" max="15671" width="11.5" style="33" bestFit="1" customWidth="1"/>
    <col min="15672" max="15674" width="5" style="33" bestFit="1" customWidth="1"/>
    <col min="15675" max="15867" width="9.1640625" style="33"/>
    <col min="15868" max="15868" width="44" style="33" bestFit="1" customWidth="1"/>
    <col min="15869" max="15869" width="25.6640625" style="33" bestFit="1" customWidth="1"/>
    <col min="15870" max="15870" width="35" style="33" bestFit="1" customWidth="1"/>
    <col min="15871" max="15871" width="17.1640625" style="33" bestFit="1" customWidth="1"/>
    <col min="15872" max="15927" width="11.5" style="33" bestFit="1" customWidth="1"/>
    <col min="15928" max="15930" width="5" style="33" bestFit="1" customWidth="1"/>
    <col min="15931" max="16123" width="9.1640625" style="33"/>
    <col min="16124" max="16124" width="44" style="33" bestFit="1" customWidth="1"/>
    <col min="16125" max="16125" width="25.6640625" style="33" bestFit="1" customWidth="1"/>
    <col min="16126" max="16126" width="35" style="33" bestFit="1" customWidth="1"/>
    <col min="16127" max="16127" width="17.1640625" style="33" bestFit="1" customWidth="1"/>
    <col min="16128" max="16183" width="11.5" style="33" bestFit="1" customWidth="1"/>
    <col min="16184" max="16186" width="5" style="33" bestFit="1" customWidth="1"/>
    <col min="16187" max="16384" width="9.1640625" style="33"/>
  </cols>
  <sheetData>
    <row r="1" spans="1:58" x14ac:dyDescent="0.2">
      <c r="A1" s="41" t="s">
        <v>103</v>
      </c>
      <c r="B1" s="38" t="s">
        <v>120</v>
      </c>
      <c r="C1" s="36" t="s">
        <v>42</v>
      </c>
      <c r="D1" s="38" t="s">
        <v>43</v>
      </c>
      <c r="E1" s="38" t="s">
        <v>44</v>
      </c>
      <c r="F1" s="38" t="s">
        <v>45</v>
      </c>
      <c r="G1" s="38" t="s">
        <v>46</v>
      </c>
      <c r="H1" s="38" t="s">
        <v>47</v>
      </c>
      <c r="I1" s="38" t="s">
        <v>48</v>
      </c>
      <c r="J1" s="38" t="s">
        <v>49</v>
      </c>
      <c r="K1" s="38" t="s">
        <v>50</v>
      </c>
      <c r="L1" s="38" t="s">
        <v>51</v>
      </c>
      <c r="M1" s="38" t="s">
        <v>52</v>
      </c>
      <c r="N1" s="38" t="s">
        <v>53</v>
      </c>
      <c r="O1" s="38" t="s">
        <v>54</v>
      </c>
      <c r="P1" s="38" t="s">
        <v>55</v>
      </c>
      <c r="Q1" s="38" t="s">
        <v>56</v>
      </c>
      <c r="R1" s="38" t="s">
        <v>57</v>
      </c>
      <c r="S1" s="38" t="s">
        <v>58</v>
      </c>
      <c r="T1" s="38" t="s">
        <v>59</v>
      </c>
      <c r="U1" s="38" t="s">
        <v>60</v>
      </c>
      <c r="V1" s="38" t="s">
        <v>61</v>
      </c>
      <c r="W1" s="38" t="s">
        <v>62</v>
      </c>
      <c r="X1" s="38" t="s">
        <v>63</v>
      </c>
      <c r="Y1" s="38" t="s">
        <v>64</v>
      </c>
      <c r="Z1" s="38" t="s">
        <v>65</v>
      </c>
      <c r="AA1" s="38" t="s">
        <v>66</v>
      </c>
      <c r="AB1" s="38" t="s">
        <v>67</v>
      </c>
      <c r="AC1" s="38" t="s">
        <v>68</v>
      </c>
      <c r="AD1" s="38" t="s">
        <v>69</v>
      </c>
      <c r="AE1" s="38" t="s">
        <v>70</v>
      </c>
      <c r="AF1" s="38" t="s">
        <v>71</v>
      </c>
      <c r="AG1" s="38" t="s">
        <v>72</v>
      </c>
      <c r="AH1" s="38" t="s">
        <v>73</v>
      </c>
      <c r="AI1" s="38" t="s">
        <v>74</v>
      </c>
      <c r="AJ1" s="38" t="s">
        <v>75</v>
      </c>
      <c r="AK1" s="38" t="s">
        <v>76</v>
      </c>
      <c r="AL1" s="38" t="s">
        <v>77</v>
      </c>
      <c r="AM1" s="38" t="s">
        <v>78</v>
      </c>
      <c r="AN1" s="38" t="s">
        <v>79</v>
      </c>
      <c r="AO1" s="38" t="s">
        <v>80</v>
      </c>
      <c r="AP1" s="38" t="s">
        <v>81</v>
      </c>
      <c r="AQ1" s="38" t="s">
        <v>82</v>
      </c>
      <c r="AR1" s="38" t="s">
        <v>83</v>
      </c>
      <c r="AS1" s="38" t="s">
        <v>84</v>
      </c>
      <c r="AT1" s="38" t="s">
        <v>85</v>
      </c>
      <c r="AU1" s="38" t="s">
        <v>86</v>
      </c>
      <c r="AV1" s="38" t="s">
        <v>87</v>
      </c>
      <c r="AW1" s="38" t="s">
        <v>88</v>
      </c>
      <c r="AX1" s="38" t="s">
        <v>89</v>
      </c>
      <c r="AY1" s="38" t="s">
        <v>90</v>
      </c>
      <c r="AZ1" s="38" t="s">
        <v>91</v>
      </c>
      <c r="BA1" s="38" t="s">
        <v>92</v>
      </c>
      <c r="BB1" s="38" t="s">
        <v>93</v>
      </c>
      <c r="BC1" s="38" t="s">
        <v>94</v>
      </c>
      <c r="BD1" s="38" t="s">
        <v>95</v>
      </c>
      <c r="BE1" s="38" t="s">
        <v>96</v>
      </c>
      <c r="BF1" s="37" t="s">
        <v>97</v>
      </c>
    </row>
    <row r="2" spans="1:58" x14ac:dyDescent="0.2">
      <c r="A2" s="153" t="s">
        <v>98</v>
      </c>
      <c r="B2" s="57" t="s">
        <v>121</v>
      </c>
      <c r="C2" s="61">
        <v>2764.7665958739494</v>
      </c>
      <c r="D2" s="52">
        <v>2795.9943005795044</v>
      </c>
      <c r="E2" s="52">
        <v>2914.350278988059</v>
      </c>
      <c r="F2" s="52">
        <v>3065.4465651108553</v>
      </c>
      <c r="G2" s="52">
        <v>3171.3699292113024</v>
      </c>
      <c r="H2" s="52">
        <v>3256.3340430661351</v>
      </c>
      <c r="I2" s="52">
        <v>3382.1395351580782</v>
      </c>
      <c r="J2" s="52">
        <v>3524.8014730119285</v>
      </c>
      <c r="K2" s="52">
        <v>3715.4554641130649</v>
      </c>
      <c r="L2" s="52">
        <v>3920.0862306510071</v>
      </c>
      <c r="M2" s="52">
        <v>4247.5857159001962</v>
      </c>
      <c r="N2" s="52">
        <v>3973.4256614763462</v>
      </c>
      <c r="O2" s="52">
        <v>4128.5985729530439</v>
      </c>
      <c r="P2" s="52">
        <v>4318.2229588536775</v>
      </c>
      <c r="Q2" s="52">
        <v>4217.5611952948411</v>
      </c>
      <c r="R2" s="52">
        <v>4085.0609655844064</v>
      </c>
      <c r="S2" s="52">
        <v>4315.340811658446</v>
      </c>
      <c r="T2" s="52">
        <v>4383.8487167827725</v>
      </c>
      <c r="U2" s="52">
        <v>4487.7743735019239</v>
      </c>
      <c r="V2" s="52">
        <v>4566.7960480358388</v>
      </c>
      <c r="W2" s="52">
        <v>4425.5925766468326</v>
      </c>
      <c r="X2" s="52">
        <v>4286.1122908231018</v>
      </c>
      <c r="Y2" s="52">
        <v>4156.1129957849262</v>
      </c>
      <c r="Z2" s="52">
        <v>4147.1421791610301</v>
      </c>
      <c r="AA2" s="52">
        <v>4278.4990456230798</v>
      </c>
      <c r="AB2" s="52">
        <v>4342.3719117113678</v>
      </c>
      <c r="AC2" s="52">
        <v>4362.7490350030384</v>
      </c>
      <c r="AD2" s="52">
        <v>4481.1608964891975</v>
      </c>
      <c r="AE2" s="52">
        <v>4601.7850753067414</v>
      </c>
      <c r="AF2" s="52">
        <v>4652.0155241202983</v>
      </c>
      <c r="AG2" s="52">
        <v>4575.0594104217544</v>
      </c>
      <c r="AH2" s="52">
        <v>4599.6372477877212</v>
      </c>
      <c r="AI2" s="52">
        <v>4621.1890128455507</v>
      </c>
      <c r="AJ2" s="52">
        <v>4657.7521244222153</v>
      </c>
      <c r="AK2" s="52">
        <v>4711.7563914753528</v>
      </c>
      <c r="AL2" s="52">
        <v>4786.7042560312548</v>
      </c>
      <c r="AM2" s="52">
        <v>4899.887043228895</v>
      </c>
      <c r="AN2" s="52">
        <v>4911.6709594750855</v>
      </c>
      <c r="AO2" s="52">
        <v>4907.7434161399078</v>
      </c>
      <c r="AP2" s="52">
        <v>4967.9584283561726</v>
      </c>
      <c r="AQ2" s="52">
        <v>5048.2115185664788</v>
      </c>
      <c r="AR2" s="52">
        <v>5024.1823804558626</v>
      </c>
      <c r="AS2" s="52">
        <v>5034.8936152415208</v>
      </c>
      <c r="AT2" s="52">
        <v>5067.2056310588341</v>
      </c>
      <c r="AU2" s="52">
        <v>5140.1983797430657</v>
      </c>
      <c r="AV2" s="52">
        <v>5125.0439841617472</v>
      </c>
      <c r="AW2" s="52">
        <v>5107.3680016761064</v>
      </c>
      <c r="AX2" s="52">
        <v>5104.2639371564746</v>
      </c>
      <c r="AY2" s="52">
        <v>5028.555301759875</v>
      </c>
      <c r="AZ2" s="52">
        <v>4789.0371458146665</v>
      </c>
      <c r="BA2" s="52">
        <v>4942.504489519386</v>
      </c>
      <c r="BB2" s="52">
        <v>4821.2155956107554</v>
      </c>
      <c r="BC2" s="52">
        <v>4780.6382963009855</v>
      </c>
      <c r="BD2" s="52">
        <v>4768.2262756527352</v>
      </c>
      <c r="BE2" s="52">
        <v>4732.8320179831753</v>
      </c>
      <c r="BF2" s="53">
        <v>4605.2135090518832</v>
      </c>
    </row>
    <row r="3" spans="1:58" x14ac:dyDescent="0.2">
      <c r="A3" s="153"/>
      <c r="B3" s="59" t="s">
        <v>109</v>
      </c>
      <c r="C3" s="62">
        <v>2610.6951128701917</v>
      </c>
      <c r="D3" s="44">
        <v>2639.1174247249251</v>
      </c>
      <c r="E3" s="44">
        <v>2753.9548207177932</v>
      </c>
      <c r="F3" s="44">
        <v>2902.4153682494912</v>
      </c>
      <c r="G3" s="44">
        <v>3005.9254922950549</v>
      </c>
      <c r="H3" s="44">
        <v>3085.4958029092727</v>
      </c>
      <c r="I3" s="44">
        <v>3201.2815141926162</v>
      </c>
      <c r="J3" s="44">
        <v>3340.76253277764</v>
      </c>
      <c r="K3" s="44">
        <v>3521.0440220390469</v>
      </c>
      <c r="L3" s="44">
        <v>3717.2567067828404</v>
      </c>
      <c r="M3" s="44">
        <v>4023.1542628260577</v>
      </c>
      <c r="N3" s="44">
        <v>3757.6147269073485</v>
      </c>
      <c r="O3" s="44">
        <v>3891.184488009118</v>
      </c>
      <c r="P3" s="44">
        <v>4069.8461288066428</v>
      </c>
      <c r="Q3" s="44">
        <v>3946.9118224535432</v>
      </c>
      <c r="R3" s="44">
        <v>3791.4434305808272</v>
      </c>
      <c r="S3" s="44">
        <v>4006.7538687017459</v>
      </c>
      <c r="T3" s="44">
        <v>4041.559157784628</v>
      </c>
      <c r="U3" s="44">
        <v>4109.5004100257065</v>
      </c>
      <c r="V3" s="44">
        <v>4179.7996458329208</v>
      </c>
      <c r="W3" s="44">
        <v>4024.0332430343574</v>
      </c>
      <c r="X3" s="44">
        <v>3850.8380203432562</v>
      </c>
      <c r="Y3" s="44">
        <v>3700.5815037150787</v>
      </c>
      <c r="Z3" s="44">
        <v>3653.1870415340181</v>
      </c>
      <c r="AA3" s="44">
        <v>3725.2562081999918</v>
      </c>
      <c r="AB3" s="44">
        <v>3730.8369231991719</v>
      </c>
      <c r="AC3" s="44">
        <v>3722.6401276711726</v>
      </c>
      <c r="AD3" s="44">
        <v>3807.583710904009</v>
      </c>
      <c r="AE3" s="44">
        <v>3900.8288131799068</v>
      </c>
      <c r="AF3" s="44">
        <v>3938.3166983380761</v>
      </c>
      <c r="AG3" s="44">
        <v>3837.4519045855495</v>
      </c>
      <c r="AH3" s="44">
        <v>3832.6017816256485</v>
      </c>
      <c r="AI3" s="44">
        <v>3851.6717439174777</v>
      </c>
      <c r="AJ3" s="44">
        <v>3875.7009704996135</v>
      </c>
      <c r="AK3" s="44">
        <v>3918.8680340286119</v>
      </c>
      <c r="AL3" s="44">
        <v>3968.6171275160377</v>
      </c>
      <c r="AM3" s="44">
        <v>4062.9672869645806</v>
      </c>
      <c r="AN3" s="44">
        <v>4088.1800881147969</v>
      </c>
      <c r="AO3" s="44">
        <v>4073.1572572942232</v>
      </c>
      <c r="AP3" s="44">
        <v>4117.3469800165685</v>
      </c>
      <c r="AQ3" s="44">
        <v>4184.0223519246138</v>
      </c>
      <c r="AR3" s="44">
        <v>4180.7244081538884</v>
      </c>
      <c r="AS3" s="44">
        <v>4183.6179874268209</v>
      </c>
      <c r="AT3" s="44">
        <v>4226.3536605814579</v>
      </c>
      <c r="AU3" s="44">
        <v>4267.102481450459</v>
      </c>
      <c r="AV3" s="44">
        <v>4239.0101416739299</v>
      </c>
      <c r="AW3" s="44">
        <v>4212.4264010580746</v>
      </c>
      <c r="AX3" s="44">
        <v>4229.2328484561413</v>
      </c>
      <c r="AY3" s="44">
        <v>4143.0747457297921</v>
      </c>
      <c r="AZ3" s="44">
        <v>3904.2293978814696</v>
      </c>
      <c r="BA3" s="44">
        <v>4014.5011241417224</v>
      </c>
      <c r="BB3" s="44">
        <v>3942.5470478737279</v>
      </c>
      <c r="BC3" s="44">
        <v>3906.6458528306221</v>
      </c>
      <c r="BD3" s="44">
        <v>3886.3727450281085</v>
      </c>
      <c r="BE3" s="44">
        <v>3841.0103361733964</v>
      </c>
      <c r="BF3" s="45">
        <v>3641.8903706238007</v>
      </c>
    </row>
    <row r="4" spans="1:58" x14ac:dyDescent="0.2">
      <c r="A4" s="153"/>
      <c r="B4" s="60" t="s">
        <v>108</v>
      </c>
      <c r="C4" s="63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>
        <v>294.17022624568625</v>
      </c>
      <c r="AH4" s="46">
        <v>304.31977025879735</v>
      </c>
      <c r="AI4" s="46">
        <v>310.91580178194749</v>
      </c>
      <c r="AJ4" s="46">
        <v>309.79490140140234</v>
      </c>
      <c r="AK4" s="46">
        <v>306.08907232310787</v>
      </c>
      <c r="AL4" s="46">
        <v>325.57092583144055</v>
      </c>
      <c r="AM4" s="46">
        <v>330.92148822847457</v>
      </c>
      <c r="AN4" s="46">
        <v>331.66975359650291</v>
      </c>
      <c r="AO4" s="46">
        <v>334.77454446226312</v>
      </c>
      <c r="AP4" s="46">
        <v>360.26645913616596</v>
      </c>
      <c r="AQ4" s="46">
        <v>364.40209728025349</v>
      </c>
      <c r="AR4" s="46">
        <v>345.04841827414555</v>
      </c>
      <c r="AS4" s="46">
        <v>349.86190283767797</v>
      </c>
      <c r="AT4" s="46">
        <v>364.74260372101827</v>
      </c>
      <c r="AU4" s="46">
        <v>378.07156333781393</v>
      </c>
      <c r="AV4" s="46">
        <v>390.43767006850874</v>
      </c>
      <c r="AW4" s="46">
        <v>409.68776218993355</v>
      </c>
      <c r="AX4" s="46">
        <v>421.03796405489999</v>
      </c>
      <c r="AY4" s="46">
        <v>440.24159973613808</v>
      </c>
      <c r="AZ4" s="46">
        <v>446.01899538532155</v>
      </c>
      <c r="BA4" s="46">
        <v>473.35239453603668</v>
      </c>
      <c r="BB4" s="46">
        <v>479.73898011914349</v>
      </c>
      <c r="BC4" s="46">
        <v>498.74784248086473</v>
      </c>
      <c r="BD4" s="46">
        <v>514.84021697003732</v>
      </c>
      <c r="BE4" s="46">
        <v>521.32084589850001</v>
      </c>
      <c r="BF4" s="47">
        <v>515.00272209342529</v>
      </c>
    </row>
    <row r="5" spans="1:58" x14ac:dyDescent="0.2">
      <c r="A5" s="153" t="s">
        <v>99</v>
      </c>
      <c r="B5" s="57" t="s">
        <v>121</v>
      </c>
      <c r="C5" s="62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5"/>
    </row>
    <row r="6" spans="1:58" x14ac:dyDescent="0.2">
      <c r="A6" s="153"/>
      <c r="B6" s="59" t="s">
        <v>109</v>
      </c>
      <c r="C6" s="62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5"/>
    </row>
    <row r="7" spans="1:58" x14ac:dyDescent="0.2">
      <c r="A7" s="153"/>
      <c r="B7" s="60" t="s">
        <v>108</v>
      </c>
      <c r="C7" s="62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5"/>
    </row>
    <row r="8" spans="1:58" x14ac:dyDescent="0.2">
      <c r="A8" s="153" t="s">
        <v>100</v>
      </c>
      <c r="B8" s="57" t="s">
        <v>121</v>
      </c>
      <c r="C8" s="61"/>
      <c r="D8" s="52"/>
      <c r="E8" s="52"/>
      <c r="F8" s="52"/>
      <c r="G8" s="52"/>
      <c r="H8" s="52"/>
      <c r="I8" s="52"/>
      <c r="J8" s="52"/>
      <c r="K8" s="52"/>
      <c r="L8" s="52"/>
      <c r="M8" s="52"/>
      <c r="N8" s="52">
        <v>296.79710286337661</v>
      </c>
      <c r="O8" s="52">
        <v>298.49240536385014</v>
      </c>
      <c r="P8" s="52">
        <v>302.22314704411281</v>
      </c>
      <c r="Q8" s="52">
        <v>305.29749375727039</v>
      </c>
      <c r="R8" s="52">
        <v>309.27553789995233</v>
      </c>
      <c r="S8" s="52">
        <v>314.00696877444523</v>
      </c>
      <c r="T8" s="52">
        <v>319.88162268414658</v>
      </c>
      <c r="U8" s="52">
        <v>321.19616478264192</v>
      </c>
      <c r="V8" s="52">
        <v>327.16631384583928</v>
      </c>
      <c r="W8" s="52">
        <v>330.70490804400083</v>
      </c>
      <c r="X8" s="52">
        <v>337.58128711288214</v>
      </c>
      <c r="Y8" s="52">
        <v>341.95755135428715</v>
      </c>
      <c r="Z8" s="52">
        <v>344.81290386153358</v>
      </c>
      <c r="AA8" s="52">
        <v>346.28578489465559</v>
      </c>
      <c r="AB8" s="52">
        <v>355.45406449767773</v>
      </c>
      <c r="AC8" s="52">
        <v>360.63834865249896</v>
      </c>
      <c r="AD8" s="52">
        <v>366.25858539258132</v>
      </c>
      <c r="AE8" s="52">
        <v>372.83103512262261</v>
      </c>
      <c r="AF8" s="52">
        <v>380.53583593731929</v>
      </c>
      <c r="AG8" s="52">
        <v>548.11266592616448</v>
      </c>
      <c r="AH8" s="52">
        <v>549.9896081086905</v>
      </c>
      <c r="AI8" s="52">
        <v>533.08124323782351</v>
      </c>
      <c r="AJ8" s="52">
        <v>522.99901205259061</v>
      </c>
      <c r="AK8" s="52">
        <v>506.39400373064905</v>
      </c>
      <c r="AL8" s="52">
        <v>514.30916149835718</v>
      </c>
      <c r="AM8" s="52">
        <v>512.34978850810296</v>
      </c>
      <c r="AN8" s="52">
        <v>515.21716472900266</v>
      </c>
      <c r="AO8" s="52">
        <v>512.53097849115613</v>
      </c>
      <c r="AP8" s="52">
        <v>522.88477825927475</v>
      </c>
      <c r="AQ8" s="52">
        <v>525.32702939181286</v>
      </c>
      <c r="AR8" s="52">
        <v>526.7722415858417</v>
      </c>
      <c r="AS8" s="52">
        <v>533.49231165374897</v>
      </c>
      <c r="AT8" s="52">
        <v>538.91883567925947</v>
      </c>
      <c r="AU8" s="52">
        <v>552.57573256801118</v>
      </c>
      <c r="AV8" s="52">
        <v>559.9060710268127</v>
      </c>
      <c r="AW8" s="52">
        <v>567.79622999370713</v>
      </c>
      <c r="AX8" s="52">
        <v>578.6084855606689</v>
      </c>
      <c r="AY8" s="52">
        <v>587.07260316332531</v>
      </c>
      <c r="AZ8" s="52">
        <v>600.57474435218376</v>
      </c>
      <c r="BA8" s="52">
        <v>622.3594364627005</v>
      </c>
      <c r="BB8" s="52">
        <v>627.73073868124493</v>
      </c>
      <c r="BC8" s="52">
        <v>642.409662082061</v>
      </c>
      <c r="BD8" s="52">
        <v>639.36333007138035</v>
      </c>
      <c r="BE8" s="52">
        <v>642.3713929184139</v>
      </c>
      <c r="BF8" s="53"/>
    </row>
    <row r="9" spans="1:58" x14ac:dyDescent="0.2">
      <c r="A9" s="153"/>
      <c r="B9" s="59" t="s">
        <v>109</v>
      </c>
      <c r="C9" s="62"/>
      <c r="D9" s="44"/>
      <c r="E9" s="44"/>
      <c r="F9" s="44"/>
      <c r="G9" s="44"/>
      <c r="H9" s="44"/>
      <c r="I9" s="44"/>
      <c r="J9" s="44"/>
      <c r="K9" s="44"/>
      <c r="L9" s="44"/>
      <c r="M9" s="44"/>
      <c r="N9" s="44">
        <v>95.070935897369139</v>
      </c>
      <c r="O9" s="44">
        <v>96.933655259985628</v>
      </c>
      <c r="P9" s="44">
        <v>100.25715041349035</v>
      </c>
      <c r="Q9" s="44">
        <v>103.65467904787063</v>
      </c>
      <c r="R9" s="44">
        <v>107.00498744644787</v>
      </c>
      <c r="S9" s="44">
        <v>111.18073730176813</v>
      </c>
      <c r="T9" s="44">
        <v>117.2687649719184</v>
      </c>
      <c r="U9" s="44">
        <v>118.07574082216436</v>
      </c>
      <c r="V9" s="44">
        <v>123.84149440549386</v>
      </c>
      <c r="W9" s="44">
        <v>127.26081074956127</v>
      </c>
      <c r="X9" s="44">
        <v>134.42441141705754</v>
      </c>
      <c r="Y9" s="44">
        <v>139.61277416600021</v>
      </c>
      <c r="Z9" s="44">
        <v>142.75767767089033</v>
      </c>
      <c r="AA9" s="44">
        <v>144.85312257925693</v>
      </c>
      <c r="AB9" s="44">
        <v>154.72365108559509</v>
      </c>
      <c r="AC9" s="44">
        <v>160.94102964907287</v>
      </c>
      <c r="AD9" s="44">
        <v>168.27372856846682</v>
      </c>
      <c r="AE9" s="44">
        <v>174.39786510482031</v>
      </c>
      <c r="AF9" s="44">
        <v>182.33826410565936</v>
      </c>
      <c r="AG9" s="44">
        <v>340.13379789360522</v>
      </c>
      <c r="AH9" s="44">
        <v>343.1303198959713</v>
      </c>
      <c r="AI9" s="44">
        <v>328.8114475768931</v>
      </c>
      <c r="AJ9" s="44">
        <v>320.14520173546106</v>
      </c>
      <c r="AK9" s="44">
        <v>304.02192911767594</v>
      </c>
      <c r="AL9" s="44">
        <v>313.04956279529529</v>
      </c>
      <c r="AM9" s="44">
        <v>310.94439983433597</v>
      </c>
      <c r="AN9" s="44">
        <v>313.84142203580984</v>
      </c>
      <c r="AO9" s="44">
        <v>311.15915477771472</v>
      </c>
      <c r="AP9" s="44">
        <v>321.88084300953756</v>
      </c>
      <c r="AQ9" s="44">
        <v>322.36298443704396</v>
      </c>
      <c r="AR9" s="44">
        <v>323.54320871273791</v>
      </c>
      <c r="AS9" s="44">
        <v>330.5915740000674</v>
      </c>
      <c r="AT9" s="44">
        <v>335.39179152812073</v>
      </c>
      <c r="AU9" s="44">
        <v>347.28410457480607</v>
      </c>
      <c r="AV9" s="44">
        <v>354.06666613616056</v>
      </c>
      <c r="AW9" s="44">
        <v>360.22350814279565</v>
      </c>
      <c r="AX9" s="44">
        <v>370.17645025061773</v>
      </c>
      <c r="AY9" s="44">
        <v>378.10464725310305</v>
      </c>
      <c r="AZ9" s="44">
        <v>390.90750551601008</v>
      </c>
      <c r="BA9" s="44">
        <v>410.00366478385632</v>
      </c>
      <c r="BB9" s="44">
        <v>411.18417382766086</v>
      </c>
      <c r="BC9" s="44">
        <v>423.2957498406285</v>
      </c>
      <c r="BD9" s="44">
        <v>420.09996138239126</v>
      </c>
      <c r="BE9" s="44">
        <v>425.02711387186775</v>
      </c>
      <c r="BF9" s="45"/>
    </row>
    <row r="10" spans="1:58" x14ac:dyDescent="0.2">
      <c r="A10" s="153"/>
      <c r="B10" s="60" t="s">
        <v>108</v>
      </c>
      <c r="C10" s="63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>
        <v>249.83423058731131</v>
      </c>
      <c r="AH10" s="46">
        <v>250.60822145009288</v>
      </c>
      <c r="AI10" s="46">
        <v>248.57757881137294</v>
      </c>
      <c r="AJ10" s="46">
        <v>250.26789381610291</v>
      </c>
      <c r="AK10" s="46">
        <v>246.31475481704985</v>
      </c>
      <c r="AL10" s="46">
        <v>246.96269778767254</v>
      </c>
      <c r="AM10" s="46">
        <v>244.73838698812807</v>
      </c>
      <c r="AN10" s="46">
        <v>242.97839784593498</v>
      </c>
      <c r="AO10" s="46">
        <v>244.27740244446792</v>
      </c>
      <c r="AP10" s="46">
        <v>245.21610569194723</v>
      </c>
      <c r="AQ10" s="46">
        <v>247.84447777669266</v>
      </c>
      <c r="AR10" s="46">
        <v>246.46790153361192</v>
      </c>
      <c r="AS10" s="46">
        <v>246.96391290075269</v>
      </c>
      <c r="AT10" s="46">
        <v>247.87715858814789</v>
      </c>
      <c r="AU10" s="46">
        <v>250.92853874402357</v>
      </c>
      <c r="AV10" s="46">
        <v>252.02093739548499</v>
      </c>
      <c r="AW10" s="46">
        <v>252.19268006428936</v>
      </c>
      <c r="AX10" s="46">
        <v>250.675828677727</v>
      </c>
      <c r="AY10" s="46">
        <v>250.62878012891855</v>
      </c>
      <c r="AZ10" s="46">
        <v>253.26095634191995</v>
      </c>
      <c r="BA10" s="46">
        <v>256.15343308697624</v>
      </c>
      <c r="BB10" s="46">
        <v>256.68164494619407</v>
      </c>
      <c r="BC10" s="46">
        <v>262.43903720910401</v>
      </c>
      <c r="BD10" s="46">
        <v>261.51154803803394</v>
      </c>
      <c r="BE10" s="46">
        <v>259.29921113513694</v>
      </c>
      <c r="BF10" s="47"/>
    </row>
    <row r="11" spans="1:58" x14ac:dyDescent="0.2">
      <c r="A11" s="153" t="s">
        <v>101</v>
      </c>
      <c r="B11" s="57" t="s">
        <v>121</v>
      </c>
      <c r="C11" s="62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>
        <v>458.89777756276754</v>
      </c>
      <c r="O11" s="44">
        <v>467.48119011697639</v>
      </c>
      <c r="P11" s="44">
        <v>481.50721248120828</v>
      </c>
      <c r="Q11" s="44">
        <v>489.3442031303511</v>
      </c>
      <c r="R11" s="44">
        <v>510.56873473550752</v>
      </c>
      <c r="S11" s="44">
        <v>522.78179918213584</v>
      </c>
      <c r="T11" s="44">
        <v>545.28335616656534</v>
      </c>
      <c r="U11" s="44">
        <v>566.44774793193415</v>
      </c>
      <c r="V11" s="44">
        <v>575.39813797498471</v>
      </c>
      <c r="W11" s="44">
        <v>578.65916945535184</v>
      </c>
      <c r="X11" s="44">
        <v>578.31907617625461</v>
      </c>
      <c r="Y11" s="44">
        <v>587.95472050011995</v>
      </c>
      <c r="Z11" s="44">
        <v>589.30247892614352</v>
      </c>
      <c r="AA11" s="44">
        <v>604.40496838291051</v>
      </c>
      <c r="AB11" s="44">
        <v>612.01591820200304</v>
      </c>
      <c r="AC11" s="44">
        <v>621.24049431725257</v>
      </c>
      <c r="AD11" s="44">
        <v>635.26131092213711</v>
      </c>
      <c r="AE11" s="44">
        <v>647.21789490035678</v>
      </c>
      <c r="AF11" s="44">
        <v>653.58040919287623</v>
      </c>
      <c r="AG11" s="44">
        <v>979.21641110805467</v>
      </c>
      <c r="AH11" s="44">
        <v>961.80301086931161</v>
      </c>
      <c r="AI11" s="44">
        <v>930.9607237336196</v>
      </c>
      <c r="AJ11" s="44">
        <v>919.70539639217066</v>
      </c>
      <c r="AK11" s="44">
        <v>896.32833715921174</v>
      </c>
      <c r="AL11" s="44">
        <v>908.2495614461759</v>
      </c>
      <c r="AM11" s="44">
        <v>910.80421065945529</v>
      </c>
      <c r="AN11" s="44">
        <v>906.31570915952864</v>
      </c>
      <c r="AO11" s="44">
        <v>894.66734672489872</v>
      </c>
      <c r="AP11" s="44">
        <v>902.8497003171949</v>
      </c>
      <c r="AQ11" s="44">
        <v>911.73686078621574</v>
      </c>
      <c r="AR11" s="44">
        <v>922.06024330179707</v>
      </c>
      <c r="AS11" s="44">
        <v>941.85583466917535</v>
      </c>
      <c r="AT11" s="44">
        <v>990.58267383747273</v>
      </c>
      <c r="AU11" s="44">
        <v>1047.2109171364243</v>
      </c>
      <c r="AV11" s="44">
        <v>1090.0513527366779</v>
      </c>
      <c r="AW11" s="44">
        <v>1136.6190531049826</v>
      </c>
      <c r="AX11" s="44">
        <v>1177.4310656662979</v>
      </c>
      <c r="AY11" s="44">
        <v>1203.1108851684112</v>
      </c>
      <c r="AZ11" s="44">
        <v>1218.1559547209486</v>
      </c>
      <c r="BA11" s="44">
        <v>1290.142195101153</v>
      </c>
      <c r="BB11" s="44">
        <v>1333.3886665942032</v>
      </c>
      <c r="BC11" s="44">
        <v>1365.6182949538456</v>
      </c>
      <c r="BD11" s="44">
        <v>1377.2715236529452</v>
      </c>
      <c r="BE11" s="44">
        <v>1398.1232884371577</v>
      </c>
      <c r="BF11" s="45"/>
    </row>
    <row r="12" spans="1:58" x14ac:dyDescent="0.2">
      <c r="A12" s="153"/>
      <c r="B12" s="59" t="s">
        <v>109</v>
      </c>
      <c r="C12" s="62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>
        <v>261.91002927659594</v>
      </c>
      <c r="O12" s="44">
        <v>270.4906714386608</v>
      </c>
      <c r="P12" s="44">
        <v>284.46680787214217</v>
      </c>
      <c r="Q12" s="44">
        <v>291.48597142475637</v>
      </c>
      <c r="R12" s="44">
        <v>311.3855207156015</v>
      </c>
      <c r="S12" s="44">
        <v>323.35110724706686</v>
      </c>
      <c r="T12" s="44">
        <v>345.50710125481106</v>
      </c>
      <c r="U12" s="44">
        <v>366.44206594034819</v>
      </c>
      <c r="V12" s="44">
        <v>374.05651433215388</v>
      </c>
      <c r="W12" s="44">
        <v>377.02574225424576</v>
      </c>
      <c r="X12" s="44">
        <v>376.53855235439141</v>
      </c>
      <c r="Y12" s="44">
        <v>386.1727314495576</v>
      </c>
      <c r="Z12" s="44">
        <v>387.61101356994612</v>
      </c>
      <c r="AA12" s="44">
        <v>400.70556916362233</v>
      </c>
      <c r="AB12" s="44">
        <v>408.06803677054546</v>
      </c>
      <c r="AC12" s="44">
        <v>417.33223086957724</v>
      </c>
      <c r="AD12" s="44">
        <v>431.2358190348674</v>
      </c>
      <c r="AE12" s="44">
        <v>442.7956119793742</v>
      </c>
      <c r="AF12" s="44">
        <v>449.09851704570701</v>
      </c>
      <c r="AG12" s="44">
        <v>764.4985882130178</v>
      </c>
      <c r="AH12" s="44">
        <v>747.29480043873116</v>
      </c>
      <c r="AI12" s="44">
        <v>718.12406729541635</v>
      </c>
      <c r="AJ12" s="44">
        <v>708.91328824376296</v>
      </c>
      <c r="AK12" s="44">
        <v>686.81794850246774</v>
      </c>
      <c r="AL12" s="44">
        <v>699.9993827858259</v>
      </c>
      <c r="AM12" s="44">
        <v>702.01726873593589</v>
      </c>
      <c r="AN12" s="44">
        <v>698.00414567146447</v>
      </c>
      <c r="AO12" s="44">
        <v>687.5524105589875</v>
      </c>
      <c r="AP12" s="44">
        <v>694.81473047779218</v>
      </c>
      <c r="AQ12" s="44">
        <v>702.96134853157275</v>
      </c>
      <c r="AR12" s="44">
        <v>713.33973013598552</v>
      </c>
      <c r="AS12" s="44">
        <v>731.68952574082073</v>
      </c>
      <c r="AT12" s="44">
        <v>777.91555991073278</v>
      </c>
      <c r="AU12" s="44">
        <v>830.40163227399614</v>
      </c>
      <c r="AV12" s="44">
        <v>870.69171326263677</v>
      </c>
      <c r="AW12" s="44">
        <v>913.94209920380331</v>
      </c>
      <c r="AX12" s="44">
        <v>951.35204904786349</v>
      </c>
      <c r="AY12" s="44">
        <v>974.70812810563598</v>
      </c>
      <c r="AZ12" s="44">
        <v>987.9504614237012</v>
      </c>
      <c r="BA12" s="44">
        <v>1053.3732443599474</v>
      </c>
      <c r="BB12" s="44">
        <v>1094.5643326059278</v>
      </c>
      <c r="BC12" s="44">
        <v>1120.7075281880032</v>
      </c>
      <c r="BD12" s="44">
        <v>1126.9965611887351</v>
      </c>
      <c r="BE12" s="44">
        <v>1147.807064348571</v>
      </c>
      <c r="BF12" s="45"/>
    </row>
    <row r="13" spans="1:58" x14ac:dyDescent="0.2">
      <c r="A13" s="153"/>
      <c r="B13" s="60" t="s">
        <v>108</v>
      </c>
      <c r="C13" s="62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>
        <v>259.05314155246504</v>
      </c>
      <c r="AH13" s="44">
        <v>255.96072782144867</v>
      </c>
      <c r="AI13" s="44">
        <v>254.82343215013137</v>
      </c>
      <c r="AJ13" s="44">
        <v>253.9448471008352</v>
      </c>
      <c r="AK13" s="44">
        <v>253.3262937132431</v>
      </c>
      <c r="AL13" s="44">
        <v>253.39148958824208</v>
      </c>
      <c r="AM13" s="44">
        <v>258.60407719473363</v>
      </c>
      <c r="AN13" s="44">
        <v>257.11682912761302</v>
      </c>
      <c r="AO13" s="44">
        <v>255.05206553381737</v>
      </c>
      <c r="AP13" s="44">
        <v>258.71152016483626</v>
      </c>
      <c r="AQ13" s="44">
        <v>257.70905706713808</v>
      </c>
      <c r="AR13" s="44">
        <v>256.08224761444166</v>
      </c>
      <c r="AS13" s="44">
        <v>258.4004114464243</v>
      </c>
      <c r="AT13" s="44">
        <v>261.76070922045062</v>
      </c>
      <c r="AU13" s="44">
        <v>261.57096752640757</v>
      </c>
      <c r="AV13" s="44">
        <v>263.6529313311155</v>
      </c>
      <c r="AW13" s="44">
        <v>267.8243127002732</v>
      </c>
      <c r="AX13" s="44">
        <v>266.26085261588526</v>
      </c>
      <c r="AY13" s="44">
        <v>266.02001873008965</v>
      </c>
      <c r="AZ13" s="44">
        <v>269.40061625227213</v>
      </c>
      <c r="BA13" s="44">
        <v>276.11176081072767</v>
      </c>
      <c r="BB13" s="44">
        <v>275.36849204305736</v>
      </c>
      <c r="BC13" s="44">
        <v>282.98027023058131</v>
      </c>
      <c r="BD13" s="44">
        <v>285.63902533795374</v>
      </c>
      <c r="BE13" s="44">
        <v>289.47612824083058</v>
      </c>
      <c r="BF13" s="45"/>
    </row>
    <row r="14" spans="1:58" x14ac:dyDescent="0.2">
      <c r="A14" s="153" t="s">
        <v>102</v>
      </c>
      <c r="B14" s="57" t="s">
        <v>121</v>
      </c>
      <c r="C14" s="6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>
        <v>596.7246298434477</v>
      </c>
      <c r="O14" s="52">
        <v>611.09059549063318</v>
      </c>
      <c r="P14" s="52">
        <v>633.98617540172938</v>
      </c>
      <c r="Q14" s="52">
        <v>646.2484636642638</v>
      </c>
      <c r="R14" s="52">
        <v>682.95343337016664</v>
      </c>
      <c r="S14" s="52">
        <v>702.67773220966558</v>
      </c>
      <c r="T14" s="52">
        <v>740.97729838077078</v>
      </c>
      <c r="U14" s="52">
        <v>781.05912974599107</v>
      </c>
      <c r="V14" s="52">
        <v>794.36952618827797</v>
      </c>
      <c r="W14" s="52">
        <v>799.26648108652716</v>
      </c>
      <c r="X14" s="52">
        <v>794.18882200832479</v>
      </c>
      <c r="Y14" s="52">
        <v>810.14507984070065</v>
      </c>
      <c r="Z14" s="52">
        <v>811.76650302385224</v>
      </c>
      <c r="AA14" s="52">
        <v>841.17435332096909</v>
      </c>
      <c r="AB14" s="52">
        <v>849.43575867579909</v>
      </c>
      <c r="AC14" s="52">
        <v>863.99601010142612</v>
      </c>
      <c r="AD14" s="52">
        <v>887.27050924715536</v>
      </c>
      <c r="AE14" s="52">
        <v>905.67285147969483</v>
      </c>
      <c r="AF14" s="52">
        <v>912.25738797962151</v>
      </c>
      <c r="AG14" s="52">
        <v>1365.7022394154214</v>
      </c>
      <c r="AH14" s="52">
        <v>1333.205511871352</v>
      </c>
      <c r="AI14" s="52">
        <v>1292.6778479464003</v>
      </c>
      <c r="AJ14" s="52">
        <v>1283.3208017446657</v>
      </c>
      <c r="AK14" s="52">
        <v>1256.6280929295392</v>
      </c>
      <c r="AL14" s="52">
        <v>1277.1261628836876</v>
      </c>
      <c r="AM14" s="52">
        <v>1287.0046317631004</v>
      </c>
      <c r="AN14" s="52">
        <v>1278.6197977349645</v>
      </c>
      <c r="AO14" s="52">
        <v>1261.487836468825</v>
      </c>
      <c r="AP14" s="52">
        <v>1270.7293718033352</v>
      </c>
      <c r="AQ14" s="52">
        <v>1288.8129678745152</v>
      </c>
      <c r="AR14" s="52">
        <v>1311.3073781560781</v>
      </c>
      <c r="AS14" s="52">
        <v>1347.6774418537709</v>
      </c>
      <c r="AT14" s="52">
        <v>1443.5230240756607</v>
      </c>
      <c r="AU14" s="52">
        <v>1548.4908568803426</v>
      </c>
      <c r="AV14" s="52">
        <v>1631.9554336171791</v>
      </c>
      <c r="AW14" s="52">
        <v>1723.2309549215231</v>
      </c>
      <c r="AX14" s="52">
        <v>1800.5151180920991</v>
      </c>
      <c r="AY14" s="52">
        <v>1848.8051038929348</v>
      </c>
      <c r="AZ14" s="52">
        <v>1870.9097432235938</v>
      </c>
      <c r="BA14" s="52">
        <v>2001.8937829323136</v>
      </c>
      <c r="BB14" s="52">
        <v>2091.5266523162877</v>
      </c>
      <c r="BC14" s="52">
        <v>2148.4592801484832</v>
      </c>
      <c r="BD14" s="52">
        <v>2181.7522919800426</v>
      </c>
      <c r="BE14" s="52">
        <v>2192.5423394084041</v>
      </c>
      <c r="BF14" s="53"/>
    </row>
    <row r="15" spans="1:58" x14ac:dyDescent="0.2">
      <c r="A15" s="153"/>
      <c r="B15" s="59" t="s">
        <v>109</v>
      </c>
      <c r="C15" s="62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>
        <v>404.11176134167823</v>
      </c>
      <c r="O15" s="44">
        <v>418.32800814031128</v>
      </c>
      <c r="P15" s="44">
        <v>441.48753709483304</v>
      </c>
      <c r="Q15" s="44">
        <v>451.9588911659078</v>
      </c>
      <c r="R15" s="44">
        <v>486.75831983491139</v>
      </c>
      <c r="S15" s="44">
        <v>506.50919153427793</v>
      </c>
      <c r="T15" s="44">
        <v>544.00485581333191</v>
      </c>
      <c r="U15" s="44">
        <v>584.13240668587491</v>
      </c>
      <c r="V15" s="44">
        <v>595.11615110953983</v>
      </c>
      <c r="W15" s="44">
        <v>599.5890825588076</v>
      </c>
      <c r="X15" s="44">
        <v>593.96615318936881</v>
      </c>
      <c r="Y15" s="44">
        <v>609.19734457409118</v>
      </c>
      <c r="Z15" s="44">
        <v>610.72950994656992</v>
      </c>
      <c r="AA15" s="44">
        <v>635.71268919459578</v>
      </c>
      <c r="AB15" s="44">
        <v>642.81540949999658</v>
      </c>
      <c r="AC15" s="44">
        <v>656.60112201259221</v>
      </c>
      <c r="AD15" s="44">
        <v>678.00179741482737</v>
      </c>
      <c r="AE15" s="44">
        <v>695.88423817428622</v>
      </c>
      <c r="AF15" s="44">
        <v>702.07679494215824</v>
      </c>
      <c r="AG15" s="44">
        <v>1144.8437666565217</v>
      </c>
      <c r="AH15" s="44">
        <v>1112.4220474844467</v>
      </c>
      <c r="AI15" s="44">
        <v>1073.1686718881144</v>
      </c>
      <c r="AJ15" s="44">
        <v>1066.3780530215608</v>
      </c>
      <c r="AK15" s="44">
        <v>1041.7618467736734</v>
      </c>
      <c r="AL15" s="44">
        <v>1062.8912074764885</v>
      </c>
      <c r="AM15" s="44">
        <v>1071.7651443659472</v>
      </c>
      <c r="AN15" s="44">
        <v>1064.2215049965323</v>
      </c>
      <c r="AO15" s="44">
        <v>1049.3981031788392</v>
      </c>
      <c r="AP15" s="44">
        <v>1056.4883768084387</v>
      </c>
      <c r="AQ15" s="44">
        <v>1074.967193017829</v>
      </c>
      <c r="AR15" s="44">
        <v>1097.8000328631497</v>
      </c>
      <c r="AS15" s="44">
        <v>1130.9324961487448</v>
      </c>
      <c r="AT15" s="44">
        <v>1222.3720379847643</v>
      </c>
      <c r="AU15" s="44">
        <v>1320.6975025371034</v>
      </c>
      <c r="AV15" s="44">
        <v>1399.4789456190724</v>
      </c>
      <c r="AW15" s="44">
        <v>1485.70840527102</v>
      </c>
      <c r="AX15" s="44">
        <v>1556.8471395031988</v>
      </c>
      <c r="AY15" s="44">
        <v>1600.8043716770055</v>
      </c>
      <c r="AZ15" s="44">
        <v>1619.6974456130129</v>
      </c>
      <c r="BA15" s="44">
        <v>1739.848513463171</v>
      </c>
      <c r="BB15" s="44">
        <v>1829.5764142795322</v>
      </c>
      <c r="BC15" s="44">
        <v>1876.1917633028736</v>
      </c>
      <c r="BD15" s="44">
        <v>1898.2338322819578</v>
      </c>
      <c r="BE15" s="44">
        <v>1908.1185877614062</v>
      </c>
      <c r="BF15" s="45"/>
    </row>
    <row r="16" spans="1:58" x14ac:dyDescent="0.2">
      <c r="A16" s="153"/>
      <c r="B16" s="60" t="s">
        <v>108</v>
      </c>
      <c r="C16" s="63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>
        <v>261.03144228148875</v>
      </c>
      <c r="AH16" s="46">
        <v>256.12223850375437</v>
      </c>
      <c r="AI16" s="46">
        <v>255.13398178089619</v>
      </c>
      <c r="AJ16" s="46">
        <v>253.24179787268281</v>
      </c>
      <c r="AK16" s="46">
        <v>253.40245046486879</v>
      </c>
      <c r="AL16" s="46">
        <v>253.62420643406611</v>
      </c>
      <c r="AM16" s="46">
        <v>262.19990131974259</v>
      </c>
      <c r="AN16" s="46">
        <v>260.57349718544549</v>
      </c>
      <c r="AO16" s="46">
        <v>256.35870932626165</v>
      </c>
      <c r="AP16" s="46">
        <v>261.45210264399219</v>
      </c>
      <c r="AQ16" s="46">
        <v>257.70968932456265</v>
      </c>
      <c r="AR16" s="46">
        <v>254.01893561211347</v>
      </c>
      <c r="AS16" s="46">
        <v>257.36474109973796</v>
      </c>
      <c r="AT16" s="46">
        <v>260.40421688864421</v>
      </c>
      <c r="AU16" s="46">
        <v>258.70050267463819</v>
      </c>
      <c r="AV16" s="46">
        <v>260.88383828724767</v>
      </c>
      <c r="AW16" s="46">
        <v>266.84473745266422</v>
      </c>
      <c r="AX16" s="46">
        <v>264.45809298476263</v>
      </c>
      <c r="AY16" s="46">
        <v>263.23205613961591</v>
      </c>
      <c r="AZ16" s="46">
        <v>266.27839834879472</v>
      </c>
      <c r="BA16" s="46">
        <v>275.30946850030728</v>
      </c>
      <c r="BB16" s="46">
        <v>270.41002014848766</v>
      </c>
      <c r="BC16" s="46">
        <v>279.72180283653626</v>
      </c>
      <c r="BD16" s="46">
        <v>284.41924199763451</v>
      </c>
      <c r="BE16" s="46">
        <v>288.27704720979801</v>
      </c>
      <c r="BF16" s="47"/>
    </row>
    <row r="17" spans="1:58" s="80" customFormat="1" x14ac:dyDescent="0.2">
      <c r="A17" s="154" t="s">
        <v>7</v>
      </c>
      <c r="B17" s="76" t="s">
        <v>121</v>
      </c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>
        <v>1337.0031920948422</v>
      </c>
      <c r="O17" s="78">
        <v>1371.8199844831697</v>
      </c>
      <c r="P17" s="78">
        <v>1418.145154807228</v>
      </c>
      <c r="Q17" s="78">
        <v>1390.500083905019</v>
      </c>
      <c r="R17" s="78">
        <v>1365.602028229408</v>
      </c>
      <c r="S17" s="78">
        <v>1420.4785728910551</v>
      </c>
      <c r="T17" s="78">
        <v>1444.5936044754772</v>
      </c>
      <c r="U17" s="78">
        <v>1475.920488613486</v>
      </c>
      <c r="V17" s="78">
        <v>1492.7520137863235</v>
      </c>
      <c r="W17" s="78">
        <v>1454.2458663723476</v>
      </c>
      <c r="X17" s="78">
        <v>1413.8006907006418</v>
      </c>
      <c r="Y17" s="78">
        <v>1383.2540563162049</v>
      </c>
      <c r="Z17" s="78">
        <v>1373.7615834832784</v>
      </c>
      <c r="AA17" s="78">
        <v>1405.1914832904802</v>
      </c>
      <c r="AB17" s="78">
        <v>1415.2965392652472</v>
      </c>
      <c r="AC17" s="78">
        <v>1417.2925735304766</v>
      </c>
      <c r="AD17" s="78">
        <v>1443.6590382637701</v>
      </c>
      <c r="AE17" s="78">
        <v>1468.9519693836853</v>
      </c>
      <c r="AF17" s="78">
        <v>1475.3685450808964</v>
      </c>
      <c r="AG17" s="78">
        <v>1662.9301139001473</v>
      </c>
      <c r="AH17" s="78">
        <v>1648.8691438077744</v>
      </c>
      <c r="AI17" s="78">
        <v>1620.6581340334285</v>
      </c>
      <c r="AJ17" s="78">
        <v>1612.4675612758838</v>
      </c>
      <c r="AK17" s="78">
        <v>1598.4110653894675</v>
      </c>
      <c r="AL17" s="78">
        <v>1615.4817760356273</v>
      </c>
      <c r="AM17" s="78">
        <v>1632.62335689154</v>
      </c>
      <c r="AN17" s="78">
        <v>1625.720095315266</v>
      </c>
      <c r="AO17" s="78">
        <v>1610.6510862245848</v>
      </c>
      <c r="AP17" s="78">
        <v>1623.1053417020705</v>
      </c>
      <c r="AQ17" s="78">
        <v>1636.5052872489759</v>
      </c>
      <c r="AR17" s="78">
        <v>1635.7664196562691</v>
      </c>
      <c r="AS17" s="78">
        <v>1648.5147967217945</v>
      </c>
      <c r="AT17" s="78">
        <v>1687.7234435921014</v>
      </c>
      <c r="AU17" s="78">
        <v>1739.0573865502088</v>
      </c>
      <c r="AV17" s="78">
        <v>1766.2761936189527</v>
      </c>
      <c r="AW17" s="78">
        <v>1795.8025141716312</v>
      </c>
      <c r="AX17" s="78">
        <v>1823.1950855018838</v>
      </c>
      <c r="AY17" s="78">
        <v>1828.7912853604448</v>
      </c>
      <c r="AZ17" s="78">
        <v>1795.3185629699328</v>
      </c>
      <c r="BA17" s="78">
        <v>1873.7204567498227</v>
      </c>
      <c r="BB17" s="78">
        <v>1880.7791057561174</v>
      </c>
      <c r="BC17" s="78">
        <v>1893.0276548205802</v>
      </c>
      <c r="BD17" s="78">
        <v>1896.0615919736067</v>
      </c>
      <c r="BE17" s="78">
        <v>1922.4876641104563</v>
      </c>
      <c r="BF17" s="79"/>
    </row>
    <row r="18" spans="1:58" s="80" customFormat="1" x14ac:dyDescent="0.2">
      <c r="A18" s="154"/>
      <c r="B18" s="81" t="s">
        <v>109</v>
      </c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>
        <v>1129.108788446553</v>
      </c>
      <c r="O18" s="78">
        <v>1156.93068447671</v>
      </c>
      <c r="P18" s="78">
        <v>1202.2058727530739</v>
      </c>
      <c r="Q18" s="78">
        <v>1170.1014129582368</v>
      </c>
      <c r="R18" s="78">
        <v>1138.9433390633619</v>
      </c>
      <c r="S18" s="78">
        <v>1190.4326336820388</v>
      </c>
      <c r="T18" s="78">
        <v>1205.6169431412452</v>
      </c>
      <c r="U18" s="78">
        <v>1229.012363504354</v>
      </c>
      <c r="V18" s="78">
        <v>1244.1846779116715</v>
      </c>
      <c r="W18" s="78">
        <v>1202.5201826080229</v>
      </c>
      <c r="X18" s="78">
        <v>1154.6956110435103</v>
      </c>
      <c r="Y18" s="78">
        <v>1120.2751929893188</v>
      </c>
      <c r="Z18" s="78">
        <v>1103.281098016178</v>
      </c>
      <c r="AA18" s="78">
        <v>1120.8870418308143</v>
      </c>
      <c r="AB18" s="78">
        <v>1118.8876099135432</v>
      </c>
      <c r="AC18" s="78">
        <v>1116.2338622887935</v>
      </c>
      <c r="AD18" s="78">
        <v>1136.4384702533559</v>
      </c>
      <c r="AE18" s="78">
        <v>1156.7555571306868</v>
      </c>
      <c r="AF18" s="78">
        <v>1161.4997290466897</v>
      </c>
      <c r="AG18" s="78">
        <v>1343.0101088166221</v>
      </c>
      <c r="AH18" s="78">
        <v>1324.1113127275673</v>
      </c>
      <c r="AI18" s="78">
        <v>1297.8625888880313</v>
      </c>
      <c r="AJ18" s="78">
        <v>1289.7020622095956</v>
      </c>
      <c r="AK18" s="78">
        <v>1275.4198729087357</v>
      </c>
      <c r="AL18" s="78">
        <v>1289.4350989549778</v>
      </c>
      <c r="AM18" s="78">
        <v>1303.3915980807026</v>
      </c>
      <c r="AN18" s="78">
        <v>1300.2032730911271</v>
      </c>
      <c r="AO18" s="78">
        <v>1284.6514573481818</v>
      </c>
      <c r="AP18" s="78">
        <v>1294.0568396219003</v>
      </c>
      <c r="AQ18" s="78">
        <v>1305.6669020604875</v>
      </c>
      <c r="AR18" s="78">
        <v>1309.2397489537361</v>
      </c>
      <c r="AS18" s="78">
        <v>1319.7521699722408</v>
      </c>
      <c r="AT18" s="78">
        <v>1359.5206873328887</v>
      </c>
      <c r="AU18" s="78">
        <v>1402.5765409453452</v>
      </c>
      <c r="AV18" s="78">
        <v>1425.8172252553634</v>
      </c>
      <c r="AW18" s="78">
        <v>1451.6497930334672</v>
      </c>
      <c r="AX18" s="78">
        <v>1480.3279651179362</v>
      </c>
      <c r="AY18" s="78">
        <v>1482.3241329376597</v>
      </c>
      <c r="AZ18" s="78">
        <v>1447.2685657114162</v>
      </c>
      <c r="BA18" s="78">
        <v>1513.5562682842944</v>
      </c>
      <c r="BB18" s="78">
        <v>1527.7674431342107</v>
      </c>
      <c r="BC18" s="78">
        <v>1536.4825244833055</v>
      </c>
      <c r="BD18" s="78">
        <v>1534.7239954720487</v>
      </c>
      <c r="BE18" s="78">
        <v>1555.51183226128</v>
      </c>
      <c r="BF18" s="79"/>
    </row>
    <row r="19" spans="1:58" s="80" customFormat="1" x14ac:dyDescent="0.2">
      <c r="A19" s="154"/>
      <c r="B19" s="82" t="s">
        <v>108</v>
      </c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>
        <v>283.81484170175486</v>
      </c>
      <c r="AH19" s="84">
        <v>283.99823561446141</v>
      </c>
      <c r="AI19" s="84">
        <v>284.98194496883656</v>
      </c>
      <c r="AJ19" s="84">
        <v>283.76909416794507</v>
      </c>
      <c r="AK19" s="84">
        <v>282.80468541447522</v>
      </c>
      <c r="AL19" s="84">
        <v>286.83440787507448</v>
      </c>
      <c r="AM19" s="84">
        <v>289.65709165439324</v>
      </c>
      <c r="AN19" s="84">
        <v>288.86286933448849</v>
      </c>
      <c r="AO19" s="84">
        <v>288.64353116501275</v>
      </c>
      <c r="AP19" s="84">
        <v>294.26643444553702</v>
      </c>
      <c r="AQ19" s="84">
        <v>292.92449970415595</v>
      </c>
      <c r="AR19" s="84">
        <v>287.91953540776092</v>
      </c>
      <c r="AS19" s="84">
        <v>290.44148898624735</v>
      </c>
      <c r="AT19" s="84">
        <v>294.23936261770024</v>
      </c>
      <c r="AU19" s="84">
        <v>297.33063526894642</v>
      </c>
      <c r="AV19" s="84">
        <v>301.0342670444536</v>
      </c>
      <c r="AW19" s="84">
        <v>307.464029862855</v>
      </c>
      <c r="AX19" s="84">
        <v>308.27138716936378</v>
      </c>
      <c r="AY19" s="84">
        <v>311.53512736445066</v>
      </c>
      <c r="AZ19" s="84">
        <v>314.38915993381227</v>
      </c>
      <c r="BA19" s="84">
        <v>323.31406142993148</v>
      </c>
      <c r="BB19" s="84">
        <v>323.67777771580774</v>
      </c>
      <c r="BC19" s="84">
        <v>330.8299916431514</v>
      </c>
      <c r="BD19" s="84">
        <v>335.58501929176032</v>
      </c>
      <c r="BE19" s="84">
        <v>343.55208376011041</v>
      </c>
      <c r="BF19" s="85"/>
    </row>
    <row r="20" spans="1:58" s="34" customFormat="1" x14ac:dyDescent="0.2">
      <c r="A20" s="43"/>
      <c r="B20" s="48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</row>
    <row r="21" spans="1:58" s="34" customFormat="1" x14ac:dyDescent="0.2">
      <c r="A21" s="58"/>
      <c r="B21" s="48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</row>
    <row r="22" spans="1:58" x14ac:dyDescent="0.2">
      <c r="A22" s="31" t="s">
        <v>103</v>
      </c>
      <c r="B22" s="31" t="s">
        <v>41</v>
      </c>
      <c r="C22" s="29" t="s">
        <v>42</v>
      </c>
      <c r="D22" s="29" t="s">
        <v>43</v>
      </c>
      <c r="E22" s="29" t="s">
        <v>44</v>
      </c>
      <c r="F22" s="29" t="s">
        <v>45</v>
      </c>
      <c r="G22" s="29" t="s">
        <v>46</v>
      </c>
      <c r="H22" s="29" t="s">
        <v>47</v>
      </c>
      <c r="I22" s="29" t="s">
        <v>48</v>
      </c>
      <c r="J22" s="29" t="s">
        <v>49</v>
      </c>
      <c r="K22" s="29" t="s">
        <v>50</v>
      </c>
      <c r="L22" s="29" t="s">
        <v>51</v>
      </c>
      <c r="M22" s="29" t="s">
        <v>52</v>
      </c>
      <c r="N22" s="29" t="s">
        <v>53</v>
      </c>
      <c r="O22" s="29" t="s">
        <v>54</v>
      </c>
      <c r="P22" s="29" t="s">
        <v>55</v>
      </c>
      <c r="Q22" s="29" t="s">
        <v>56</v>
      </c>
      <c r="R22" s="29" t="s">
        <v>57</v>
      </c>
      <c r="S22" s="29" t="s">
        <v>58</v>
      </c>
      <c r="T22" s="29" t="s">
        <v>59</v>
      </c>
      <c r="U22" s="29" t="s">
        <v>60</v>
      </c>
      <c r="V22" s="29" t="s">
        <v>61</v>
      </c>
      <c r="W22" s="29" t="s">
        <v>62</v>
      </c>
      <c r="X22" s="29" t="s">
        <v>63</v>
      </c>
      <c r="Y22" s="29" t="s">
        <v>64</v>
      </c>
      <c r="Z22" s="29" t="s">
        <v>65</v>
      </c>
      <c r="AA22" s="29" t="s">
        <v>66</v>
      </c>
      <c r="AB22" s="29" t="s">
        <v>67</v>
      </c>
      <c r="AC22" s="29" t="s">
        <v>68</v>
      </c>
      <c r="AD22" s="29" t="s">
        <v>69</v>
      </c>
      <c r="AE22" s="29" t="s">
        <v>70</v>
      </c>
      <c r="AF22" s="29" t="s">
        <v>71</v>
      </c>
      <c r="AG22" s="29" t="s">
        <v>72</v>
      </c>
      <c r="AH22" s="29" t="s">
        <v>73</v>
      </c>
      <c r="AI22" s="29" t="s">
        <v>74</v>
      </c>
      <c r="AJ22" s="29" t="s">
        <v>75</v>
      </c>
      <c r="AK22" s="29" t="s">
        <v>76</v>
      </c>
      <c r="AL22" s="29" t="s">
        <v>77</v>
      </c>
      <c r="AM22" s="29" t="s">
        <v>78</v>
      </c>
      <c r="AN22" s="29" t="s">
        <v>79</v>
      </c>
      <c r="AO22" s="29" t="s">
        <v>80</v>
      </c>
      <c r="AP22" s="29" t="s">
        <v>81</v>
      </c>
      <c r="AQ22" s="29" t="s">
        <v>82</v>
      </c>
      <c r="AR22" s="29" t="s">
        <v>83</v>
      </c>
      <c r="AS22" s="29" t="s">
        <v>84</v>
      </c>
      <c r="AT22" s="29" t="s">
        <v>85</v>
      </c>
      <c r="AU22" s="29" t="s">
        <v>86</v>
      </c>
      <c r="AV22" s="29" t="s">
        <v>87</v>
      </c>
      <c r="AW22" s="29" t="s">
        <v>88</v>
      </c>
      <c r="AX22" s="29" t="s">
        <v>89</v>
      </c>
      <c r="AY22" s="29" t="s">
        <v>90</v>
      </c>
      <c r="AZ22" s="29" t="s">
        <v>91</v>
      </c>
      <c r="BA22" s="29" t="s">
        <v>92</v>
      </c>
      <c r="BB22" s="29" t="s">
        <v>93</v>
      </c>
      <c r="BC22" s="29" t="s">
        <v>94</v>
      </c>
      <c r="BD22" s="29" t="s">
        <v>95</v>
      </c>
      <c r="BE22" s="29" t="s">
        <v>96</v>
      </c>
      <c r="BF22" s="30" t="s">
        <v>97</v>
      </c>
    </row>
    <row r="23" spans="1:58" x14ac:dyDescent="0.2">
      <c r="A23" s="26" t="s">
        <v>98</v>
      </c>
      <c r="B23" s="49" t="s">
        <v>106</v>
      </c>
      <c r="C23" s="22">
        <v>94.42732405571995</v>
      </c>
      <c r="D23" s="22">
        <v>94.389227623888047</v>
      </c>
      <c r="E23" s="22">
        <v>94.496356205817534</v>
      </c>
      <c r="F23" s="22">
        <v>94.681649364993305</v>
      </c>
      <c r="G23" s="22">
        <v>94.783187057670304</v>
      </c>
      <c r="H23" s="22">
        <v>94.75366354012003</v>
      </c>
      <c r="I23" s="22">
        <v>94.65255590180702</v>
      </c>
      <c r="J23" s="22">
        <v>94.778743096784183</v>
      </c>
      <c r="K23" s="22">
        <v>94.767493677375384</v>
      </c>
      <c r="L23" s="22">
        <v>94.825891270394763</v>
      </c>
      <c r="M23" s="22">
        <v>94.716258409241433</v>
      </c>
      <c r="N23" s="22">
        <v>94.568642955589809</v>
      </c>
      <c r="O23" s="22">
        <v>94.249523639831338</v>
      </c>
      <c r="P23" s="22">
        <v>94.248170314184762</v>
      </c>
      <c r="Q23" s="22">
        <v>93.582799150768992</v>
      </c>
      <c r="R23" s="22">
        <v>92.812407514178332</v>
      </c>
      <c r="S23" s="22">
        <v>92.849071338166084</v>
      </c>
      <c r="T23" s="22">
        <v>92.192030767673373</v>
      </c>
      <c r="U23" s="22">
        <v>91.571011998514521</v>
      </c>
      <c r="V23" s="22">
        <v>91.525866315633621</v>
      </c>
      <c r="W23" s="22">
        <v>90.926427892810523</v>
      </c>
      <c r="X23" s="22">
        <v>89.844543470972482</v>
      </c>
      <c r="Y23" s="22">
        <v>89.039482503679722</v>
      </c>
      <c r="Z23" s="22">
        <v>88.089264455193103</v>
      </c>
      <c r="AA23" s="22">
        <v>87.069230785757512</v>
      </c>
      <c r="AB23" s="22">
        <v>85.917028735772547</v>
      </c>
      <c r="AC23" s="22">
        <v>85.32785401598467</v>
      </c>
      <c r="AD23" s="22">
        <v>84.968690008142573</v>
      </c>
      <c r="AE23" s="22">
        <v>84.767731420396444</v>
      </c>
      <c r="AF23" s="22">
        <v>84.658287959664889</v>
      </c>
      <c r="AG23" s="22">
        <v>83.877640929515096</v>
      </c>
      <c r="AH23" s="22">
        <v>83.324000897440513</v>
      </c>
      <c r="AI23" s="22">
        <v>83.348067633913246</v>
      </c>
      <c r="AJ23" s="22">
        <v>83.209687140240135</v>
      </c>
      <c r="AK23" s="22">
        <v>83.172127513186851</v>
      </c>
      <c r="AL23" s="22">
        <v>82.909177489199877</v>
      </c>
      <c r="AM23" s="22">
        <v>82.919611230204879</v>
      </c>
      <c r="AN23" s="22">
        <v>83.233997591559032</v>
      </c>
      <c r="AO23" s="22">
        <v>82.994503011281864</v>
      </c>
      <c r="AP23" s="22">
        <v>82.87804818404932</v>
      </c>
      <c r="AQ23" s="22">
        <v>82.881280559193655</v>
      </c>
      <c r="AR23" s="22">
        <v>83.212035144603078</v>
      </c>
      <c r="AS23" s="22">
        <v>83.092480340841021</v>
      </c>
      <c r="AT23" s="22">
        <v>83.406002603812368</v>
      </c>
      <c r="AU23" s="22">
        <v>83.014354042572009</v>
      </c>
      <c r="AV23" s="22">
        <v>82.711683153822975</v>
      </c>
      <c r="AW23" s="22">
        <v>82.477440428723071</v>
      </c>
      <c r="AX23" s="22">
        <v>82.856860470506874</v>
      </c>
      <c r="AY23" s="22">
        <v>82.39095519700885</v>
      </c>
      <c r="AZ23" s="22">
        <v>81.52430810217318</v>
      </c>
      <c r="BA23" s="22">
        <v>81.224025848727081</v>
      </c>
      <c r="BB23" s="22">
        <v>81.774958403914383</v>
      </c>
      <c r="BC23" s="22">
        <v>81.718080530237685</v>
      </c>
      <c r="BD23" s="22">
        <v>81.505627467230312</v>
      </c>
      <c r="BE23" s="22">
        <v>81.156701137476347</v>
      </c>
      <c r="BF23" s="23">
        <v>79.081900621228513</v>
      </c>
    </row>
    <row r="24" spans="1:58" x14ac:dyDescent="0.2">
      <c r="A24" s="26" t="s">
        <v>98</v>
      </c>
      <c r="B24" s="49" t="s">
        <v>107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>
        <v>6.4298668029442707</v>
      </c>
      <c r="AH24" s="22">
        <v>6.6161689251726417</v>
      </c>
      <c r="AI24" s="22">
        <v>6.7280477149429014</v>
      </c>
      <c r="AJ24" s="22">
        <v>6.6511676260537751</v>
      </c>
      <c r="AK24" s="22">
        <v>6.4962839096879712</v>
      </c>
      <c r="AL24" s="22">
        <v>6.8015676009484123</v>
      </c>
      <c r="AM24" s="22">
        <v>6.7536554477469366</v>
      </c>
      <c r="AN24" s="22">
        <v>6.7526867400732549</v>
      </c>
      <c r="AO24" s="22">
        <v>6.821353849944618</v>
      </c>
      <c r="AP24" s="22">
        <v>7.2518010030002014</v>
      </c>
      <c r="AQ24" s="22">
        <v>7.2184395590407311</v>
      </c>
      <c r="AR24" s="22">
        <v>6.8677526440200216</v>
      </c>
      <c r="AS24" s="22">
        <v>6.9487446920146168</v>
      </c>
      <c r="AT24" s="22">
        <v>7.1981014838902899</v>
      </c>
      <c r="AU24" s="22">
        <v>7.3551940101718785</v>
      </c>
      <c r="AV24" s="22">
        <v>7.6182306195830378</v>
      </c>
      <c r="AW24" s="22">
        <v>8.0215046586712493</v>
      </c>
      <c r="AX24" s="22">
        <v>8.2487498538223178</v>
      </c>
      <c r="AY24" s="22">
        <v>8.7548326172740705</v>
      </c>
      <c r="AZ24" s="22">
        <v>9.3133333863387477</v>
      </c>
      <c r="BA24" s="22">
        <v>9.5771768248219828</v>
      </c>
      <c r="BB24" s="22">
        <v>9.9505813545425941</v>
      </c>
      <c r="BC24" s="22">
        <v>10.432662158665517</v>
      </c>
      <c r="BD24" s="22">
        <v>10.797310932974955</v>
      </c>
      <c r="BE24" s="22">
        <v>11.014987303957875</v>
      </c>
      <c r="BF24" s="23">
        <v>11.183036814279076</v>
      </c>
    </row>
    <row r="25" spans="1:58" x14ac:dyDescent="0.2">
      <c r="A25" s="26" t="s">
        <v>99</v>
      </c>
      <c r="B25" s="50" t="s">
        <v>106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35.303617044025607</v>
      </c>
      <c r="O25" s="22">
        <v>37.397511072943004</v>
      </c>
      <c r="P25" s="22">
        <v>37.930663629567391</v>
      </c>
      <c r="Q25" s="22">
        <v>38.461986057736894</v>
      </c>
      <c r="R25" s="22">
        <v>38.712043994967985</v>
      </c>
      <c r="S25" s="22">
        <v>39.779001045890425</v>
      </c>
      <c r="T25" s="22">
        <v>40.845570806883394</v>
      </c>
      <c r="U25" s="22">
        <v>42.057420149471362</v>
      </c>
      <c r="V25" s="22">
        <v>44.036104353688316</v>
      </c>
      <c r="W25" s="22">
        <v>44.207584996448389</v>
      </c>
      <c r="X25" s="22">
        <v>44.901130766974781</v>
      </c>
      <c r="Y25" s="22">
        <v>45.860708090342769</v>
      </c>
      <c r="Z25" s="22">
        <v>46.748174914195772</v>
      </c>
      <c r="AA25" s="22">
        <v>47.288851151255976</v>
      </c>
      <c r="AB25" s="22">
        <v>46.879472688182396</v>
      </c>
      <c r="AC25" s="22">
        <v>46.419047913112138</v>
      </c>
      <c r="AD25" s="22">
        <v>45.878161544887554</v>
      </c>
      <c r="AE25" s="22">
        <v>45.79123136617914</v>
      </c>
      <c r="AF25" s="22">
        <v>45.048683676358941</v>
      </c>
      <c r="AG25" s="22">
        <v>45.744132957264952</v>
      </c>
      <c r="AH25" s="22">
        <v>44.929640724531801</v>
      </c>
      <c r="AI25" s="22">
        <v>41.419792798392088</v>
      </c>
      <c r="AJ25" s="22">
        <v>39.14282336959446</v>
      </c>
      <c r="AK25" s="22">
        <v>37.005621464978432</v>
      </c>
      <c r="AL25" s="22">
        <v>36.609603337254377</v>
      </c>
      <c r="AM25" s="22">
        <v>35.209184283025024</v>
      </c>
      <c r="AN25" s="22">
        <v>35.195992128335924</v>
      </c>
      <c r="AO25" s="22">
        <v>34.817569170222896</v>
      </c>
      <c r="AP25" s="22">
        <v>35.109247067422864</v>
      </c>
      <c r="AQ25" s="22">
        <v>35.154432962542998</v>
      </c>
      <c r="AR25" s="22">
        <v>35.330515820701855</v>
      </c>
      <c r="AS25" s="22">
        <v>34.549556199389855</v>
      </c>
      <c r="AT25" s="22">
        <v>34.621270380306903</v>
      </c>
      <c r="AU25" s="22">
        <v>34.969395020103015</v>
      </c>
      <c r="AV25" s="22">
        <v>36.177133495324938</v>
      </c>
      <c r="AW25" s="22">
        <v>36.352658917319729</v>
      </c>
      <c r="AX25" s="22">
        <v>34.966954653825567</v>
      </c>
      <c r="AY25" s="22">
        <v>35.654071878216172</v>
      </c>
      <c r="AZ25" s="22">
        <v>32.270933740069729</v>
      </c>
      <c r="BA25" s="22">
        <v>31.553616749885883</v>
      </c>
      <c r="BB25" s="22">
        <v>19.060903101438136</v>
      </c>
      <c r="BC25" s="22">
        <v>18.976791241363912</v>
      </c>
      <c r="BD25" s="22">
        <v>24.255749910533758</v>
      </c>
      <c r="BE25" s="22">
        <v>21.134048091259498</v>
      </c>
      <c r="BF25" s="23"/>
    </row>
    <row r="26" spans="1:58" x14ac:dyDescent="0.2">
      <c r="A26" s="26" t="s">
        <v>99</v>
      </c>
      <c r="B26" s="49" t="s">
        <v>107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>
        <v>62.817128542833025</v>
      </c>
      <c r="AH26" s="22">
        <v>63.99486311890886</v>
      </c>
      <c r="AI26" s="22">
        <v>66.744713938498734</v>
      </c>
      <c r="AJ26" s="22">
        <v>68.521524323436651</v>
      </c>
      <c r="AK26" s="22">
        <v>70.578055622857462</v>
      </c>
      <c r="AL26" s="22">
        <v>71.363850619067023</v>
      </c>
      <c r="AM26" s="22">
        <v>72.228374105663207</v>
      </c>
      <c r="AN26" s="22">
        <v>72.302958393280164</v>
      </c>
      <c r="AO26" s="22">
        <v>72.643735441060628</v>
      </c>
      <c r="AP26" s="22">
        <v>72.608643905228362</v>
      </c>
      <c r="AQ26" s="22">
        <v>72.428513342829675</v>
      </c>
      <c r="AR26" s="22">
        <v>72.166113734027817</v>
      </c>
      <c r="AS26" s="22">
        <v>72.857762856306096</v>
      </c>
      <c r="AT26" s="22">
        <v>72.620306042740268</v>
      </c>
      <c r="AU26" s="22">
        <v>72.249199629534331</v>
      </c>
      <c r="AV26" s="22">
        <v>70.987977930896164</v>
      </c>
      <c r="AW26" s="22">
        <v>70.891124319191846</v>
      </c>
      <c r="AX26" s="22">
        <v>71.892686789409694</v>
      </c>
      <c r="AY26" s="22">
        <v>71.014630590428752</v>
      </c>
      <c r="AZ26" s="22">
        <v>73.277577936319133</v>
      </c>
      <c r="BA26" s="22">
        <v>73.123699828360273</v>
      </c>
      <c r="BB26" s="22">
        <v>74.648704987367708</v>
      </c>
      <c r="BC26" s="22">
        <v>75.139094886609129</v>
      </c>
      <c r="BD26" s="22">
        <v>76.676514361536135</v>
      </c>
      <c r="BE26" s="22">
        <v>76.222721150736092</v>
      </c>
      <c r="BF26" s="23">
        <v>78.368503427020556</v>
      </c>
    </row>
    <row r="27" spans="1:58" x14ac:dyDescent="0.2">
      <c r="A27" s="26" t="s">
        <v>100</v>
      </c>
      <c r="B27" s="50" t="s">
        <v>106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>
        <v>32.032299163355631</v>
      </c>
      <c r="O27" s="22">
        <v>32.474412587424936</v>
      </c>
      <c r="P27" s="22">
        <v>33.173220315536163</v>
      </c>
      <c r="Q27" s="22">
        <v>33.952024227975564</v>
      </c>
      <c r="R27" s="22">
        <v>34.598593918237064</v>
      </c>
      <c r="S27" s="22">
        <v>35.407092312537344</v>
      </c>
      <c r="T27" s="22">
        <v>36.660050673717642</v>
      </c>
      <c r="U27" s="22">
        <v>36.761254886735003</v>
      </c>
      <c r="V27" s="22">
        <v>37.852764531206581</v>
      </c>
      <c r="W27" s="22">
        <v>38.48168190253439</v>
      </c>
      <c r="X27" s="22">
        <v>39.819864592230203</v>
      </c>
      <c r="Y27" s="22">
        <v>40.827516050772502</v>
      </c>
      <c r="Z27" s="22">
        <v>41.401489350357231</v>
      </c>
      <c r="AA27" s="22">
        <v>41.830513667583276</v>
      </c>
      <c r="AB27" s="22">
        <v>43.528451785816038</v>
      </c>
      <c r="AC27" s="22">
        <v>44.626709902154957</v>
      </c>
      <c r="AD27" s="22">
        <v>45.943968354516358</v>
      </c>
      <c r="AE27" s="22">
        <v>46.776649118671557</v>
      </c>
      <c r="AF27" s="22">
        <v>47.916187356318673</v>
      </c>
      <c r="AG27" s="22">
        <v>62.055453018745631</v>
      </c>
      <c r="AH27" s="22">
        <v>62.388509680379428</v>
      </c>
      <c r="AI27" s="22">
        <v>61.681301255276097</v>
      </c>
      <c r="AJ27" s="22">
        <v>61.213347321441702</v>
      </c>
      <c r="AK27" s="22">
        <v>60.036636863375101</v>
      </c>
      <c r="AL27" s="22">
        <v>60.867973240701296</v>
      </c>
      <c r="AM27" s="22">
        <v>60.689865948762524</v>
      </c>
      <c r="AN27" s="22">
        <v>60.914395622064774</v>
      </c>
      <c r="AO27" s="22">
        <v>60.710311734470871</v>
      </c>
      <c r="AP27" s="22">
        <v>61.558656207416213</v>
      </c>
      <c r="AQ27" s="22">
        <v>61.364248630087324</v>
      </c>
      <c r="AR27" s="22">
        <v>61.419942656567265</v>
      </c>
      <c r="AS27" s="22">
        <v>61.967448598327756</v>
      </c>
      <c r="AT27" s="22">
        <v>62.234193597146984</v>
      </c>
      <c r="AU27" s="22">
        <v>62.848236740483756</v>
      </c>
      <c r="AV27" s="22">
        <v>63.236797108993137</v>
      </c>
      <c r="AW27" s="22">
        <v>63.442391673996845</v>
      </c>
      <c r="AX27" s="22">
        <v>63.977017186659211</v>
      </c>
      <c r="AY27" s="22">
        <v>64.405091502441181</v>
      </c>
      <c r="AZ27" s="22">
        <v>65.088901788180678</v>
      </c>
      <c r="BA27" s="22">
        <v>65.878918316751324</v>
      </c>
      <c r="BB27" s="22">
        <v>65.503272102221501</v>
      </c>
      <c r="BC27" s="22">
        <v>65.891871624209315</v>
      </c>
      <c r="BD27" s="22">
        <v>65.705983065292486</v>
      </c>
      <c r="BE27" s="22">
        <v>66.165324072245767</v>
      </c>
      <c r="BF27" s="23"/>
    </row>
    <row r="28" spans="1:58" x14ac:dyDescent="0.2">
      <c r="A28" s="26" t="s">
        <v>100</v>
      </c>
      <c r="B28" s="49" t="s">
        <v>107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>
        <v>45.580816886462202</v>
      </c>
      <c r="AH28" s="22">
        <v>45.565992112448598</v>
      </c>
      <c r="AI28" s="22">
        <v>46.630336738461274</v>
      </c>
      <c r="AJ28" s="22">
        <v>47.852460147847665</v>
      </c>
      <c r="AK28" s="22">
        <v>48.640930382750867</v>
      </c>
      <c r="AL28" s="22">
        <v>48.018335327371261</v>
      </c>
      <c r="AM28" s="22">
        <v>47.767832148574698</v>
      </c>
      <c r="AN28" s="22">
        <v>47.160384878430513</v>
      </c>
      <c r="AO28" s="22">
        <v>47.661002494639064</v>
      </c>
      <c r="AP28" s="22">
        <v>46.896776476892533</v>
      </c>
      <c r="AQ28" s="22">
        <v>47.179083487028976</v>
      </c>
      <c r="AR28" s="22">
        <v>46.788323695953146</v>
      </c>
      <c r="AS28" s="22">
        <v>46.291934767569622</v>
      </c>
      <c r="AT28" s="22">
        <v>45.995267223443889</v>
      </c>
      <c r="AU28" s="22">
        <v>45.410705529515674</v>
      </c>
      <c r="AV28" s="22">
        <v>45.011288577975833</v>
      </c>
      <c r="AW28" s="22">
        <v>44.416053989489221</v>
      </c>
      <c r="AX28" s="22">
        <v>43.323911579835077</v>
      </c>
      <c r="AY28" s="22">
        <v>42.691275112899945</v>
      </c>
      <c r="AZ28" s="22">
        <v>42.169764666861333</v>
      </c>
      <c r="BA28" s="22">
        <v>41.158439653919849</v>
      </c>
      <c r="BB28" s="22">
        <v>40.890405571891918</v>
      </c>
      <c r="BC28" s="22">
        <v>40.852286741537249</v>
      </c>
      <c r="BD28" s="22">
        <v>40.90186842727406</v>
      </c>
      <c r="BE28" s="22">
        <v>40.365933787476422</v>
      </c>
      <c r="BF28" s="23">
        <v>40.025542797361105</v>
      </c>
    </row>
    <row r="29" spans="1:58" x14ac:dyDescent="0.2">
      <c r="A29" s="26" t="s">
        <v>101</v>
      </c>
      <c r="B29" s="50" t="s">
        <v>106</v>
      </c>
      <c r="C29" s="22">
        <v>44.199071887423855</v>
      </c>
      <c r="D29" s="22">
        <v>44.159113467075073</v>
      </c>
      <c r="E29" s="22">
        <v>49.0496657421752</v>
      </c>
      <c r="F29" s="22">
        <v>51.626279505991334</v>
      </c>
      <c r="G29" s="22">
        <v>53.974892368596493</v>
      </c>
      <c r="H29" s="22">
        <v>56.081729707498937</v>
      </c>
      <c r="I29" s="22">
        <v>59.449221837864052</v>
      </c>
      <c r="J29" s="22">
        <v>60.624610711811265</v>
      </c>
      <c r="K29" s="22">
        <v>62.183195466844069</v>
      </c>
      <c r="L29" s="22">
        <v>64.161087909819642</v>
      </c>
      <c r="M29" s="22">
        <v>65.654029530790069</v>
      </c>
      <c r="N29" s="22">
        <v>57.073719264367568</v>
      </c>
      <c r="O29" s="22">
        <v>57.861295204407419</v>
      </c>
      <c r="P29" s="22">
        <v>59.078410561346274</v>
      </c>
      <c r="Q29" s="22">
        <v>59.566654628809523</v>
      </c>
      <c r="R29" s="22">
        <v>60.987972731410999</v>
      </c>
      <c r="S29" s="22">
        <v>61.852020814981003</v>
      </c>
      <c r="T29" s="22">
        <v>63.36285480704651</v>
      </c>
      <c r="U29" s="22">
        <v>64.69123891448163</v>
      </c>
      <c r="V29" s="22">
        <v>65.008294195838346</v>
      </c>
      <c r="W29" s="22">
        <v>65.155062281154486</v>
      </c>
      <c r="X29" s="22">
        <v>65.109135746307899</v>
      </c>
      <c r="Y29" s="22">
        <v>65.680692404523157</v>
      </c>
      <c r="Z29" s="22">
        <v>65.774543198302908</v>
      </c>
      <c r="AA29" s="22">
        <v>66.297530649973439</v>
      </c>
      <c r="AB29" s="22">
        <v>66.676049533054439</v>
      </c>
      <c r="AC29" s="22">
        <v>67.177242096593872</v>
      </c>
      <c r="AD29" s="22">
        <v>67.883217759458873</v>
      </c>
      <c r="AE29" s="22">
        <v>68.415230089944487</v>
      </c>
      <c r="AF29" s="22">
        <v>68.713583015793063</v>
      </c>
      <c r="AG29" s="22">
        <v>78.072485258690875</v>
      </c>
      <c r="AH29" s="22">
        <v>77.69728229102752</v>
      </c>
      <c r="AI29" s="22">
        <v>77.137955338800808</v>
      </c>
      <c r="AJ29" s="22">
        <v>77.080475011312856</v>
      </c>
      <c r="AK29" s="22">
        <v>76.625709578617347</v>
      </c>
      <c r="AL29" s="22">
        <v>77.071260202013192</v>
      </c>
      <c r="AM29" s="22">
        <v>77.07663848278105</v>
      </c>
      <c r="AN29" s="22">
        <v>77.015562967429773</v>
      </c>
      <c r="AO29" s="22">
        <v>76.850061989621594</v>
      </c>
      <c r="AP29" s="22">
        <v>76.957962131868172</v>
      </c>
      <c r="AQ29" s="22">
        <v>77.101341271360894</v>
      </c>
      <c r="AR29" s="22">
        <v>77.363679360211194</v>
      </c>
      <c r="AS29" s="22">
        <v>77.685936510424114</v>
      </c>
      <c r="AT29" s="22">
        <v>78.531109058986758</v>
      </c>
      <c r="AU29" s="22">
        <v>79.296502613314175</v>
      </c>
      <c r="AV29" s="22">
        <v>79.876210517668014</v>
      </c>
      <c r="AW29" s="22">
        <v>80.408831499623645</v>
      </c>
      <c r="AX29" s="22">
        <v>80.79895942863557</v>
      </c>
      <c r="AY29" s="22">
        <v>81.015652016912526</v>
      </c>
      <c r="AZ29" s="22">
        <v>81.102132907934418</v>
      </c>
      <c r="BA29" s="22">
        <v>81.647840707772374</v>
      </c>
      <c r="BB29" s="22">
        <v>82.088918259798135</v>
      </c>
      <c r="BC29" s="22">
        <v>82.065942754954094</v>
      </c>
      <c r="BD29" s="22">
        <v>81.828204666542121</v>
      </c>
      <c r="BE29" s="22">
        <v>82.096269609499615</v>
      </c>
      <c r="BF29" s="23">
        <v>88.960481447896896</v>
      </c>
    </row>
    <row r="30" spans="1:58" x14ac:dyDescent="0.2">
      <c r="A30" s="26" t="s">
        <v>101</v>
      </c>
      <c r="B30" s="49" t="s">
        <v>107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>
        <v>26.455147055728727</v>
      </c>
      <c r="AH30" s="22">
        <v>26.612593735811071</v>
      </c>
      <c r="AI30" s="22">
        <v>27.372092683798897</v>
      </c>
      <c r="AJ30" s="22">
        <v>27.611542576243714</v>
      </c>
      <c r="AK30" s="22">
        <v>28.262667061952499</v>
      </c>
      <c r="AL30" s="22">
        <v>27.898883780882333</v>
      </c>
      <c r="AM30" s="22">
        <v>28.392938259200061</v>
      </c>
      <c r="AN30" s="22">
        <v>28.369455205190054</v>
      </c>
      <c r="AO30" s="22">
        <v>28.508033345296923</v>
      </c>
      <c r="AP30" s="22">
        <v>28.654993192548442</v>
      </c>
      <c r="AQ30" s="22">
        <v>28.265727552674409</v>
      </c>
      <c r="AR30" s="22">
        <v>27.77283257517308</v>
      </c>
      <c r="AS30" s="22">
        <v>27.435240292075786</v>
      </c>
      <c r="AT30" s="22">
        <v>26.424923041143188</v>
      </c>
      <c r="AU30" s="22">
        <v>24.977868664859582</v>
      </c>
      <c r="AV30" s="22">
        <v>24.187202801885405</v>
      </c>
      <c r="AW30" s="22">
        <v>23.563243284426612</v>
      </c>
      <c r="AX30" s="22">
        <v>22.613710507562544</v>
      </c>
      <c r="AY30" s="22">
        <v>22.111014205714895</v>
      </c>
      <c r="AZ30" s="22">
        <v>22.11544549843666</v>
      </c>
      <c r="BA30" s="22">
        <v>21.401653388220456</v>
      </c>
      <c r="BB30" s="22">
        <v>20.651779855487675</v>
      </c>
      <c r="BC30" s="22">
        <v>20.7217691265732</v>
      </c>
      <c r="BD30" s="22">
        <v>20.7394853108087</v>
      </c>
      <c r="BE30" s="22">
        <v>20.704621018394676</v>
      </c>
      <c r="BF30" s="23">
        <v>20.818129717444513</v>
      </c>
    </row>
    <row r="31" spans="1:58" x14ac:dyDescent="0.2">
      <c r="A31" s="26" t="s">
        <v>102</v>
      </c>
      <c r="B31" s="50" t="s">
        <v>106</v>
      </c>
      <c r="C31" s="22">
        <v>44.199071887423855</v>
      </c>
      <c r="D31" s="22">
        <v>44.159113467075073</v>
      </c>
      <c r="E31" s="22">
        <v>49.0496657421752</v>
      </c>
      <c r="F31" s="22">
        <v>51.626279505991334</v>
      </c>
      <c r="G31" s="22">
        <v>53.974892368596493</v>
      </c>
      <c r="H31" s="22">
        <v>56.081729707498937</v>
      </c>
      <c r="I31" s="22">
        <v>59.449221837864052</v>
      </c>
      <c r="J31" s="22">
        <v>60.624610711811265</v>
      </c>
      <c r="K31" s="22">
        <v>62.183195466844069</v>
      </c>
      <c r="L31" s="22">
        <v>64.161087909819642</v>
      </c>
      <c r="M31" s="22">
        <v>65.654029530790069</v>
      </c>
      <c r="N31" s="22">
        <v>67.72164933894183</v>
      </c>
      <c r="O31" s="22">
        <v>68.455972195815505</v>
      </c>
      <c r="P31" s="22">
        <v>69.636776671838575</v>
      </c>
      <c r="Q31" s="22">
        <v>69.935778044759502</v>
      </c>
      <c r="R31" s="22">
        <v>71.272548910532265</v>
      </c>
      <c r="S31" s="22">
        <v>72.082715634305217</v>
      </c>
      <c r="T31" s="22">
        <v>73.417209542333467</v>
      </c>
      <c r="U31" s="22">
        <v>74.787219614965792</v>
      </c>
      <c r="V31" s="22">
        <v>74.916790170081129</v>
      </c>
      <c r="W31" s="22">
        <v>75.01741868916146</v>
      </c>
      <c r="X31" s="22">
        <v>74.789034638810719</v>
      </c>
      <c r="Y31" s="22">
        <v>75.196080274150162</v>
      </c>
      <c r="Z31" s="22">
        <v>75.234628143879547</v>
      </c>
      <c r="AA31" s="22">
        <v>75.574426001552766</v>
      </c>
      <c r="AB31" s="22">
        <v>75.67557675015864</v>
      </c>
      <c r="AC31" s="22">
        <v>75.995851177080382</v>
      </c>
      <c r="AD31" s="22">
        <v>76.414328026084007</v>
      </c>
      <c r="AE31" s="22">
        <v>76.836159661553893</v>
      </c>
      <c r="AF31" s="22">
        <v>76.960384666990663</v>
      </c>
      <c r="AG31" s="22">
        <v>83.828211861654651</v>
      </c>
      <c r="AH31" s="22">
        <v>83.439652595119938</v>
      </c>
      <c r="AI31" s="22">
        <v>83.019034757421821</v>
      </c>
      <c r="AJ31" s="22">
        <v>83.095205156171971</v>
      </c>
      <c r="AK31" s="22">
        <v>82.901365378920147</v>
      </c>
      <c r="AL31" s="22">
        <v>83.225231646381189</v>
      </c>
      <c r="AM31" s="22">
        <v>83.275935293077296</v>
      </c>
      <c r="AN31" s="22">
        <v>83.232052787057413</v>
      </c>
      <c r="AO31" s="22">
        <v>83.187334260497465</v>
      </c>
      <c r="AP31" s="22">
        <v>83.140312977037766</v>
      </c>
      <c r="AQ31" s="22">
        <v>83.407540101853854</v>
      </c>
      <c r="AR31" s="22">
        <v>83.717978801190284</v>
      </c>
      <c r="AS31" s="22">
        <v>83.917149684802396</v>
      </c>
      <c r="AT31" s="22">
        <v>84.679774246586248</v>
      </c>
      <c r="AU31" s="22">
        <v>85.289331652744693</v>
      </c>
      <c r="AV31" s="22">
        <v>85.754728149479561</v>
      </c>
      <c r="AW31" s="22">
        <v>86.216441332362209</v>
      </c>
      <c r="AX31" s="22">
        <v>86.466762975747685</v>
      </c>
      <c r="AY31" s="22">
        <v>86.585890979328923</v>
      </c>
      <c r="AZ31" s="22">
        <v>86.572719580916825</v>
      </c>
      <c r="BA31" s="22">
        <v>86.910131211591718</v>
      </c>
      <c r="BB31" s="22">
        <v>87.475644274164267</v>
      </c>
      <c r="BC31" s="22">
        <v>87.327313141965021</v>
      </c>
      <c r="BD31" s="22">
        <v>87.005011488230025</v>
      </c>
      <c r="BE31" s="22">
        <v>87.027673466787334</v>
      </c>
      <c r="BF31" s="23">
        <v>88.960481447896896</v>
      </c>
    </row>
    <row r="32" spans="1:58" x14ac:dyDescent="0.2">
      <c r="A32" s="26" t="s">
        <v>102</v>
      </c>
      <c r="B32" s="49" t="s">
        <v>107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>
        <v>19.113349509716063</v>
      </c>
      <c r="AH32" s="22">
        <v>19.211009572278829</v>
      </c>
      <c r="AI32" s="22">
        <v>19.736857267741705</v>
      </c>
      <c r="AJ32" s="22">
        <v>19.733319800349403</v>
      </c>
      <c r="AK32" s="22">
        <v>20.165270209272443</v>
      </c>
      <c r="AL32" s="22">
        <v>19.858978212567131</v>
      </c>
      <c r="AM32" s="22">
        <v>20.372879385876665</v>
      </c>
      <c r="AN32" s="22">
        <v>20.379279098215385</v>
      </c>
      <c r="AO32" s="22">
        <v>20.321932714299066</v>
      </c>
      <c r="AP32" s="22">
        <v>20.574963359267965</v>
      </c>
      <c r="AQ32" s="22">
        <v>19.995895118092456</v>
      </c>
      <c r="AR32" s="22">
        <v>19.371425788003073</v>
      </c>
      <c r="AS32" s="22">
        <v>19.096909476033449</v>
      </c>
      <c r="AT32" s="22">
        <v>18.039491753544446</v>
      </c>
      <c r="AU32" s="22">
        <v>16.706621258056863</v>
      </c>
      <c r="AV32" s="22">
        <v>15.985965848896171</v>
      </c>
      <c r="AW32" s="22">
        <v>15.48514067081719</v>
      </c>
      <c r="AX32" s="22">
        <v>14.687912938214783</v>
      </c>
      <c r="AY32" s="22">
        <v>14.237955941669652</v>
      </c>
      <c r="AZ32" s="22">
        <v>14.232562490694754</v>
      </c>
      <c r="BA32" s="22">
        <v>13.752451346196915</v>
      </c>
      <c r="BB32" s="22">
        <v>12.928834535721487</v>
      </c>
      <c r="BC32" s="22">
        <v>13.019646470432722</v>
      </c>
      <c r="BD32" s="22">
        <v>13.036275614016231</v>
      </c>
      <c r="BE32" s="22">
        <v>13.148072081818107</v>
      </c>
      <c r="BF32" s="23">
        <v>13.364519932159411</v>
      </c>
    </row>
    <row r="33" spans="1:58" x14ac:dyDescent="0.2">
      <c r="A33" s="26" t="s">
        <v>7</v>
      </c>
      <c r="B33" s="50" t="s">
        <v>106</v>
      </c>
      <c r="C33" s="22">
        <v>94.134546801333386</v>
      </c>
      <c r="D33" s="22">
        <v>94.095719543197305</v>
      </c>
      <c r="E33" s="22">
        <v>94.217633567201204</v>
      </c>
      <c r="F33" s="22">
        <v>94.424138572959649</v>
      </c>
      <c r="G33" s="22">
        <v>94.5373993024794</v>
      </c>
      <c r="H33" s="22">
        <v>94.523795542322077</v>
      </c>
      <c r="I33" s="22">
        <v>94.430484984577177</v>
      </c>
      <c r="J33" s="22">
        <v>94.566345254121757</v>
      </c>
      <c r="K33" s="22">
        <v>94.565576538064818</v>
      </c>
      <c r="L33" s="22">
        <v>94.638017862603519</v>
      </c>
      <c r="M33" s="22">
        <v>94.548074632368312</v>
      </c>
      <c r="N33" s="22">
        <v>84.450717479398364</v>
      </c>
      <c r="O33" s="22">
        <v>84.33545928495721</v>
      </c>
      <c r="P33" s="22">
        <v>84.773118511728995</v>
      </c>
      <c r="Q33" s="22">
        <v>84.149683017075091</v>
      </c>
      <c r="R33" s="22">
        <v>83.4022881864108</v>
      </c>
      <c r="S33" s="22">
        <v>83.805039822542966</v>
      </c>
      <c r="T33" s="22">
        <v>83.457170196942485</v>
      </c>
      <c r="U33" s="22">
        <v>83.270906053951236</v>
      </c>
      <c r="V33" s="22">
        <v>83.348383818678101</v>
      </c>
      <c r="W33" s="22">
        <v>82.690294015257493</v>
      </c>
      <c r="X33" s="22">
        <v>81.673153694052445</v>
      </c>
      <c r="Y33" s="22">
        <v>80.98839022910694</v>
      </c>
      <c r="Z33" s="22">
        <v>80.310958704983122</v>
      </c>
      <c r="AA33" s="22">
        <v>79.76756585558563</v>
      </c>
      <c r="AB33" s="22">
        <v>79.056761524649446</v>
      </c>
      <c r="AC33" s="22">
        <v>78.758181841611872</v>
      </c>
      <c r="AD33" s="22">
        <v>78.71931253380329</v>
      </c>
      <c r="AE33" s="22">
        <v>78.746996582605504</v>
      </c>
      <c r="AF33" s="22">
        <v>78.726073760980384</v>
      </c>
      <c r="AG33" s="22">
        <v>80.761668670897905</v>
      </c>
      <c r="AH33" s="22">
        <v>80.304208353960959</v>
      </c>
      <c r="AI33" s="22">
        <v>80.082440684634904</v>
      </c>
      <c r="AJ33" s="22">
        <v>79.983132261532376</v>
      </c>
      <c r="AK33" s="22">
        <v>79.79298320222577</v>
      </c>
      <c r="AL33" s="22">
        <v>79.817372011415443</v>
      </c>
      <c r="AM33" s="22">
        <v>79.834187877987759</v>
      </c>
      <c r="AN33" s="22">
        <v>79.977068428805183</v>
      </c>
      <c r="AO33" s="22">
        <v>79.759761026793456</v>
      </c>
      <c r="AP33" s="22">
        <v>79.727224498250166</v>
      </c>
      <c r="AQ33" s="22">
        <v>79.783848682539869</v>
      </c>
      <c r="AR33" s="22">
        <v>80.03830701139178</v>
      </c>
      <c r="AS33" s="22">
        <v>80.057041198336535</v>
      </c>
      <c r="AT33" s="22">
        <v>80.553522705078066</v>
      </c>
      <c r="AU33" s="22">
        <v>80.651538689453758</v>
      </c>
      <c r="AV33" s="22">
        <v>80.724477315973033</v>
      </c>
      <c r="AW33" s="22">
        <v>80.835714482952767</v>
      </c>
      <c r="AX33" s="22">
        <v>81.194161661007101</v>
      </c>
      <c r="AY33" s="22">
        <v>81.054855455826484</v>
      </c>
      <c r="AZ33" s="22">
        <v>80.613468582269334</v>
      </c>
      <c r="BA33" s="22">
        <v>80.778125831519546</v>
      </c>
      <c r="BB33" s="22">
        <v>81.23056229508741</v>
      </c>
      <c r="BC33" s="22">
        <v>81.165350150625898</v>
      </c>
      <c r="BD33" s="22">
        <v>80.942728968765067</v>
      </c>
      <c r="BE33" s="22">
        <v>80.911407719280334</v>
      </c>
      <c r="BF33" s="23">
        <v>79.676298016175309</v>
      </c>
    </row>
    <row r="34" spans="1:58" x14ac:dyDescent="0.2">
      <c r="A34" s="27" t="s">
        <v>7</v>
      </c>
      <c r="B34" s="51" t="s">
        <v>107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>
        <v>17.067153894766555</v>
      </c>
      <c r="AH34" s="24">
        <v>17.223818923472436</v>
      </c>
      <c r="AI34" s="24">
        <v>17.584334350612551</v>
      </c>
      <c r="AJ34" s="24">
        <v>17.598437387689799</v>
      </c>
      <c r="AK34" s="24">
        <v>17.692863340230147</v>
      </c>
      <c r="AL34" s="24">
        <v>17.755347793459027</v>
      </c>
      <c r="AM34" s="24">
        <v>17.741819656793997</v>
      </c>
      <c r="AN34" s="24">
        <v>17.768302807284368</v>
      </c>
      <c r="AO34" s="24">
        <v>17.920922391801316</v>
      </c>
      <c r="AP34" s="24">
        <v>18.129842030890881</v>
      </c>
      <c r="AQ34" s="24">
        <v>17.899392197905609</v>
      </c>
      <c r="AR34" s="24">
        <v>17.601506666719736</v>
      </c>
      <c r="AS34" s="24">
        <v>17.618373190450811</v>
      </c>
      <c r="AT34" s="24">
        <v>17.434098206957994</v>
      </c>
      <c r="AU34" s="24">
        <v>17.097229658347569</v>
      </c>
      <c r="AV34" s="24">
        <v>17.043442477003527</v>
      </c>
      <c r="AW34" s="24">
        <v>17.121260686322305</v>
      </c>
      <c r="AX34" s="24">
        <v>16.908305075016354</v>
      </c>
      <c r="AY34" s="24">
        <v>17.035029084964652</v>
      </c>
      <c r="AZ34" s="24">
        <v>17.511608603529908</v>
      </c>
      <c r="BA34" s="24">
        <v>17.255191950604832</v>
      </c>
      <c r="BB34" s="24">
        <v>17.209771031866161</v>
      </c>
      <c r="BC34" s="24">
        <v>17.476236588551437</v>
      </c>
      <c r="BD34" s="24">
        <v>17.69905686146253</v>
      </c>
      <c r="BE34" s="24">
        <v>17.870184041938884</v>
      </c>
      <c r="BF34" s="25">
        <v>18.053754992986384</v>
      </c>
    </row>
    <row r="39" spans="1:58" x14ac:dyDescent="0.2">
      <c r="A39" s="54" t="s">
        <v>116</v>
      </c>
      <c r="B39" s="90" t="s">
        <v>105</v>
      </c>
      <c r="C39" s="64"/>
      <c r="D39" s="64"/>
      <c r="E39" s="64"/>
      <c r="F39" s="64"/>
      <c r="G39" s="64"/>
      <c r="H39" s="64"/>
      <c r="I39" s="64"/>
      <c r="J39" s="65"/>
    </row>
    <row r="40" spans="1:58" x14ac:dyDescent="0.2">
      <c r="A40" s="56"/>
      <c r="B40" s="42" t="s">
        <v>114</v>
      </c>
      <c r="C40" s="34"/>
      <c r="D40" s="34"/>
      <c r="E40" s="34"/>
      <c r="F40" s="34"/>
      <c r="G40" s="34"/>
      <c r="H40" s="34"/>
      <c r="I40" s="34"/>
      <c r="J40" s="39"/>
    </row>
    <row r="41" spans="1:58" x14ac:dyDescent="0.2">
      <c r="A41" s="55"/>
      <c r="B41" s="68" t="s">
        <v>115</v>
      </c>
      <c r="C41" s="35"/>
      <c r="D41" s="35"/>
      <c r="E41" s="35"/>
      <c r="F41" s="35"/>
      <c r="G41" s="35"/>
      <c r="H41" s="35"/>
      <c r="I41" s="35"/>
      <c r="J41" s="40"/>
    </row>
    <row r="42" spans="1:58" x14ac:dyDescent="0.2">
      <c r="A42" s="56" t="s">
        <v>104</v>
      </c>
      <c r="B42" s="66" t="s">
        <v>111</v>
      </c>
      <c r="C42" s="34"/>
      <c r="D42" s="34"/>
      <c r="E42" s="34"/>
      <c r="F42" s="34"/>
      <c r="G42" s="34"/>
      <c r="H42" s="34"/>
      <c r="I42" s="34"/>
      <c r="J42" s="39"/>
    </row>
    <row r="43" spans="1:58" x14ac:dyDescent="0.2">
      <c r="A43" s="56"/>
      <c r="B43" s="66" t="s">
        <v>112</v>
      </c>
      <c r="C43" s="34"/>
      <c r="D43" s="34"/>
      <c r="E43" s="34"/>
      <c r="F43" s="34"/>
      <c r="G43" s="34"/>
      <c r="H43" s="34"/>
      <c r="I43" s="34"/>
      <c r="J43" s="39"/>
    </row>
    <row r="44" spans="1:58" x14ac:dyDescent="0.2">
      <c r="A44" s="56"/>
      <c r="B44" s="66" t="s">
        <v>113</v>
      </c>
      <c r="C44" s="34"/>
      <c r="D44" s="34"/>
      <c r="E44" s="34"/>
      <c r="F44" s="34"/>
      <c r="G44" s="34"/>
      <c r="H44" s="34"/>
      <c r="I44" s="34"/>
      <c r="J44" s="39"/>
    </row>
    <row r="45" spans="1:58" x14ac:dyDescent="0.2">
      <c r="A45" s="55"/>
      <c r="B45" s="67" t="s">
        <v>110</v>
      </c>
      <c r="C45" s="35"/>
      <c r="D45" s="35"/>
      <c r="E45" s="35"/>
      <c r="F45" s="35"/>
      <c r="G45" s="35"/>
      <c r="H45" s="35"/>
      <c r="I45" s="35"/>
      <c r="J45" s="40"/>
    </row>
  </sheetData>
  <sortState xmlns:xlrd2="http://schemas.microsoft.com/office/spreadsheetml/2017/richdata2" ref="A23:BF34">
    <sortCondition ref="A23:A34"/>
  </sortState>
  <mergeCells count="6">
    <mergeCell ref="A8:A10"/>
    <mergeCell ref="A5:A7"/>
    <mergeCell ref="A2:A4"/>
    <mergeCell ref="A17:A19"/>
    <mergeCell ref="A14:A16"/>
    <mergeCell ref="A11:A13"/>
  </mergeCells>
  <hyperlinks>
    <hyperlink ref="B39" r:id="rId1" xr:uid="{71863CFD-A438-4706-A919-9F5E4E44C5D9}"/>
  </hyperlinks>
  <pageMargins left="0.7" right="0.7" top="0.75" bottom="0.75" header="0.3" footer="0.3"/>
  <pageSetup orientation="portrait" horizontalDpi="4294967293" verticalDpi="0" r:id="rId2"/>
  <headerFooter alignWithMargins="0"/>
  <ignoredErrors>
    <ignoredError sqref="C1 D1:BF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2D81-E8A7-4A74-90B9-D11B4C558488}">
  <sheetPr>
    <pageSetUpPr fitToPage="1"/>
  </sheetPr>
  <dimension ref="A1:BC15"/>
  <sheetViews>
    <sheetView showGridLines="0" workbookViewId="0">
      <selection activeCell="AP2" sqref="AP2"/>
    </sheetView>
  </sheetViews>
  <sheetFormatPr baseColWidth="10" defaultColWidth="9.1640625" defaultRowHeight="11" x14ac:dyDescent="0.15"/>
  <cols>
    <col min="1" max="1" width="31.83203125" style="108" customWidth="1"/>
    <col min="2" max="54" width="7.33203125" style="108" customWidth="1"/>
    <col min="55" max="55" width="7.33203125" style="109" customWidth="1"/>
    <col min="56" max="16384" width="9.1640625" style="108"/>
  </cols>
  <sheetData>
    <row r="1" spans="1:55" ht="15" x14ac:dyDescent="0.15">
      <c r="A1" s="121" t="s">
        <v>154</v>
      </c>
      <c r="B1" s="118">
        <v>1965</v>
      </c>
      <c r="C1" s="119">
        <v>1966</v>
      </c>
      <c r="D1" s="119">
        <v>1967</v>
      </c>
      <c r="E1" s="119">
        <v>1968</v>
      </c>
      <c r="F1" s="119">
        <v>1969</v>
      </c>
      <c r="G1" s="118">
        <v>1970</v>
      </c>
      <c r="H1" s="119">
        <v>1971</v>
      </c>
      <c r="I1" s="119">
        <v>1972</v>
      </c>
      <c r="J1" s="119">
        <v>1973</v>
      </c>
      <c r="K1" s="119">
        <v>1974</v>
      </c>
      <c r="L1" s="119">
        <v>1975</v>
      </c>
      <c r="M1" s="119">
        <v>1976</v>
      </c>
      <c r="N1" s="119">
        <v>1977</v>
      </c>
      <c r="O1" s="119">
        <v>1978</v>
      </c>
      <c r="P1" s="119">
        <v>1979</v>
      </c>
      <c r="Q1" s="120">
        <v>1980</v>
      </c>
      <c r="R1" s="119">
        <v>1981</v>
      </c>
      <c r="S1" s="119">
        <v>1982</v>
      </c>
      <c r="T1" s="119">
        <v>1983</v>
      </c>
      <c r="U1" s="119">
        <v>1984</v>
      </c>
      <c r="V1" s="119">
        <v>1985</v>
      </c>
      <c r="W1" s="119">
        <v>1986</v>
      </c>
      <c r="X1" s="119">
        <v>1987</v>
      </c>
      <c r="Y1" s="119">
        <v>1988</v>
      </c>
      <c r="Z1" s="119">
        <v>1989</v>
      </c>
      <c r="AA1" s="119">
        <v>1990</v>
      </c>
      <c r="AB1" s="118">
        <v>1991</v>
      </c>
      <c r="AC1" s="119">
        <v>1992</v>
      </c>
      <c r="AD1" s="119">
        <v>1993</v>
      </c>
      <c r="AE1" s="119">
        <v>1994</v>
      </c>
      <c r="AF1" s="119">
        <v>1995</v>
      </c>
      <c r="AG1" s="119">
        <v>1996</v>
      </c>
      <c r="AH1" s="119">
        <v>1997</v>
      </c>
      <c r="AI1" s="119">
        <v>1998</v>
      </c>
      <c r="AJ1" s="119">
        <v>1999</v>
      </c>
      <c r="AK1" s="120">
        <v>2000</v>
      </c>
      <c r="AL1" s="119">
        <v>2001</v>
      </c>
      <c r="AM1" s="119">
        <v>2002</v>
      </c>
      <c r="AN1" s="119">
        <v>2003</v>
      </c>
      <c r="AO1" s="119">
        <v>2004</v>
      </c>
      <c r="AP1" s="119">
        <v>2005</v>
      </c>
      <c r="AQ1" s="119">
        <v>2006</v>
      </c>
      <c r="AR1" s="119">
        <v>2007</v>
      </c>
      <c r="AS1" s="119">
        <v>2008</v>
      </c>
      <c r="AT1" s="119">
        <v>2009</v>
      </c>
      <c r="AU1" s="119">
        <v>2010</v>
      </c>
      <c r="AV1" s="118">
        <v>2011</v>
      </c>
      <c r="AW1" s="119">
        <v>2012</v>
      </c>
      <c r="AX1" s="119">
        <v>2013</v>
      </c>
      <c r="AY1" s="119">
        <v>2014</v>
      </c>
      <c r="AZ1" s="119">
        <v>2015</v>
      </c>
      <c r="BA1" s="119">
        <v>2016</v>
      </c>
      <c r="BB1" s="119">
        <v>2017</v>
      </c>
      <c r="BC1" s="120">
        <v>2018</v>
      </c>
    </row>
    <row r="2" spans="1:55" ht="15" x14ac:dyDescent="0.2">
      <c r="A2" s="121"/>
      <c r="B2" s="118"/>
      <c r="C2" s="119"/>
      <c r="D2" s="119"/>
      <c r="E2" s="119"/>
      <c r="F2" s="119"/>
      <c r="G2" s="118"/>
      <c r="H2" s="119"/>
      <c r="I2" s="119"/>
      <c r="J2" s="119"/>
      <c r="K2" s="119"/>
      <c r="L2" s="119"/>
      <c r="M2" s="119"/>
      <c r="N2" s="119"/>
      <c r="O2" s="119"/>
      <c r="P2" s="119"/>
      <c r="Q2" s="120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8"/>
      <c r="AC2" s="119"/>
      <c r="AD2" s="119"/>
      <c r="AE2" s="119"/>
      <c r="AF2" s="119"/>
      <c r="AG2" s="119"/>
      <c r="AH2" s="119"/>
      <c r="AI2" s="119"/>
      <c r="AJ2" s="119"/>
      <c r="AK2" s="120"/>
      <c r="AL2" s="119"/>
      <c r="AM2" s="119"/>
      <c r="AN2" s="119"/>
      <c r="AO2" s="119"/>
      <c r="AP2" s="119">
        <f>0.385/AP3</f>
        <v>0.40727354666257271</v>
      </c>
      <c r="AQ2" s="119"/>
      <c r="AR2" s="119"/>
      <c r="AS2" s="119"/>
      <c r="AT2" s="119"/>
      <c r="AU2" s="6">
        <f>1.742/AU3</f>
        <v>0.22855917993900768</v>
      </c>
      <c r="AV2" s="118"/>
      <c r="AW2" s="119"/>
      <c r="AX2" s="119"/>
      <c r="AY2" s="119"/>
      <c r="AZ2" s="119"/>
      <c r="BA2" s="119"/>
      <c r="BB2" s="119"/>
      <c r="BC2" s="120"/>
    </row>
    <row r="3" spans="1:55" s="150" customFormat="1" ht="15" x14ac:dyDescent="0.15">
      <c r="A3" s="148" t="s">
        <v>148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>
        <v>5.9334577617602212E-2</v>
      </c>
      <c r="AA3" s="149">
        <v>8.786146298025703E-2</v>
      </c>
      <c r="AB3" s="149">
        <v>0.114314810374135</v>
      </c>
      <c r="AC3" s="149">
        <v>0.10602912374716464</v>
      </c>
      <c r="AD3" s="149">
        <v>0.1259667656310666</v>
      </c>
      <c r="AE3" s="149">
        <v>0.13576818693946657</v>
      </c>
      <c r="AF3" s="149">
        <v>0.14500017637882998</v>
      </c>
      <c r="AG3" s="149">
        <v>0.15957097605983087</v>
      </c>
      <c r="AH3" s="149">
        <v>0.17119626916090599</v>
      </c>
      <c r="AI3" s="149">
        <v>0.18821309799628672</v>
      </c>
      <c r="AJ3" s="149">
        <v>0.20731250831075165</v>
      </c>
      <c r="AK3" s="149">
        <v>0.25465162617148229</v>
      </c>
      <c r="AL3" s="149">
        <v>0.3188382312419209</v>
      </c>
      <c r="AM3" s="149">
        <v>0.40172220902196309</v>
      </c>
      <c r="AN3" s="149">
        <v>0.51345955440662117</v>
      </c>
      <c r="AO3" s="149">
        <v>0.67583817218633147</v>
      </c>
      <c r="AP3" s="149">
        <v>0.9453105981346086</v>
      </c>
      <c r="AQ3" s="149">
        <v>1.2971715313082501</v>
      </c>
      <c r="AR3" s="149">
        <v>1.7585900588755654</v>
      </c>
      <c r="AS3" s="149">
        <v>2.8560753855666854</v>
      </c>
      <c r="AT3" s="149">
        <v>4.7438619441476018</v>
      </c>
      <c r="AU3" s="149">
        <v>7.6216584276547659</v>
      </c>
      <c r="AV3" s="149">
        <v>14.715993611847908</v>
      </c>
      <c r="AW3" s="149">
        <v>22.800477865479738</v>
      </c>
      <c r="AX3" s="149">
        <v>31.465486539926747</v>
      </c>
      <c r="AY3" s="149">
        <v>44.782212150529546</v>
      </c>
      <c r="AZ3" s="149">
        <v>58.998782362656534</v>
      </c>
      <c r="BA3" s="149">
        <v>74.303777541237352</v>
      </c>
      <c r="BB3" s="149">
        <v>102.61973513504789</v>
      </c>
      <c r="BC3" s="149">
        <v>132.28739599058966</v>
      </c>
    </row>
    <row r="4" spans="1:55" s="150" customFormat="1" ht="15" x14ac:dyDescent="0.15">
      <c r="A4" s="151" t="s">
        <v>147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9">
        <v>7.5028238670361749E-2</v>
      </c>
      <c r="Z4" s="149">
        <v>0.59957839699432958</v>
      </c>
      <c r="AA4" s="149">
        <v>0.82193748379846876</v>
      </c>
      <c r="AB4" s="149">
        <v>0.92471979787007985</v>
      </c>
      <c r="AC4" s="149">
        <v>1.0710078334505753</v>
      </c>
      <c r="AD4" s="149">
        <v>1.28921772625105</v>
      </c>
      <c r="AE4" s="149">
        <v>1.6117413776174061</v>
      </c>
      <c r="AF4" s="149">
        <v>1.8694672226176177</v>
      </c>
      <c r="AG4" s="149">
        <v>2.082771566410802</v>
      </c>
      <c r="AH4" s="149">
        <v>2.7193321423219672</v>
      </c>
      <c r="AI4" s="149">
        <v>3.6025841217823373</v>
      </c>
      <c r="AJ4" s="149">
        <v>4.8006910455286391</v>
      </c>
      <c r="AK4" s="149">
        <v>7.1097743051394211</v>
      </c>
      <c r="AL4" s="149">
        <v>8.6869138224972229</v>
      </c>
      <c r="AM4" s="149">
        <v>11.841371446702651</v>
      </c>
      <c r="AN4" s="149">
        <v>14.236531448722426</v>
      </c>
      <c r="AO4" s="149">
        <v>19.259891011186888</v>
      </c>
      <c r="AP4" s="149">
        <v>23.552035301263576</v>
      </c>
      <c r="AQ4" s="149">
        <v>30.062693560881229</v>
      </c>
      <c r="AR4" s="149">
        <v>38.621212370014767</v>
      </c>
      <c r="AS4" s="149">
        <v>49.909969531624988</v>
      </c>
      <c r="AT4" s="149">
        <v>62.440442848720885</v>
      </c>
      <c r="AU4" s="149">
        <v>77.298836576923392</v>
      </c>
      <c r="AV4" s="149">
        <v>98.833870841392425</v>
      </c>
      <c r="AW4" s="149">
        <v>118.52500300472055</v>
      </c>
      <c r="AX4" s="149">
        <v>146.01579067519384</v>
      </c>
      <c r="AY4" s="149">
        <v>161.11501497195493</v>
      </c>
      <c r="AZ4" s="149">
        <v>188.12157921053341</v>
      </c>
      <c r="BA4" s="149">
        <v>216.5166181393198</v>
      </c>
      <c r="BB4" s="149">
        <v>255.23591133624603</v>
      </c>
      <c r="BC4" s="149">
        <v>287.35877601136218</v>
      </c>
    </row>
    <row r="5" spans="1:55" s="122" customFormat="1" ht="15" x14ac:dyDescent="0.15">
      <c r="A5" s="123" t="s">
        <v>160</v>
      </c>
      <c r="B5" s="125">
        <v>4.0696094708903292</v>
      </c>
      <c r="C5" s="125">
        <v>4.4816053978533139</v>
      </c>
      <c r="D5" s="125">
        <v>4.5224624932452624</v>
      </c>
      <c r="E5" s="125">
        <v>5.0052145305190807</v>
      </c>
      <c r="F5" s="125">
        <v>5.2626972839157489</v>
      </c>
      <c r="G5" s="125">
        <v>5.8137294624855542</v>
      </c>
      <c r="H5" s="125">
        <v>6.3083605157451297</v>
      </c>
      <c r="I5" s="125">
        <v>6.7604427794994573</v>
      </c>
      <c r="J5" s="125">
        <v>7.2600180613333736</v>
      </c>
      <c r="K5" s="125">
        <v>7.6840325796517996</v>
      </c>
      <c r="L5" s="125">
        <v>7.8027964492084694</v>
      </c>
      <c r="M5" s="125">
        <v>8.7027550955664417</v>
      </c>
      <c r="N5" s="125">
        <v>9.1782950688917673</v>
      </c>
      <c r="O5" s="125">
        <v>9.7224686248854493</v>
      </c>
      <c r="P5" s="125">
        <v>10.446967646907948</v>
      </c>
      <c r="Q5" s="125">
        <v>11.174676166362007</v>
      </c>
      <c r="R5" s="125">
        <v>12.027547287754285</v>
      </c>
      <c r="S5" s="125">
        <v>13.886626333011179</v>
      </c>
      <c r="T5" s="125">
        <v>15.390761808715681</v>
      </c>
      <c r="U5" s="125">
        <v>17.19899043007554</v>
      </c>
      <c r="V5" s="125">
        <v>17.602441774896104</v>
      </c>
      <c r="W5" s="125">
        <v>19.364423408710149</v>
      </c>
      <c r="X5" s="125">
        <v>20.736492362010299</v>
      </c>
      <c r="Y5" s="125">
        <v>21.333377217160074</v>
      </c>
      <c r="Z5" s="125">
        <v>23.540370372362027</v>
      </c>
      <c r="AA5" s="125">
        <v>26.370170066921069</v>
      </c>
      <c r="AB5" s="125">
        <v>27.491796646683699</v>
      </c>
      <c r="AC5" s="125">
        <v>29.515912737647302</v>
      </c>
      <c r="AD5" s="125">
        <v>30.507687657662586</v>
      </c>
      <c r="AE5" s="125">
        <v>31.659158006689495</v>
      </c>
      <c r="AF5" s="125">
        <v>32.972660122840324</v>
      </c>
      <c r="AG5" s="125">
        <v>33.898929360070149</v>
      </c>
      <c r="AH5" s="125">
        <v>36.445382916176236</v>
      </c>
      <c r="AI5" s="125">
        <v>38.143489885905417</v>
      </c>
      <c r="AJ5" s="125">
        <v>40.095559669562192</v>
      </c>
      <c r="AK5" s="125">
        <v>41.963248732653724</v>
      </c>
      <c r="AL5" s="125">
        <v>43.270243604041248</v>
      </c>
      <c r="AM5" s="125">
        <v>46.57944106082207</v>
      </c>
      <c r="AN5" s="125">
        <v>49.187479994186759</v>
      </c>
      <c r="AO5" s="125">
        <v>53.077960676829193</v>
      </c>
      <c r="AP5" s="125">
        <v>57.660224242824043</v>
      </c>
      <c r="AQ5" s="125">
        <v>61.518025177673415</v>
      </c>
      <c r="AR5" s="125">
        <v>66.714813899872112</v>
      </c>
      <c r="AS5" s="125">
        <v>71.287127554681646</v>
      </c>
      <c r="AT5" s="125">
        <v>76.800755536459263</v>
      </c>
      <c r="AU5" s="125">
        <v>85.724641168752214</v>
      </c>
      <c r="AV5" s="125">
        <v>90.036755948950301</v>
      </c>
      <c r="AW5" s="125">
        <v>97.490532058418296</v>
      </c>
      <c r="AX5" s="125">
        <v>105.00525167899279</v>
      </c>
      <c r="AY5" s="125">
        <v>113.62603952406189</v>
      </c>
      <c r="AZ5" s="125">
        <v>121.38893155879035</v>
      </c>
      <c r="BA5" s="125">
        <v>125.94998324086806</v>
      </c>
      <c r="BB5" s="125">
        <v>132.36544032141614</v>
      </c>
      <c r="BC5" s="125">
        <v>141.60414576868658</v>
      </c>
    </row>
    <row r="6" spans="1:55" s="111" customFormat="1" ht="15" x14ac:dyDescent="0.15">
      <c r="A6" s="115" t="s">
        <v>26</v>
      </c>
      <c r="B6" s="124">
        <v>208.12107429526358</v>
      </c>
      <c r="C6" s="124">
        <v>223.17189476567157</v>
      </c>
      <c r="D6" s="124">
        <v>228.3668754598894</v>
      </c>
      <c r="E6" s="124">
        <v>239.63951215356093</v>
      </c>
      <c r="F6" s="124">
        <v>253.98074982178028</v>
      </c>
      <c r="G6" s="124">
        <v>265.77371308252037</v>
      </c>
      <c r="H6" s="124">
        <v>276.42501925531474</v>
      </c>
      <c r="I6" s="124">
        <v>288.90039279589837</v>
      </c>
      <c r="J6" s="124">
        <v>292.5175930356732</v>
      </c>
      <c r="K6" s="124">
        <v>321.09488181076557</v>
      </c>
      <c r="L6" s="124">
        <v>325.93834072756272</v>
      </c>
      <c r="M6" s="124">
        <v>324.75637764740299</v>
      </c>
      <c r="N6" s="124">
        <v>333.20343556066393</v>
      </c>
      <c r="O6" s="124">
        <v>359.48420650769481</v>
      </c>
      <c r="P6" s="124">
        <v>377.33282135555061</v>
      </c>
      <c r="Q6" s="124">
        <v>384.35295355835603</v>
      </c>
      <c r="R6" s="124">
        <v>390.37714300387427</v>
      </c>
      <c r="S6" s="124">
        <v>406.58984738630602</v>
      </c>
      <c r="T6" s="124">
        <v>425.23170070023929</v>
      </c>
      <c r="U6" s="124">
        <v>439.21328316394863</v>
      </c>
      <c r="V6" s="124">
        <v>447.93179465542227</v>
      </c>
      <c r="W6" s="124">
        <v>454.06874326587246</v>
      </c>
      <c r="X6" s="124">
        <v>460.35992065599214</v>
      </c>
      <c r="Y6" s="124">
        <v>474.97642628856312</v>
      </c>
      <c r="Z6" s="124">
        <v>472.13223288796956</v>
      </c>
      <c r="AA6" s="124">
        <v>488.99128469718391</v>
      </c>
      <c r="AB6" s="124">
        <v>500.77674724946644</v>
      </c>
      <c r="AC6" s="124">
        <v>500.40856067416735</v>
      </c>
      <c r="AD6" s="124">
        <v>530.44896381517788</v>
      </c>
      <c r="AE6" s="124">
        <v>533.93956619553489</v>
      </c>
      <c r="AF6" s="124">
        <v>563.19523473699644</v>
      </c>
      <c r="AG6" s="124">
        <v>571.07886595745811</v>
      </c>
      <c r="AH6" s="124">
        <v>581.44179977974193</v>
      </c>
      <c r="AI6" s="124">
        <v>586.1790173865179</v>
      </c>
      <c r="AJ6" s="124">
        <v>590.19312580265114</v>
      </c>
      <c r="AK6" s="124">
        <v>600.69319499430298</v>
      </c>
      <c r="AL6" s="124">
        <v>585.25577422620324</v>
      </c>
      <c r="AM6" s="124">
        <v>595.91567788713485</v>
      </c>
      <c r="AN6" s="124">
        <v>594.79097542577779</v>
      </c>
      <c r="AO6" s="124">
        <v>634.77546093445062</v>
      </c>
      <c r="AP6" s="124">
        <v>659.78216194288791</v>
      </c>
      <c r="AQ6" s="124">
        <v>684.83778267753485</v>
      </c>
      <c r="AR6" s="124">
        <v>696.79934888895684</v>
      </c>
      <c r="AS6" s="124">
        <v>736.80822433706885</v>
      </c>
      <c r="AT6" s="124">
        <v>735.43992264656833</v>
      </c>
      <c r="AU6" s="124">
        <v>776.79073572133836</v>
      </c>
      <c r="AV6" s="124">
        <v>791.78159821358292</v>
      </c>
      <c r="AW6" s="124">
        <v>829.69927666190858</v>
      </c>
      <c r="AX6" s="124">
        <v>858.31312954409566</v>
      </c>
      <c r="AY6" s="124">
        <v>878.65851538065942</v>
      </c>
      <c r="AZ6" s="124">
        <v>878.94677039973385</v>
      </c>
      <c r="BA6" s="124">
        <v>909.11521319946382</v>
      </c>
      <c r="BB6" s="124">
        <v>919.90838745006522</v>
      </c>
      <c r="BC6" s="124">
        <v>948.79489323391624</v>
      </c>
    </row>
    <row r="7" spans="1:55" s="111" customFormat="1" ht="15" x14ac:dyDescent="0.15">
      <c r="A7" s="116" t="s">
        <v>25</v>
      </c>
      <c r="B7" s="124">
        <v>5.8349314029291977</v>
      </c>
      <c r="C7" s="124">
        <v>7.8237477771452744</v>
      </c>
      <c r="D7" s="124">
        <v>9.5958399782776063</v>
      </c>
      <c r="E7" s="124">
        <v>11.884668614220097</v>
      </c>
      <c r="F7" s="124">
        <v>14.354609801759253</v>
      </c>
      <c r="G7" s="124">
        <v>17.741460769859238</v>
      </c>
      <c r="H7" s="124">
        <v>24.891326960316174</v>
      </c>
      <c r="I7" s="124">
        <v>34.144244205572157</v>
      </c>
      <c r="J7" s="124">
        <v>45.855884225770239</v>
      </c>
      <c r="K7" s="124">
        <v>59.598106837556131</v>
      </c>
      <c r="L7" s="124">
        <v>82.44577016646727</v>
      </c>
      <c r="M7" s="124">
        <v>98.065993071219779</v>
      </c>
      <c r="N7" s="124">
        <v>121.1525648230414</v>
      </c>
      <c r="O7" s="124">
        <v>140.13509010987482</v>
      </c>
      <c r="P7" s="124">
        <v>144.73293879855129</v>
      </c>
      <c r="Q7" s="124">
        <v>160.96164430036981</v>
      </c>
      <c r="R7" s="124">
        <v>189.15170287702821</v>
      </c>
      <c r="S7" s="124">
        <v>207.41400680968877</v>
      </c>
      <c r="T7" s="124">
        <v>232.92725545977936</v>
      </c>
      <c r="U7" s="124">
        <v>281.55864820421004</v>
      </c>
      <c r="V7" s="124">
        <v>336.91742806954056</v>
      </c>
      <c r="W7" s="124">
        <v>360.86129802330902</v>
      </c>
      <c r="X7" s="124">
        <v>392.53802711489789</v>
      </c>
      <c r="Y7" s="124">
        <v>427.95973645148337</v>
      </c>
      <c r="Z7" s="124">
        <v>440.12314973216218</v>
      </c>
      <c r="AA7" s="124">
        <v>452.657555224215</v>
      </c>
      <c r="AB7" s="124">
        <v>474.31591822181161</v>
      </c>
      <c r="AC7" s="124">
        <v>477.91769331402833</v>
      </c>
      <c r="AD7" s="124">
        <v>494.37677818855815</v>
      </c>
      <c r="AE7" s="124">
        <v>503.66020168989809</v>
      </c>
      <c r="AF7" s="124">
        <v>525.50473541292524</v>
      </c>
      <c r="AG7" s="124">
        <v>544.60415571569763</v>
      </c>
      <c r="AH7" s="124">
        <v>540.86453278757176</v>
      </c>
      <c r="AI7" s="124">
        <v>550.16200399182071</v>
      </c>
      <c r="AJ7" s="124">
        <v>571.20179110400113</v>
      </c>
      <c r="AK7" s="124">
        <v>583.99626069493218</v>
      </c>
      <c r="AL7" s="124">
        <v>600.48262408292351</v>
      </c>
      <c r="AM7" s="124">
        <v>610.07703369323065</v>
      </c>
      <c r="AN7" s="124">
        <v>597.72357004593573</v>
      </c>
      <c r="AO7" s="124">
        <v>623.86867289986128</v>
      </c>
      <c r="AP7" s="124">
        <v>626.566975084246</v>
      </c>
      <c r="AQ7" s="124">
        <v>634.38056100310553</v>
      </c>
      <c r="AR7" s="124">
        <v>621.45066092639695</v>
      </c>
      <c r="AS7" s="124">
        <v>619.50962168754768</v>
      </c>
      <c r="AT7" s="124">
        <v>610.77187898791863</v>
      </c>
      <c r="AU7" s="124">
        <v>626.21799666525988</v>
      </c>
      <c r="AV7" s="124">
        <v>600.02978147786212</v>
      </c>
      <c r="AW7" s="124">
        <v>559.4534643358985</v>
      </c>
      <c r="AX7" s="124">
        <v>563.80359344275246</v>
      </c>
      <c r="AY7" s="124">
        <v>574.90893353840227</v>
      </c>
      <c r="AZ7" s="124">
        <v>582.78422491505603</v>
      </c>
      <c r="BA7" s="124">
        <v>591.7640491854263</v>
      </c>
      <c r="BB7" s="124">
        <v>597.13585448864706</v>
      </c>
      <c r="BC7" s="124">
        <v>611.2666874924688</v>
      </c>
    </row>
    <row r="8" spans="1:55" s="111" customFormat="1" ht="15" x14ac:dyDescent="0.15">
      <c r="A8" s="115" t="s">
        <v>144</v>
      </c>
      <c r="B8" s="124">
        <v>1554.2900069520006</v>
      </c>
      <c r="C8" s="124">
        <v>1673.6686508215223</v>
      </c>
      <c r="D8" s="124">
        <v>1793.4345704994587</v>
      </c>
      <c r="E8" s="124">
        <v>1946.9656421823329</v>
      </c>
      <c r="F8" s="124">
        <v>2110.9738599620027</v>
      </c>
      <c r="G8" s="124">
        <v>2292.7063070469421</v>
      </c>
      <c r="H8" s="124">
        <v>2429.0171896242091</v>
      </c>
      <c r="I8" s="124">
        <v>2615.1743047731638</v>
      </c>
      <c r="J8" s="124">
        <v>2819.2379779528715</v>
      </c>
      <c r="K8" s="124">
        <v>2778.4739452037393</v>
      </c>
      <c r="L8" s="124">
        <v>2750.2634003309513</v>
      </c>
      <c r="M8" s="124">
        <v>2929.9842652605344</v>
      </c>
      <c r="N8" s="124">
        <v>3029.8500313531831</v>
      </c>
      <c r="O8" s="124">
        <v>3134.1724665785505</v>
      </c>
      <c r="P8" s="124">
        <v>3186.9962976552401</v>
      </c>
      <c r="Q8" s="124">
        <v>3061.4955491424917</v>
      </c>
      <c r="R8" s="124">
        <v>2950.6058519495291</v>
      </c>
      <c r="S8" s="124">
        <v>2859.6044246491538</v>
      </c>
      <c r="T8" s="124">
        <v>2841.4952612419052</v>
      </c>
      <c r="U8" s="124">
        <v>2907.0156921202029</v>
      </c>
      <c r="V8" s="124">
        <v>2911.487621061242</v>
      </c>
      <c r="W8" s="124">
        <v>2999.816066279735</v>
      </c>
      <c r="X8" s="124">
        <v>3059.5870924794649</v>
      </c>
      <c r="Y8" s="124">
        <v>3161.8026837587272</v>
      </c>
      <c r="Z8" s="124">
        <v>3213.5114817121416</v>
      </c>
      <c r="AA8" s="124">
        <v>3251.2611826428256</v>
      </c>
      <c r="AB8" s="124">
        <v>3251.6416944149782</v>
      </c>
      <c r="AC8" s="124">
        <v>3307.2428525825462</v>
      </c>
      <c r="AD8" s="124">
        <v>3286.6081419911266</v>
      </c>
      <c r="AE8" s="124">
        <v>3359.4283234633931</v>
      </c>
      <c r="AF8" s="124">
        <v>3403.8366230871752</v>
      </c>
      <c r="AG8" s="124">
        <v>3484.1545366030391</v>
      </c>
      <c r="AH8" s="124">
        <v>3574.5424601876543</v>
      </c>
      <c r="AI8" s="124">
        <v>3593.0020550824142</v>
      </c>
      <c r="AJ8" s="124">
        <v>3657.1619860303053</v>
      </c>
      <c r="AK8" s="124">
        <v>3702.2857342600037</v>
      </c>
      <c r="AL8" s="124">
        <v>3735.9455169151761</v>
      </c>
      <c r="AM8" s="124">
        <v>3768.3016565292969</v>
      </c>
      <c r="AN8" s="124">
        <v>3853.1497726017251</v>
      </c>
      <c r="AO8" s="124">
        <v>3998.6097353357382</v>
      </c>
      <c r="AP8" s="124">
        <v>4050.998429212043</v>
      </c>
      <c r="AQ8" s="124">
        <v>4103.1344039487212</v>
      </c>
      <c r="AR8" s="124">
        <v>4163.9117764177163</v>
      </c>
      <c r="AS8" s="124">
        <v>4142.8526399668344</v>
      </c>
      <c r="AT8" s="124">
        <v>4073.4424498164153</v>
      </c>
      <c r="AU8" s="124">
        <v>4201.9450001766081</v>
      </c>
      <c r="AV8" s="124">
        <v>4245.6559159773142</v>
      </c>
      <c r="AW8" s="124">
        <v>4297.7803150033433</v>
      </c>
      <c r="AX8" s="124">
        <v>4350.3370787178119</v>
      </c>
      <c r="AY8" s="124">
        <v>4385.3418607274525</v>
      </c>
      <c r="AZ8" s="124">
        <v>4465.7563561701118</v>
      </c>
      <c r="BA8" s="124">
        <v>4548.2755141129082</v>
      </c>
      <c r="BB8" s="124">
        <v>4607.0043107713418</v>
      </c>
      <c r="BC8" s="124">
        <v>4662.0533781782833</v>
      </c>
    </row>
    <row r="9" spans="1:55" s="111" customFormat="1" ht="15" x14ac:dyDescent="0.15">
      <c r="A9" s="116" t="s">
        <v>145</v>
      </c>
      <c r="B9" s="124">
        <v>542.24725987462534</v>
      </c>
      <c r="C9" s="124">
        <v>590.85617672250373</v>
      </c>
      <c r="D9" s="124">
        <v>634.34780897460018</v>
      </c>
      <c r="E9" s="124">
        <v>691.86712364826622</v>
      </c>
      <c r="F9" s="124">
        <v>759.71894272949817</v>
      </c>
      <c r="G9" s="124">
        <v>826.7306352743542</v>
      </c>
      <c r="H9" s="124">
        <v>884.97539487941071</v>
      </c>
      <c r="I9" s="124">
        <v>933.94329274061124</v>
      </c>
      <c r="J9" s="124">
        <v>978.25607792007804</v>
      </c>
      <c r="K9" s="124">
        <v>1002.2112280460227</v>
      </c>
      <c r="L9" s="124">
        <v>1002.6701381504682</v>
      </c>
      <c r="M9" s="124">
        <v>1062.353948815502</v>
      </c>
      <c r="N9" s="124">
        <v>1097.2695069828283</v>
      </c>
      <c r="O9" s="124">
        <v>1143.1544734021211</v>
      </c>
      <c r="P9" s="124">
        <v>1214.0462549172421</v>
      </c>
      <c r="Q9" s="124">
        <v>1224.2021167684356</v>
      </c>
      <c r="R9" s="124">
        <v>1237.762503039366</v>
      </c>
      <c r="S9" s="124">
        <v>1244.2380563821637</v>
      </c>
      <c r="T9" s="124">
        <v>1264.2826636876096</v>
      </c>
      <c r="U9" s="124">
        <v>1367.3869725274778</v>
      </c>
      <c r="V9" s="124">
        <v>1398.2073301367082</v>
      </c>
      <c r="W9" s="124">
        <v>1411.9247004357276</v>
      </c>
      <c r="X9" s="124">
        <v>1485.9917634422477</v>
      </c>
      <c r="Y9" s="124">
        <v>1555.3803144910173</v>
      </c>
      <c r="Z9" s="124">
        <v>1624.5922005591879</v>
      </c>
      <c r="AA9" s="124">
        <v>1675.4021140921268</v>
      </c>
      <c r="AB9" s="124">
        <v>1717.6691378019366</v>
      </c>
      <c r="AC9" s="124">
        <v>1717.9081732430195</v>
      </c>
      <c r="AD9" s="124">
        <v>1742.90384808622</v>
      </c>
      <c r="AE9" s="124">
        <v>1753.5834381259208</v>
      </c>
      <c r="AF9" s="124">
        <v>1815.0813185952575</v>
      </c>
      <c r="AG9" s="124">
        <v>1905.7929582198713</v>
      </c>
      <c r="AH9" s="124">
        <v>1894.6899897536341</v>
      </c>
      <c r="AI9" s="124">
        <v>1929.3862447944907</v>
      </c>
      <c r="AJ9" s="124">
        <v>1984.0016049522869</v>
      </c>
      <c r="AK9" s="124">
        <v>2062.8655153456471</v>
      </c>
      <c r="AL9" s="124">
        <v>2091.6115688575942</v>
      </c>
      <c r="AM9" s="124">
        <v>2153.578013421678</v>
      </c>
      <c r="AN9" s="124">
        <v>2212.8436430261058</v>
      </c>
      <c r="AO9" s="124">
        <v>2297.2848832512309</v>
      </c>
      <c r="AP9" s="124">
        <v>2359.8814491010812</v>
      </c>
      <c r="AQ9" s="124">
        <v>2419.3743742326214</v>
      </c>
      <c r="AR9" s="124">
        <v>2518.4490438597541</v>
      </c>
      <c r="AS9" s="124">
        <v>2578.4699868551606</v>
      </c>
      <c r="AT9" s="124">
        <v>2526.0244016285865</v>
      </c>
      <c r="AU9" s="124">
        <v>2714.2731270827999</v>
      </c>
      <c r="AV9" s="124">
        <v>2780.1392190363808</v>
      </c>
      <c r="AW9" s="124">
        <v>2852.5583897390084</v>
      </c>
      <c r="AX9" s="124">
        <v>2897.4677970227722</v>
      </c>
      <c r="AY9" s="124">
        <v>2917.1456792423623</v>
      </c>
      <c r="AZ9" s="124">
        <v>2980.6284587466321</v>
      </c>
      <c r="BA9" s="124">
        <v>3052.6117332424992</v>
      </c>
      <c r="BB9" s="124">
        <v>3141.8923499630273</v>
      </c>
      <c r="BC9" s="124">
        <v>3309.4213954098741</v>
      </c>
    </row>
    <row r="10" spans="1:55" s="111" customFormat="1" ht="15" x14ac:dyDescent="0.15">
      <c r="A10" s="115" t="s">
        <v>146</v>
      </c>
      <c r="B10" s="124">
        <v>1388.8155869816724</v>
      </c>
      <c r="C10" s="124">
        <v>1404.2966698977702</v>
      </c>
      <c r="D10" s="124">
        <v>1381.868844961572</v>
      </c>
      <c r="E10" s="124">
        <v>1402.6296213231383</v>
      </c>
      <c r="F10" s="124">
        <v>1446.7719713484719</v>
      </c>
      <c r="G10" s="124">
        <v>1467.3471941146156</v>
      </c>
      <c r="H10" s="124">
        <v>1459.245332820771</v>
      </c>
      <c r="I10" s="124">
        <v>1475.6517398173416</v>
      </c>
      <c r="J10" s="124">
        <v>1519.6125460966664</v>
      </c>
      <c r="K10" s="124">
        <v>1520.8720809037932</v>
      </c>
      <c r="L10" s="124">
        <v>1550.4427432264877</v>
      </c>
      <c r="M10" s="124">
        <v>1606.9139864861713</v>
      </c>
      <c r="N10" s="124">
        <v>1654.4661627192038</v>
      </c>
      <c r="O10" s="124">
        <v>1672.9824551938425</v>
      </c>
      <c r="P10" s="124">
        <v>1750.6027894786318</v>
      </c>
      <c r="Q10" s="124">
        <v>1793.3378629999868</v>
      </c>
      <c r="R10" s="124">
        <v>1818.4592194840534</v>
      </c>
      <c r="S10" s="124">
        <v>1838.7119935623959</v>
      </c>
      <c r="T10" s="124">
        <v>1895.1155809934576</v>
      </c>
      <c r="U10" s="124">
        <v>1977.4267006870755</v>
      </c>
      <c r="V10" s="124">
        <v>2055.5737657486193</v>
      </c>
      <c r="W10" s="124">
        <v>2079.3598747030605</v>
      </c>
      <c r="X10" s="124">
        <v>2162.0896202582508</v>
      </c>
      <c r="Y10" s="124">
        <v>2226.1371011928863</v>
      </c>
      <c r="Z10" s="124">
        <v>2248.6738325939191</v>
      </c>
      <c r="AA10" s="124">
        <v>2219.9202029577459</v>
      </c>
      <c r="AB10" s="124">
        <v>2195.4613169797999</v>
      </c>
      <c r="AC10" s="124">
        <v>2189.6984530968502</v>
      </c>
      <c r="AD10" s="124">
        <v>2200.0597450773553</v>
      </c>
      <c r="AE10" s="124">
        <v>2211.6528775054935</v>
      </c>
      <c r="AF10" s="124">
        <v>2223.223030696839</v>
      </c>
      <c r="AG10" s="124">
        <v>2279.5711402316674</v>
      </c>
      <c r="AH10" s="124">
        <v>2281.4262168339637</v>
      </c>
      <c r="AI10" s="124">
        <v>2265.0111843061668</v>
      </c>
      <c r="AJ10" s="124">
        <v>2280.9177654690088</v>
      </c>
      <c r="AK10" s="124">
        <v>2357.8444148111312</v>
      </c>
      <c r="AL10" s="124">
        <v>2396.9223756166298</v>
      </c>
      <c r="AM10" s="124">
        <v>2489.8492546152484</v>
      </c>
      <c r="AN10" s="124">
        <v>2709.1169005135653</v>
      </c>
      <c r="AO10" s="124">
        <v>2896.5910276988002</v>
      </c>
      <c r="AP10" s="124">
        <v>3108.5515967948031</v>
      </c>
      <c r="AQ10" s="124">
        <v>3271.1844674131639</v>
      </c>
      <c r="AR10" s="124">
        <v>3454.2266684588944</v>
      </c>
      <c r="AS10" s="124">
        <v>3503.4087256644298</v>
      </c>
      <c r="AT10" s="124">
        <v>3450.6420159179906</v>
      </c>
      <c r="AU10" s="124">
        <v>3610.0672795758196</v>
      </c>
      <c r="AV10" s="124">
        <v>3782.5120162115604</v>
      </c>
      <c r="AW10" s="124">
        <v>3797.1854676935454</v>
      </c>
      <c r="AX10" s="124">
        <v>3867.0183386436929</v>
      </c>
      <c r="AY10" s="124">
        <v>3864.1897708349611</v>
      </c>
      <c r="AZ10" s="124">
        <v>3768.9521242663363</v>
      </c>
      <c r="BA10" s="124">
        <v>3710.0472347998088</v>
      </c>
      <c r="BB10" s="124">
        <v>3718.440181091818</v>
      </c>
      <c r="BC10" s="124">
        <v>3772.0960139666149</v>
      </c>
    </row>
    <row r="11" spans="1:55" s="110" customFormat="1" ht="15" x14ac:dyDescent="0.15">
      <c r="A11" s="117" t="s">
        <v>155</v>
      </c>
      <c r="B11" s="124">
        <v>3703.3784689773825</v>
      </c>
      <c r="C11" s="124">
        <v>3904.2987453824653</v>
      </c>
      <c r="D11" s="124">
        <v>4052.1364023670435</v>
      </c>
      <c r="E11" s="124">
        <v>4297.991782452038</v>
      </c>
      <c r="F11" s="124">
        <v>4591.0628309474287</v>
      </c>
      <c r="G11" s="124">
        <v>4876.1130397507777</v>
      </c>
      <c r="H11" s="124">
        <v>5080.8626240557669</v>
      </c>
      <c r="I11" s="124">
        <v>5354.5744171120868</v>
      </c>
      <c r="J11" s="124">
        <v>5662.7400972923933</v>
      </c>
      <c r="K11" s="124">
        <v>5689.9342753815263</v>
      </c>
      <c r="L11" s="124">
        <v>5719.5631890511468</v>
      </c>
      <c r="M11" s="124">
        <v>6030.7773263763966</v>
      </c>
      <c r="N11" s="124">
        <v>6245.1199965078122</v>
      </c>
      <c r="O11" s="124">
        <v>6459.6518392421503</v>
      </c>
      <c r="P11" s="124">
        <v>6684.1594275024818</v>
      </c>
      <c r="Q11" s="124">
        <v>6635.5271788241334</v>
      </c>
      <c r="R11" s="124">
        <v>6598.3863435297353</v>
      </c>
      <c r="S11" s="124">
        <v>6570.4491412113302</v>
      </c>
      <c r="T11" s="124">
        <v>6674.4513233960515</v>
      </c>
      <c r="U11" s="124">
        <v>6989.8118422460557</v>
      </c>
      <c r="V11" s="124">
        <v>7167.7375710370443</v>
      </c>
      <c r="W11" s="124">
        <v>7325.4299559040583</v>
      </c>
      <c r="X11" s="124">
        <v>7581.3495244040023</v>
      </c>
      <c r="Y11" s="124">
        <v>7867.6669747298756</v>
      </c>
      <c r="Z11" s="124">
        <v>8023.2321808323522</v>
      </c>
      <c r="AA11" s="124">
        <v>8115.512308627799</v>
      </c>
      <c r="AB11" s="124">
        <v>8168.3956459229221</v>
      </c>
      <c r="AC11" s="124">
        <v>8223.8686826054618</v>
      </c>
      <c r="AD11" s="124">
        <v>8286.3203493079818</v>
      </c>
      <c r="AE11" s="124">
        <v>8395.6710745514811</v>
      </c>
      <c r="AF11" s="124">
        <v>8565.8280700510295</v>
      </c>
      <c r="AG11" s="124">
        <v>8821.3429286302726</v>
      </c>
      <c r="AH11" s="124">
        <v>8912.3009106702211</v>
      </c>
      <c r="AI11" s="124">
        <v>8965.6747926670887</v>
      </c>
      <c r="AJ11" s="124">
        <v>9128.5798365816536</v>
      </c>
      <c r="AK11" s="124">
        <v>9357.0127947699821</v>
      </c>
      <c r="AL11" s="124">
        <v>9462.4938553563043</v>
      </c>
      <c r="AM11" s="124">
        <v>9676.544170863137</v>
      </c>
      <c r="AN11" s="124">
        <v>10031.562332610431</v>
      </c>
      <c r="AO11" s="124">
        <v>10524.14346998029</v>
      </c>
      <c r="AP11" s="124">
        <v>10887.938182277292</v>
      </c>
      <c r="AQ11" s="124">
        <v>11205.78947954501</v>
      </c>
      <c r="AR11" s="124">
        <v>11561.932114880481</v>
      </c>
      <c r="AS11" s="124">
        <v>11705.102370982919</v>
      </c>
      <c r="AT11" s="124">
        <v>11540.305729326818</v>
      </c>
      <c r="AU11" s="124">
        <v>12099.939275395167</v>
      </c>
      <c r="AV11" s="124">
        <v>12403.705151318894</v>
      </c>
      <c r="AW11" s="124">
        <v>12575.492926362323</v>
      </c>
      <c r="AX11" s="124">
        <v>12819.426466265242</v>
      </c>
      <c r="AY11" s="124">
        <v>12939.768026370384</v>
      </c>
      <c r="AZ11" s="124">
        <v>13045.577227629856</v>
      </c>
      <c r="BA11" s="124">
        <v>13228.584123461531</v>
      </c>
      <c r="BB11" s="124">
        <v>13474.602170557604</v>
      </c>
      <c r="BC11" s="124">
        <v>13864.882686051793</v>
      </c>
    </row>
    <row r="12" spans="1:55" s="110" customFormat="1" ht="15" x14ac:dyDescent="0.15">
      <c r="A12" s="117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</row>
    <row r="13" spans="1:55" s="111" customFormat="1" ht="15" x14ac:dyDescent="0.15">
      <c r="A13" s="115" t="s">
        <v>157</v>
      </c>
      <c r="B13" s="124">
        <v>218.0256151690831</v>
      </c>
      <c r="C13" s="124">
        <v>235.47724794067017</v>
      </c>
      <c r="D13" s="124">
        <v>242.48517793141227</v>
      </c>
      <c r="E13" s="124">
        <v>256.52939529830013</v>
      </c>
      <c r="F13" s="124">
        <v>273.59805690745526</v>
      </c>
      <c r="G13" s="124">
        <v>289.32890331486522</v>
      </c>
      <c r="H13" s="124">
        <v>307.62470673137602</v>
      </c>
      <c r="I13" s="124">
        <v>329.80507978096995</v>
      </c>
      <c r="J13" s="124">
        <v>345.63349532277681</v>
      </c>
      <c r="K13" s="124">
        <v>388.3770212279735</v>
      </c>
      <c r="L13" s="124">
        <v>416.18690734323843</v>
      </c>
      <c r="M13" s="124">
        <v>431.52512581418921</v>
      </c>
      <c r="N13" s="124">
        <v>463.53429545259712</v>
      </c>
      <c r="O13" s="124">
        <v>509.34176524245504</v>
      </c>
      <c r="P13" s="124">
        <v>532.51272780100976</v>
      </c>
      <c r="Q13" s="124">
        <v>556.48927402508787</v>
      </c>
      <c r="R13" s="124">
        <v>591.55639316865677</v>
      </c>
      <c r="S13" s="124">
        <v>627.89048052900603</v>
      </c>
      <c r="T13" s="124">
        <v>673.54971796873429</v>
      </c>
      <c r="U13" s="124">
        <v>737.97092179823426</v>
      </c>
      <c r="V13" s="124">
        <v>802.45166449985891</v>
      </c>
      <c r="W13" s="124">
        <v>834.29446469789161</v>
      </c>
      <c r="X13" s="124">
        <v>873.63444013290041</v>
      </c>
      <c r="Y13" s="124">
        <v>924.34456819587695</v>
      </c>
      <c r="Z13" s="124">
        <v>936.45466596710571</v>
      </c>
      <c r="AA13" s="124">
        <v>968.92880893509869</v>
      </c>
      <c r="AB13" s="124">
        <v>1003.623496726206</v>
      </c>
      <c r="AC13" s="124">
        <v>1009.0192036830408</v>
      </c>
      <c r="AD13" s="124">
        <v>1056.7486141532806</v>
      </c>
      <c r="AE13" s="124">
        <v>1071.0064354566794</v>
      </c>
      <c r="AF13" s="124">
        <v>1123.6870976717585</v>
      </c>
      <c r="AG13" s="124">
        <v>1151.8242935756966</v>
      </c>
      <c r="AH13" s="124">
        <v>1161.6422438949728</v>
      </c>
      <c r="AI13" s="124">
        <v>1178.2753084840226</v>
      </c>
      <c r="AJ13" s="124">
        <v>1206.4984801300538</v>
      </c>
      <c r="AK13" s="124">
        <v>1234.0171303531997</v>
      </c>
      <c r="AL13" s="124">
        <v>1238.0143939669072</v>
      </c>
      <c r="AM13" s="124">
        <v>1264.8152462969122</v>
      </c>
      <c r="AN13" s="124">
        <v>1256.4520164690293</v>
      </c>
      <c r="AO13" s="124">
        <v>1331.6578236945143</v>
      </c>
      <c r="AP13" s="124">
        <v>1368.5067071693561</v>
      </c>
      <c r="AQ13" s="124">
        <v>1412.0962339505031</v>
      </c>
      <c r="AR13" s="124">
        <v>1425.3446261441163</v>
      </c>
      <c r="AS13" s="124">
        <v>1480.3710184964898</v>
      </c>
      <c r="AT13" s="124">
        <v>1490.1968619638146</v>
      </c>
      <c r="AU13" s="124">
        <v>1573.6538685599285</v>
      </c>
      <c r="AV13" s="124">
        <v>1595.3980000936358</v>
      </c>
      <c r="AW13" s="124">
        <v>1627.9687539264255</v>
      </c>
      <c r="AX13" s="124">
        <v>1704.6032518809616</v>
      </c>
      <c r="AY13" s="124">
        <v>1773.0907155656082</v>
      </c>
      <c r="AZ13" s="124">
        <v>1830.2402884467701</v>
      </c>
      <c r="BA13" s="124">
        <v>1917.6496413063153</v>
      </c>
      <c r="BB13" s="124">
        <v>2007.2653287314224</v>
      </c>
      <c r="BC13" s="124">
        <v>2121.3118984970238</v>
      </c>
    </row>
    <row r="14" spans="1:55" s="110" customFormat="1" ht="15" x14ac:dyDescent="0.15">
      <c r="A14" s="117" t="s">
        <v>158</v>
      </c>
      <c r="B14" s="124">
        <v>3485.3528538082983</v>
      </c>
      <c r="C14" s="124">
        <v>3668.8214974417965</v>
      </c>
      <c r="D14" s="124">
        <v>3809.6512244356309</v>
      </c>
      <c r="E14" s="124">
        <v>4041.4623871537369</v>
      </c>
      <c r="F14" s="124">
        <v>4317.4647740399732</v>
      </c>
      <c r="G14" s="124">
        <v>4586.7841364359119</v>
      </c>
      <c r="H14" s="124">
        <v>4773.2379173243908</v>
      </c>
      <c r="I14" s="124">
        <v>5024.7693373311167</v>
      </c>
      <c r="J14" s="124">
        <v>5317.1066019696154</v>
      </c>
      <c r="K14" s="124">
        <v>5301.5572541535548</v>
      </c>
      <c r="L14" s="124">
        <v>5303.3762817079069</v>
      </c>
      <c r="M14" s="124">
        <v>5599.2522005622077</v>
      </c>
      <c r="N14" s="124">
        <v>5781.5857010552154</v>
      </c>
      <c r="O14" s="124">
        <v>5950.3093951745141</v>
      </c>
      <c r="P14" s="124">
        <v>6151.6453420511143</v>
      </c>
      <c r="Q14" s="124">
        <v>6079.0355289109148</v>
      </c>
      <c r="R14" s="124">
        <v>6006.827574472949</v>
      </c>
      <c r="S14" s="124">
        <v>5942.5544745937132</v>
      </c>
      <c r="T14" s="124">
        <v>6000.8935059229716</v>
      </c>
      <c r="U14" s="124">
        <v>6251.8293653347555</v>
      </c>
      <c r="V14" s="124">
        <v>6365.2687169465698</v>
      </c>
      <c r="W14" s="124">
        <v>6491.1006414185231</v>
      </c>
      <c r="X14" s="124">
        <v>6707.6684761799634</v>
      </c>
      <c r="Y14" s="124">
        <v>6943.3200994426315</v>
      </c>
      <c r="Z14" s="124">
        <v>7086.777514865249</v>
      </c>
      <c r="AA14" s="124">
        <v>7146.5834996926988</v>
      </c>
      <c r="AB14" s="124">
        <v>7164.772149196715</v>
      </c>
      <c r="AC14" s="124">
        <v>7214.849478922416</v>
      </c>
      <c r="AD14" s="124">
        <v>7229.5717351547009</v>
      </c>
      <c r="AE14" s="124">
        <v>7324.6646390948081</v>
      </c>
      <c r="AF14" s="124">
        <v>7442.1409723792713</v>
      </c>
      <c r="AG14" s="124">
        <v>7669.5186350545782</v>
      </c>
      <c r="AH14" s="124">
        <v>7750.6586667752517</v>
      </c>
      <c r="AI14" s="124">
        <v>7787.3994841830718</v>
      </c>
      <c r="AJ14" s="124">
        <v>7922.0813564516011</v>
      </c>
      <c r="AK14" s="124">
        <v>8122.9956644167823</v>
      </c>
      <c r="AL14" s="124">
        <v>8224.479461389401</v>
      </c>
      <c r="AM14" s="124">
        <v>8411.7289245662232</v>
      </c>
      <c r="AN14" s="124">
        <v>8775.1103161413957</v>
      </c>
      <c r="AO14" s="124">
        <v>9192.4856462857697</v>
      </c>
      <c r="AP14" s="124">
        <v>9519.4314751079273</v>
      </c>
      <c r="AQ14" s="124">
        <v>9793.6932455945062</v>
      </c>
      <c r="AR14" s="124">
        <v>10136.587488736364</v>
      </c>
      <c r="AS14" s="124">
        <v>10224.731352486426</v>
      </c>
      <c r="AT14" s="124">
        <v>10050.108867362993</v>
      </c>
      <c r="AU14" s="124">
        <v>10526.285406835228</v>
      </c>
      <c r="AV14" s="124">
        <v>10808.307151225255</v>
      </c>
      <c r="AW14" s="124">
        <v>10947.524172435897</v>
      </c>
      <c r="AX14" s="124">
        <v>11114.823214384276</v>
      </c>
      <c r="AY14" s="124">
        <v>11166.677310804776</v>
      </c>
      <c r="AZ14" s="124">
        <v>11215.33693918308</v>
      </c>
      <c r="BA14" s="124">
        <v>11310.934482155217</v>
      </c>
      <c r="BB14" s="124">
        <v>11467.336841826187</v>
      </c>
      <c r="BC14" s="124">
        <v>11743.570787554772</v>
      </c>
    </row>
    <row r="15" spans="1:55" s="110" customFormat="1" ht="15" x14ac:dyDescent="0.15">
      <c r="A15" s="117" t="s">
        <v>159</v>
      </c>
      <c r="B15" s="124">
        <v>3703.3784689773815</v>
      </c>
      <c r="C15" s="124">
        <v>3904.2987453824667</v>
      </c>
      <c r="D15" s="124">
        <v>4052.136402367043</v>
      </c>
      <c r="E15" s="124">
        <v>4297.9917824520371</v>
      </c>
      <c r="F15" s="124">
        <v>4591.0628309474287</v>
      </c>
      <c r="G15" s="124">
        <v>4876.1130397507768</v>
      </c>
      <c r="H15" s="124">
        <v>5080.8626240557669</v>
      </c>
      <c r="I15" s="124">
        <v>5354.5744171120868</v>
      </c>
      <c r="J15" s="124">
        <v>5662.7400972923933</v>
      </c>
      <c r="K15" s="124">
        <v>5689.9342753815281</v>
      </c>
      <c r="L15" s="124">
        <v>5719.5631890511459</v>
      </c>
      <c r="M15" s="124">
        <v>6030.7773263763975</v>
      </c>
      <c r="N15" s="124">
        <v>6245.1199965078122</v>
      </c>
      <c r="O15" s="124">
        <v>6459.6511604169691</v>
      </c>
      <c r="P15" s="124">
        <v>6684.1580698521238</v>
      </c>
      <c r="Q15" s="124">
        <v>6635.5248029360018</v>
      </c>
      <c r="R15" s="124">
        <v>6598.3839676416046</v>
      </c>
      <c r="S15" s="124">
        <v>6570.444955122719</v>
      </c>
      <c r="T15" s="124">
        <v>6674.443223891707</v>
      </c>
      <c r="U15" s="124">
        <v>6989.80028713299</v>
      </c>
      <c r="V15" s="124">
        <v>7167.7203814464283</v>
      </c>
      <c r="W15" s="124">
        <v>7325.3951061164153</v>
      </c>
      <c r="X15" s="124">
        <v>7581.302916312864</v>
      </c>
      <c r="Y15" s="124">
        <v>7867.664667638508</v>
      </c>
      <c r="Z15" s="124">
        <v>8023.2321808323541</v>
      </c>
      <c r="AA15" s="124">
        <v>8115.5123086277963</v>
      </c>
      <c r="AB15" s="124">
        <v>8168.3956459229212</v>
      </c>
      <c r="AC15" s="124">
        <v>8223.8686826054563</v>
      </c>
      <c r="AD15" s="124">
        <v>8286.3203493079818</v>
      </c>
      <c r="AE15" s="124">
        <v>8395.6710745514865</v>
      </c>
      <c r="AF15" s="124">
        <v>8565.8280700510295</v>
      </c>
      <c r="AG15" s="124">
        <v>8821.3429286302744</v>
      </c>
      <c r="AH15" s="124">
        <v>8912.3009106702248</v>
      </c>
      <c r="AI15" s="124">
        <v>8965.6747926670942</v>
      </c>
      <c r="AJ15" s="124">
        <v>9128.5798365816554</v>
      </c>
      <c r="AK15" s="124">
        <v>9357.0127947699802</v>
      </c>
      <c r="AL15" s="124">
        <v>9462.4938553563079</v>
      </c>
      <c r="AM15" s="124">
        <v>9676.5441708631352</v>
      </c>
      <c r="AN15" s="124">
        <v>10031.562332610425</v>
      </c>
      <c r="AO15" s="124">
        <v>10524.143469980283</v>
      </c>
      <c r="AP15" s="124">
        <v>10887.938182277283</v>
      </c>
      <c r="AQ15" s="124">
        <v>11205.78947954501</v>
      </c>
      <c r="AR15" s="124">
        <v>11561.932114880481</v>
      </c>
      <c r="AS15" s="124">
        <v>11705.102370982917</v>
      </c>
      <c r="AT15" s="124">
        <v>11540.305729326807</v>
      </c>
      <c r="AU15" s="124">
        <v>12099.939275395156</v>
      </c>
      <c r="AV15" s="124">
        <v>12403.705151318891</v>
      </c>
      <c r="AW15" s="124">
        <v>12575.492926362322</v>
      </c>
      <c r="AX15" s="124">
        <v>12819.426466265239</v>
      </c>
      <c r="AY15" s="124">
        <v>12939.768026370384</v>
      </c>
      <c r="AZ15" s="124">
        <v>13045.57722762985</v>
      </c>
      <c r="BA15" s="124">
        <v>13228.584123461531</v>
      </c>
      <c r="BB15" s="124">
        <v>13474.602170557609</v>
      </c>
      <c r="BC15" s="124">
        <v>13864.882686051797</v>
      </c>
    </row>
  </sheetData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10B3-EA4E-4E3B-B4FB-AF1F98102C9D}">
  <dimension ref="A1:AD31"/>
  <sheetViews>
    <sheetView zoomScaleNormal="100" workbookViewId="0"/>
  </sheetViews>
  <sheetFormatPr baseColWidth="10" defaultColWidth="8.83203125" defaultRowHeight="15" x14ac:dyDescent="0.2"/>
  <cols>
    <col min="2" max="2" width="25.1640625" customWidth="1"/>
    <col min="3" max="3" width="22.1640625" customWidth="1"/>
    <col min="4" max="30" width="11.83203125" customWidth="1"/>
    <col min="31" max="31" width="12.1640625" customWidth="1"/>
  </cols>
  <sheetData>
    <row r="1" spans="1:30" x14ac:dyDescent="0.2">
      <c r="A1" s="152" t="s">
        <v>33</v>
      </c>
      <c r="B1" s="69" t="s">
        <v>37</v>
      </c>
      <c r="C1" s="19"/>
      <c r="D1" s="19"/>
      <c r="E1" s="19"/>
      <c r="F1" s="19"/>
      <c r="G1" s="19"/>
      <c r="H1" s="19"/>
      <c r="I1" s="19"/>
      <c r="J1" s="19"/>
      <c r="K1" s="20"/>
    </row>
    <row r="2" spans="1:30" ht="16" x14ac:dyDescent="0.2">
      <c r="A2" s="144" t="s">
        <v>173</v>
      </c>
      <c r="B2" s="28" t="s">
        <v>39</v>
      </c>
      <c r="C2" s="19"/>
      <c r="D2" s="19"/>
      <c r="E2" s="19"/>
      <c r="F2" s="19"/>
      <c r="G2" s="19"/>
      <c r="H2" s="19"/>
      <c r="I2" s="19"/>
      <c r="J2" s="19"/>
      <c r="K2" s="20"/>
    </row>
    <row r="3" spans="1:30" x14ac:dyDescent="0.2">
      <c r="A3" s="26"/>
      <c r="B3" s="21" t="s">
        <v>38</v>
      </c>
      <c r="C3" s="22"/>
      <c r="D3" s="22"/>
      <c r="E3" s="22"/>
      <c r="F3" s="22"/>
      <c r="G3" s="22"/>
      <c r="H3" s="22"/>
      <c r="I3" s="22"/>
      <c r="J3" s="22"/>
      <c r="K3" s="23"/>
    </row>
    <row r="4" spans="1:30" x14ac:dyDescent="0.2">
      <c r="A4" s="27"/>
      <c r="B4" s="24" t="s">
        <v>40</v>
      </c>
      <c r="C4" s="24"/>
      <c r="D4" s="24"/>
      <c r="E4" s="24"/>
      <c r="F4" s="24"/>
      <c r="G4" s="24"/>
      <c r="H4" s="24"/>
      <c r="I4" s="24"/>
      <c r="J4" s="24"/>
      <c r="K4" s="25"/>
    </row>
    <row r="6" spans="1:30" x14ac:dyDescent="0.2">
      <c r="A6" s="31" t="s">
        <v>33</v>
      </c>
      <c r="B6" s="31" t="s">
        <v>34</v>
      </c>
      <c r="C6" s="31" t="s">
        <v>122</v>
      </c>
      <c r="D6" s="31">
        <v>1990</v>
      </c>
      <c r="E6" s="31">
        <v>1991</v>
      </c>
      <c r="F6" s="31">
        <v>1992</v>
      </c>
      <c r="G6" s="31">
        <v>1993</v>
      </c>
      <c r="H6" s="31">
        <v>1994</v>
      </c>
      <c r="I6" s="31">
        <v>1995</v>
      </c>
      <c r="J6" s="31">
        <v>1996</v>
      </c>
      <c r="K6" s="31">
        <v>1997</v>
      </c>
      <c r="L6" s="31">
        <v>1998</v>
      </c>
      <c r="M6" s="31">
        <v>1999</v>
      </c>
      <c r="N6" s="31">
        <v>2000</v>
      </c>
      <c r="O6" s="31">
        <v>2001</v>
      </c>
      <c r="P6" s="31">
        <v>2002</v>
      </c>
      <c r="Q6" s="31">
        <v>2003</v>
      </c>
      <c r="R6" s="31">
        <v>2004</v>
      </c>
      <c r="S6" s="31">
        <v>2005</v>
      </c>
      <c r="T6" s="31">
        <v>2006</v>
      </c>
      <c r="U6" s="31">
        <v>2007</v>
      </c>
      <c r="V6" s="31">
        <v>2008</v>
      </c>
      <c r="W6" s="31">
        <v>2009</v>
      </c>
      <c r="X6" s="31">
        <v>2010</v>
      </c>
      <c r="Y6" s="31">
        <v>2011</v>
      </c>
      <c r="Z6" s="31">
        <v>2012</v>
      </c>
      <c r="AA6" s="31">
        <v>2013</v>
      </c>
      <c r="AB6" s="31">
        <v>2014</v>
      </c>
      <c r="AC6" s="31">
        <v>2015</v>
      </c>
      <c r="AD6" s="32">
        <v>2016</v>
      </c>
    </row>
    <row r="7" spans="1:30" x14ac:dyDescent="0.2">
      <c r="A7" s="13" t="s">
        <v>36</v>
      </c>
      <c r="B7" s="13" t="s">
        <v>35</v>
      </c>
      <c r="C7" s="14" t="s">
        <v>31</v>
      </c>
      <c r="D7" s="15">
        <v>752276</v>
      </c>
      <c r="E7" s="15">
        <v>729655</v>
      </c>
      <c r="F7" s="16">
        <v>667294</v>
      </c>
      <c r="G7" s="17">
        <v>659143</v>
      </c>
      <c r="H7" s="16">
        <v>640516</v>
      </c>
      <c r="I7" s="16">
        <v>661156</v>
      </c>
      <c r="J7" s="17">
        <v>608527</v>
      </c>
      <c r="K7" s="16">
        <v>609176</v>
      </c>
      <c r="L7" s="16">
        <v>589448</v>
      </c>
      <c r="M7" s="16">
        <v>541657</v>
      </c>
      <c r="N7" s="16">
        <v>541767</v>
      </c>
      <c r="O7" s="16">
        <v>551859</v>
      </c>
      <c r="P7" s="16">
        <v>562393</v>
      </c>
      <c r="Q7" s="16">
        <v>616293</v>
      </c>
      <c r="R7" s="16">
        <v>714584</v>
      </c>
      <c r="S7" s="16">
        <v>825091</v>
      </c>
      <c r="T7" s="16">
        <v>870859</v>
      </c>
      <c r="U7" s="16">
        <v>916095</v>
      </c>
      <c r="V7" s="16">
        <v>962567</v>
      </c>
      <c r="W7" s="16">
        <v>991339</v>
      </c>
      <c r="X7" s="16">
        <v>1045905</v>
      </c>
      <c r="Y7" s="16">
        <v>1095500</v>
      </c>
      <c r="Z7" s="16">
        <v>1097557</v>
      </c>
      <c r="AA7" s="16">
        <v>1092667</v>
      </c>
      <c r="AB7" s="16">
        <v>1099132</v>
      </c>
      <c r="AC7" s="16">
        <v>1081179</v>
      </c>
      <c r="AD7" s="16">
        <v>1035501</v>
      </c>
    </row>
    <row r="8" spans="1:30" x14ac:dyDescent="0.2">
      <c r="A8" s="13" t="s">
        <v>36</v>
      </c>
      <c r="B8" s="13" t="s">
        <v>35</v>
      </c>
      <c r="C8" s="14" t="s">
        <v>22</v>
      </c>
      <c r="D8" s="15">
        <v>11273</v>
      </c>
      <c r="E8" s="15">
        <v>13395</v>
      </c>
      <c r="F8" s="16">
        <v>13653</v>
      </c>
      <c r="G8" s="16">
        <v>13494</v>
      </c>
      <c r="H8" s="16">
        <v>13118</v>
      </c>
      <c r="I8" s="16">
        <v>11771</v>
      </c>
      <c r="J8" s="16">
        <v>15876</v>
      </c>
      <c r="K8" s="16">
        <v>15845</v>
      </c>
      <c r="L8" s="16">
        <v>15143</v>
      </c>
      <c r="M8" s="16">
        <v>13593</v>
      </c>
      <c r="N8" s="16">
        <v>14134</v>
      </c>
      <c r="O8" s="16">
        <v>13816</v>
      </c>
      <c r="P8" s="16">
        <v>12849</v>
      </c>
      <c r="Q8" s="16">
        <v>12155</v>
      </c>
      <c r="R8" s="16">
        <v>12647</v>
      </c>
      <c r="S8" s="16">
        <v>13236</v>
      </c>
      <c r="T8" s="16">
        <v>14138</v>
      </c>
      <c r="U8" s="16">
        <v>14075</v>
      </c>
      <c r="V8" s="16">
        <v>13268</v>
      </c>
      <c r="W8" s="16">
        <v>19729</v>
      </c>
      <c r="X8" s="16">
        <v>22508</v>
      </c>
      <c r="Y8" s="16">
        <v>15229</v>
      </c>
      <c r="Z8" s="16">
        <v>15536</v>
      </c>
      <c r="AA8" s="16">
        <v>17746</v>
      </c>
      <c r="AB8" s="16">
        <v>17260</v>
      </c>
      <c r="AC8" s="16">
        <v>18844</v>
      </c>
      <c r="AD8" s="16">
        <v>14683</v>
      </c>
    </row>
    <row r="9" spans="1:30" x14ac:dyDescent="0.2">
      <c r="A9" s="13" t="s">
        <v>36</v>
      </c>
      <c r="B9" s="13" t="s">
        <v>35</v>
      </c>
      <c r="C9" s="14" t="s">
        <v>23</v>
      </c>
      <c r="D9" s="15">
        <v>2594051</v>
      </c>
      <c r="E9" s="15">
        <v>2624283</v>
      </c>
      <c r="F9" s="16">
        <v>2653449</v>
      </c>
      <c r="G9" s="16">
        <v>2660835</v>
      </c>
      <c r="H9" s="16">
        <v>2712504</v>
      </c>
      <c r="I9" s="16">
        <v>2791946</v>
      </c>
      <c r="J9" s="16">
        <v>2883325</v>
      </c>
      <c r="K9" s="16">
        <v>2952447</v>
      </c>
      <c r="L9" s="16">
        <v>2964581</v>
      </c>
      <c r="M9" s="16">
        <v>3052291</v>
      </c>
      <c r="N9" s="16">
        <v>3108002</v>
      </c>
      <c r="O9" s="16">
        <v>3140182</v>
      </c>
      <c r="P9" s="16">
        <v>3182743</v>
      </c>
      <c r="Q9" s="16">
        <v>3243649</v>
      </c>
      <c r="R9" s="16">
        <v>3391334</v>
      </c>
      <c r="S9" s="16">
        <v>3431415</v>
      </c>
      <c r="T9" s="16">
        <v>3492056</v>
      </c>
      <c r="U9" s="16">
        <v>3544828</v>
      </c>
      <c r="V9" s="16">
        <v>3504767</v>
      </c>
      <c r="W9" s="16">
        <v>3437882</v>
      </c>
      <c r="X9" s="16">
        <v>3570474</v>
      </c>
      <c r="Y9" s="16">
        <v>3567333</v>
      </c>
      <c r="Z9" s="16">
        <v>3609740</v>
      </c>
      <c r="AA9" s="16">
        <v>3674223</v>
      </c>
      <c r="AB9" s="16">
        <v>3736201</v>
      </c>
      <c r="AC9" s="16">
        <v>3827636</v>
      </c>
      <c r="AD9" s="16">
        <v>3893250</v>
      </c>
    </row>
    <row r="10" spans="1:30" x14ac:dyDescent="0.2">
      <c r="A10" s="13" t="s">
        <v>36</v>
      </c>
      <c r="B10" s="13" t="s">
        <v>35</v>
      </c>
      <c r="C10" s="14" t="s">
        <v>24</v>
      </c>
      <c r="D10" s="15">
        <v>944576</v>
      </c>
      <c r="E10" s="15">
        <v>961303</v>
      </c>
      <c r="F10" s="16">
        <v>953672</v>
      </c>
      <c r="G10" s="16">
        <v>977768</v>
      </c>
      <c r="H10" s="16">
        <v>974391</v>
      </c>
      <c r="I10" s="16">
        <v>1006197</v>
      </c>
      <c r="J10" s="16">
        <v>1057014</v>
      </c>
      <c r="K10" s="16">
        <v>1053138</v>
      </c>
      <c r="L10" s="16">
        <v>1041878</v>
      </c>
      <c r="M10" s="16">
        <v>1069063</v>
      </c>
      <c r="N10" s="16">
        <v>1117713</v>
      </c>
      <c r="O10" s="16">
        <v>1104450</v>
      </c>
      <c r="P10" s="16">
        <v>1119206</v>
      </c>
      <c r="Q10" s="16">
        <v>1153500</v>
      </c>
      <c r="R10" s="16">
        <v>1175526</v>
      </c>
      <c r="S10" s="16">
        <v>1192245</v>
      </c>
      <c r="T10" s="16">
        <v>1210341</v>
      </c>
      <c r="U10" s="16">
        <v>1252501</v>
      </c>
      <c r="V10" s="16">
        <v>1297035</v>
      </c>
      <c r="W10" s="16">
        <v>1243090</v>
      </c>
      <c r="X10" s="16">
        <v>1343845</v>
      </c>
      <c r="Y10" s="16">
        <v>1369781</v>
      </c>
      <c r="Z10" s="16">
        <v>1371695</v>
      </c>
      <c r="AA10" s="16">
        <v>1420590</v>
      </c>
      <c r="AB10" s="16">
        <v>1419985</v>
      </c>
      <c r="AC10" s="16">
        <v>1406636</v>
      </c>
      <c r="AD10" s="16">
        <v>1440262</v>
      </c>
    </row>
    <row r="11" spans="1:30" x14ac:dyDescent="0.2">
      <c r="A11" s="13" t="s">
        <v>36</v>
      </c>
      <c r="B11" s="13" t="s">
        <v>35</v>
      </c>
      <c r="C11" s="14" t="s">
        <v>25</v>
      </c>
      <c r="D11" s="15">
        <v>0</v>
      </c>
      <c r="E11" s="15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</row>
    <row r="12" spans="1:30" x14ac:dyDescent="0.2">
      <c r="A12" s="13" t="s">
        <v>36</v>
      </c>
      <c r="B12" s="13" t="s">
        <v>35</v>
      </c>
      <c r="C12" s="14" t="s">
        <v>26</v>
      </c>
      <c r="D12" s="15">
        <v>0</v>
      </c>
      <c r="E12" s="15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</row>
    <row r="13" spans="1:30" x14ac:dyDescent="0.2">
      <c r="A13" s="13" t="s">
        <v>36</v>
      </c>
      <c r="B13" s="13" t="s">
        <v>35</v>
      </c>
      <c r="C13" s="14" t="s">
        <v>27</v>
      </c>
      <c r="D13" s="18">
        <v>3414</v>
      </c>
      <c r="E13" s="15">
        <v>3521</v>
      </c>
      <c r="F13" s="16">
        <v>3637</v>
      </c>
      <c r="G13" s="16">
        <v>3774</v>
      </c>
      <c r="H13" s="16">
        <v>4009</v>
      </c>
      <c r="I13" s="16">
        <v>5195</v>
      </c>
      <c r="J13" s="16">
        <v>5511</v>
      </c>
      <c r="K13" s="16">
        <v>5904</v>
      </c>
      <c r="L13" s="16">
        <v>6256</v>
      </c>
      <c r="M13" s="16">
        <v>8183</v>
      </c>
      <c r="N13" s="16">
        <v>8676</v>
      </c>
      <c r="O13" s="16">
        <v>9190</v>
      </c>
      <c r="P13" s="16">
        <v>9809</v>
      </c>
      <c r="Q13" s="16">
        <v>10559</v>
      </c>
      <c r="R13" s="16">
        <v>11178</v>
      </c>
      <c r="S13" s="16">
        <v>12189</v>
      </c>
      <c r="T13" s="16">
        <v>13385</v>
      </c>
      <c r="U13" s="16">
        <v>14922</v>
      </c>
      <c r="V13" s="16">
        <v>16301</v>
      </c>
      <c r="W13" s="16">
        <v>18983</v>
      </c>
      <c r="X13" s="16">
        <v>21672</v>
      </c>
      <c r="Y13" s="16">
        <v>25715</v>
      </c>
      <c r="Z13" s="16">
        <v>28494</v>
      </c>
      <c r="AA13" s="16">
        <v>35672</v>
      </c>
      <c r="AB13" s="16">
        <v>38300</v>
      </c>
      <c r="AC13" s="16">
        <v>41605</v>
      </c>
      <c r="AD13" s="16">
        <v>43628</v>
      </c>
    </row>
    <row r="14" spans="1:30" x14ac:dyDescent="0.2">
      <c r="A14" s="13" t="s">
        <v>36</v>
      </c>
      <c r="B14" s="13" t="s">
        <v>35</v>
      </c>
      <c r="C14" s="14" t="s">
        <v>28</v>
      </c>
      <c r="D14" s="15">
        <v>795245</v>
      </c>
      <c r="E14" s="15">
        <v>807987</v>
      </c>
      <c r="F14" s="16">
        <v>822554</v>
      </c>
      <c r="G14" s="16">
        <v>825863</v>
      </c>
      <c r="H14" s="16">
        <v>829754</v>
      </c>
      <c r="I14" s="16">
        <v>845709</v>
      </c>
      <c r="J14" s="16">
        <v>854836</v>
      </c>
      <c r="K14" s="16">
        <v>863972</v>
      </c>
      <c r="L14" s="16">
        <v>873945</v>
      </c>
      <c r="M14" s="16">
        <v>903778</v>
      </c>
      <c r="N14" s="16">
        <v>907504</v>
      </c>
      <c r="O14" s="16">
        <v>896392</v>
      </c>
      <c r="P14" s="16">
        <v>907014</v>
      </c>
      <c r="Q14" s="16">
        <v>923350</v>
      </c>
      <c r="R14" s="16">
        <v>934094</v>
      </c>
      <c r="S14" s="16">
        <v>943344</v>
      </c>
      <c r="T14" s="16">
        <v>955580</v>
      </c>
      <c r="U14" s="16">
        <v>970109</v>
      </c>
      <c r="V14" s="16">
        <v>981518</v>
      </c>
      <c r="W14" s="16">
        <v>993594</v>
      </c>
      <c r="X14" s="16">
        <v>1014124</v>
      </c>
      <c r="Y14" s="16">
        <v>1021376</v>
      </c>
      <c r="Z14" s="16">
        <v>1027387</v>
      </c>
      <c r="AA14" s="16">
        <v>1038824</v>
      </c>
      <c r="AB14" s="16">
        <v>1037301</v>
      </c>
      <c r="AC14" s="16">
        <v>1043349</v>
      </c>
      <c r="AD14" s="16">
        <v>1050877</v>
      </c>
    </row>
    <row r="15" spans="1:30" x14ac:dyDescent="0.2">
      <c r="A15" s="13" t="s">
        <v>36</v>
      </c>
      <c r="B15" s="13" t="s">
        <v>35</v>
      </c>
      <c r="C15" s="14" t="s">
        <v>29</v>
      </c>
      <c r="D15" s="15">
        <v>833866</v>
      </c>
      <c r="E15" s="15">
        <v>860404</v>
      </c>
      <c r="F15" s="16">
        <v>866188</v>
      </c>
      <c r="G15" s="16">
        <v>883253</v>
      </c>
      <c r="H15" s="16">
        <v>906352</v>
      </c>
      <c r="I15" s="16">
        <v>934427</v>
      </c>
      <c r="J15" s="16">
        <v>965080</v>
      </c>
      <c r="K15" s="16">
        <v>987887</v>
      </c>
      <c r="L15" s="16">
        <v>1012592</v>
      </c>
      <c r="M15" s="16">
        <v>1043124</v>
      </c>
      <c r="N15" s="16">
        <v>1089460</v>
      </c>
      <c r="O15" s="16">
        <v>1105587</v>
      </c>
      <c r="P15" s="16">
        <v>1144471</v>
      </c>
      <c r="Q15" s="16">
        <v>1190878</v>
      </c>
      <c r="R15" s="16">
        <v>1244265</v>
      </c>
      <c r="S15" s="16">
        <v>1300967</v>
      </c>
      <c r="T15" s="16">
        <v>1358039</v>
      </c>
      <c r="U15" s="16">
        <v>1424369</v>
      </c>
      <c r="V15" s="16">
        <v>1448877</v>
      </c>
      <c r="W15" s="16">
        <v>1440458</v>
      </c>
      <c r="X15" s="16">
        <v>1539148</v>
      </c>
      <c r="Y15" s="16">
        <v>1588617</v>
      </c>
      <c r="Z15" s="16">
        <v>1627302</v>
      </c>
      <c r="AA15" s="16">
        <v>1678788</v>
      </c>
      <c r="AB15" s="16">
        <v>1711592</v>
      </c>
      <c r="AC15" s="16">
        <v>1737588</v>
      </c>
      <c r="AD15" s="16">
        <v>1793937</v>
      </c>
    </row>
    <row r="16" spans="1:30" x14ac:dyDescent="0.2">
      <c r="A16" s="13" t="s">
        <v>36</v>
      </c>
      <c r="B16" s="13" t="s">
        <v>35</v>
      </c>
      <c r="C16" s="14" t="s">
        <v>30</v>
      </c>
      <c r="D16" s="15">
        <v>336289</v>
      </c>
      <c r="E16" s="15">
        <v>336848</v>
      </c>
      <c r="F16" s="16">
        <v>337196</v>
      </c>
      <c r="G16" s="16">
        <v>334032</v>
      </c>
      <c r="H16" s="16">
        <v>307792</v>
      </c>
      <c r="I16" s="16">
        <v>286651</v>
      </c>
      <c r="J16" s="16">
        <v>261985</v>
      </c>
      <c r="K16" s="16">
        <v>249381</v>
      </c>
      <c r="L16" s="16">
        <v>247684</v>
      </c>
      <c r="M16" s="16">
        <v>247485</v>
      </c>
      <c r="N16" s="16">
        <v>248236</v>
      </c>
      <c r="O16" s="16">
        <v>252995</v>
      </c>
      <c r="P16" s="16">
        <v>250307</v>
      </c>
      <c r="Q16" s="16">
        <v>258290</v>
      </c>
      <c r="R16" s="16">
        <v>260776</v>
      </c>
      <c r="S16" s="16">
        <v>259593</v>
      </c>
      <c r="T16" s="16">
        <v>267682</v>
      </c>
      <c r="U16" s="16">
        <v>266869</v>
      </c>
      <c r="V16" s="16">
        <v>261139</v>
      </c>
      <c r="W16" s="16">
        <v>254929</v>
      </c>
      <c r="X16" s="16">
        <v>274473</v>
      </c>
      <c r="Y16" s="16">
        <v>282817</v>
      </c>
      <c r="Z16" s="16">
        <v>289416</v>
      </c>
      <c r="AA16" s="16">
        <v>275672</v>
      </c>
      <c r="AB16" s="16">
        <v>273696</v>
      </c>
      <c r="AC16" s="16">
        <v>270938</v>
      </c>
      <c r="AD16" s="16">
        <v>283185</v>
      </c>
    </row>
    <row r="17" spans="1:30" x14ac:dyDescent="0.2">
      <c r="A17" s="13" t="s">
        <v>36</v>
      </c>
      <c r="B17" s="13" t="s">
        <v>35</v>
      </c>
      <c r="C17" s="14" t="s">
        <v>32</v>
      </c>
      <c r="D17" s="15">
        <v>6270990</v>
      </c>
      <c r="E17" s="15">
        <v>6337396</v>
      </c>
      <c r="F17" s="16">
        <v>6317642</v>
      </c>
      <c r="G17" s="16">
        <v>6358163</v>
      </c>
      <c r="H17" s="16">
        <v>6388437</v>
      </c>
      <c r="I17" s="16">
        <v>6543052</v>
      </c>
      <c r="J17" s="16">
        <v>6652154</v>
      </c>
      <c r="K17" s="16">
        <v>6737749</v>
      </c>
      <c r="L17" s="16">
        <v>6751526</v>
      </c>
      <c r="M17" s="16">
        <v>6879175</v>
      </c>
      <c r="N17" s="16">
        <v>7035492</v>
      </c>
      <c r="O17" s="16">
        <v>7074471</v>
      </c>
      <c r="P17" s="16">
        <v>7188793</v>
      </c>
      <c r="Q17" s="16">
        <v>7408675</v>
      </c>
      <c r="R17" s="16">
        <v>7744403</v>
      </c>
      <c r="S17" s="16">
        <v>7978082</v>
      </c>
      <c r="T17" s="16">
        <v>8182080</v>
      </c>
      <c r="U17" s="16">
        <v>8403768</v>
      </c>
      <c r="V17" s="16">
        <v>8485472</v>
      </c>
      <c r="W17" s="16">
        <v>8400006</v>
      </c>
      <c r="X17" s="16">
        <v>8832148</v>
      </c>
      <c r="Y17" s="16">
        <v>8966368</v>
      </c>
      <c r="Z17" s="16">
        <v>9067126</v>
      </c>
      <c r="AA17" s="16">
        <v>9234182</v>
      </c>
      <c r="AB17" s="16">
        <v>9333467</v>
      </c>
      <c r="AC17" s="16">
        <v>9427775</v>
      </c>
      <c r="AD17" s="16">
        <v>9555323</v>
      </c>
    </row>
    <row r="18" spans="1:30" x14ac:dyDescent="0.2">
      <c r="A18" s="10"/>
      <c r="B18" s="10"/>
      <c r="D18" s="11"/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">
      <c r="A19" s="31" t="s">
        <v>33</v>
      </c>
      <c r="B19" s="31" t="s">
        <v>34</v>
      </c>
      <c r="C19" s="31" t="s">
        <v>172</v>
      </c>
      <c r="D19" s="31">
        <v>1990</v>
      </c>
      <c r="E19" s="31">
        <v>1991</v>
      </c>
      <c r="F19" s="31">
        <v>1992</v>
      </c>
      <c r="G19" s="31">
        <v>1993</v>
      </c>
      <c r="H19" s="31">
        <v>1994</v>
      </c>
      <c r="I19" s="31">
        <v>1995</v>
      </c>
      <c r="J19" s="31">
        <v>1996</v>
      </c>
      <c r="K19" s="31">
        <v>1997</v>
      </c>
      <c r="L19" s="31">
        <v>1998</v>
      </c>
      <c r="M19" s="31">
        <v>1999</v>
      </c>
      <c r="N19" s="31">
        <v>2000</v>
      </c>
      <c r="O19" s="31">
        <v>2001</v>
      </c>
      <c r="P19" s="31">
        <v>2002</v>
      </c>
      <c r="Q19" s="31">
        <v>2003</v>
      </c>
      <c r="R19" s="31">
        <v>2004</v>
      </c>
      <c r="S19" s="31">
        <v>2005</v>
      </c>
      <c r="T19" s="31">
        <v>2006</v>
      </c>
      <c r="U19" s="31">
        <v>2007</v>
      </c>
      <c r="V19" s="31">
        <v>2008</v>
      </c>
      <c r="W19" s="31">
        <v>2009</v>
      </c>
      <c r="X19" s="31">
        <v>2010</v>
      </c>
      <c r="Y19" s="31">
        <v>2011</v>
      </c>
      <c r="Z19" s="31">
        <v>2012</v>
      </c>
      <c r="AA19" s="31">
        <v>2013</v>
      </c>
      <c r="AB19" s="31">
        <v>2014</v>
      </c>
      <c r="AC19" s="31">
        <v>2015</v>
      </c>
      <c r="AD19" s="32">
        <v>2016</v>
      </c>
    </row>
    <row r="20" spans="1:30" x14ac:dyDescent="0.2">
      <c r="A20" s="13" t="s">
        <v>36</v>
      </c>
      <c r="B20" s="13" t="s">
        <v>35</v>
      </c>
      <c r="C20" s="14" t="s">
        <v>31</v>
      </c>
      <c r="D20" s="15">
        <f>D7*0.000041868</f>
        <v>31.496291568</v>
      </c>
      <c r="E20" s="15">
        <f t="shared" ref="E20:AD30" si="0">E7*0.000041868</f>
        <v>30.549195539999999</v>
      </c>
      <c r="F20" s="15">
        <f t="shared" si="0"/>
        <v>27.938265191999999</v>
      </c>
      <c r="G20" s="15">
        <f t="shared" si="0"/>
        <v>27.596999124</v>
      </c>
      <c r="H20" s="15">
        <f t="shared" si="0"/>
        <v>26.817123888000001</v>
      </c>
      <c r="I20" s="15">
        <f t="shared" si="0"/>
        <v>27.681279407999998</v>
      </c>
      <c r="J20" s="15">
        <f t="shared" si="0"/>
        <v>25.477808436</v>
      </c>
      <c r="K20" s="15">
        <f t="shared" si="0"/>
        <v>25.504980767999999</v>
      </c>
      <c r="L20" s="15">
        <f t="shared" si="0"/>
        <v>24.679008864</v>
      </c>
      <c r="M20" s="15">
        <f t="shared" si="0"/>
        <v>22.678095276000001</v>
      </c>
      <c r="N20" s="15">
        <f t="shared" si="0"/>
        <v>22.682700755999999</v>
      </c>
      <c r="O20" s="15">
        <f t="shared" si="0"/>
        <v>23.105232611999998</v>
      </c>
      <c r="P20" s="15">
        <f t="shared" si="0"/>
        <v>23.546270123999999</v>
      </c>
      <c r="Q20" s="15">
        <f t="shared" si="0"/>
        <v>25.802955323999999</v>
      </c>
      <c r="R20" s="15">
        <f t="shared" si="0"/>
        <v>29.918202911999998</v>
      </c>
      <c r="S20" s="15">
        <f t="shared" si="0"/>
        <v>34.544909988000001</v>
      </c>
      <c r="T20" s="15">
        <f t="shared" si="0"/>
        <v>36.461124611999999</v>
      </c>
      <c r="U20" s="15">
        <f t="shared" si="0"/>
        <v>38.355065459999999</v>
      </c>
      <c r="V20" s="15">
        <f t="shared" si="0"/>
        <v>40.300755156000001</v>
      </c>
      <c r="W20" s="15">
        <f t="shared" si="0"/>
        <v>41.505381251999999</v>
      </c>
      <c r="X20" s="15">
        <f t="shared" si="0"/>
        <v>43.78995054</v>
      </c>
      <c r="Y20" s="15">
        <f t="shared" si="0"/>
        <v>45.866394</v>
      </c>
      <c r="Z20" s="15">
        <f t="shared" si="0"/>
        <v>45.952516476</v>
      </c>
      <c r="AA20" s="15">
        <f t="shared" si="0"/>
        <v>45.747781955999997</v>
      </c>
      <c r="AB20" s="15">
        <f t="shared" si="0"/>
        <v>46.018458576</v>
      </c>
      <c r="AC20" s="15">
        <f t="shared" si="0"/>
        <v>45.266802372000001</v>
      </c>
      <c r="AD20" s="15">
        <f t="shared" si="0"/>
        <v>43.354355867999999</v>
      </c>
    </row>
    <row r="21" spans="1:30" x14ac:dyDescent="0.2">
      <c r="A21" s="13" t="s">
        <v>36</v>
      </c>
      <c r="B21" s="13" t="s">
        <v>35</v>
      </c>
      <c r="C21" s="14" t="s">
        <v>22</v>
      </c>
      <c r="D21" s="15">
        <f t="shared" ref="D21:S30" si="1">D8*0.000041868</f>
        <v>0.47197796399999997</v>
      </c>
      <c r="E21" s="15">
        <f t="shared" si="1"/>
        <v>0.56082186000000001</v>
      </c>
      <c r="F21" s="15">
        <f t="shared" si="1"/>
        <v>0.57162380400000001</v>
      </c>
      <c r="G21" s="15">
        <f t="shared" si="1"/>
        <v>0.564966792</v>
      </c>
      <c r="H21" s="15">
        <f t="shared" si="1"/>
        <v>0.54922442400000004</v>
      </c>
      <c r="I21" s="15">
        <f t="shared" si="1"/>
        <v>0.49282822799999998</v>
      </c>
      <c r="J21" s="15">
        <f t="shared" si="1"/>
        <v>0.66469636799999998</v>
      </c>
      <c r="K21" s="15">
        <f t="shared" si="1"/>
        <v>0.66339846000000002</v>
      </c>
      <c r="L21" s="15">
        <f t="shared" si="1"/>
        <v>0.63400712400000003</v>
      </c>
      <c r="M21" s="15">
        <f t="shared" si="1"/>
        <v>0.56911172399999999</v>
      </c>
      <c r="N21" s="15">
        <f t="shared" si="1"/>
        <v>0.59176231199999996</v>
      </c>
      <c r="O21" s="15">
        <f t="shared" si="1"/>
        <v>0.57844828800000003</v>
      </c>
      <c r="P21" s="15">
        <f t="shared" si="1"/>
        <v>0.53796193199999998</v>
      </c>
      <c r="Q21" s="15">
        <f t="shared" si="1"/>
        <v>0.50890553999999999</v>
      </c>
      <c r="R21" s="15">
        <f t="shared" si="1"/>
        <v>0.52950459599999999</v>
      </c>
      <c r="S21" s="15">
        <f t="shared" si="1"/>
        <v>0.55416484799999999</v>
      </c>
      <c r="T21" s="15">
        <f t="shared" si="0"/>
        <v>0.59192978399999996</v>
      </c>
      <c r="U21" s="15">
        <f t="shared" si="0"/>
        <v>0.58929209999999999</v>
      </c>
      <c r="V21" s="15">
        <f t="shared" si="0"/>
        <v>0.555504624</v>
      </c>
      <c r="W21" s="15">
        <f t="shared" si="0"/>
        <v>0.82601377200000003</v>
      </c>
      <c r="X21" s="15">
        <f t="shared" si="0"/>
        <v>0.94236494400000004</v>
      </c>
      <c r="Y21" s="15">
        <f t="shared" si="0"/>
        <v>0.63760777199999996</v>
      </c>
      <c r="Z21" s="15">
        <f t="shared" si="0"/>
        <v>0.65046124800000005</v>
      </c>
      <c r="AA21" s="15">
        <f t="shared" si="0"/>
        <v>0.74298952799999995</v>
      </c>
      <c r="AB21" s="15">
        <f t="shared" si="0"/>
        <v>0.72264167999999995</v>
      </c>
      <c r="AC21" s="15">
        <f t="shared" si="0"/>
        <v>0.78896059200000002</v>
      </c>
      <c r="AD21" s="15">
        <f t="shared" si="0"/>
        <v>0.61474784400000004</v>
      </c>
    </row>
    <row r="22" spans="1:30" x14ac:dyDescent="0.2">
      <c r="A22" s="13" t="s">
        <v>36</v>
      </c>
      <c r="B22" s="13" t="s">
        <v>35</v>
      </c>
      <c r="C22" s="14" t="s">
        <v>23</v>
      </c>
      <c r="D22" s="15">
        <f t="shared" si="1"/>
        <v>108.607727268</v>
      </c>
      <c r="E22" s="15">
        <f t="shared" si="0"/>
        <v>109.873480644</v>
      </c>
      <c r="F22" s="15">
        <f t="shared" si="0"/>
        <v>111.094602732</v>
      </c>
      <c r="G22" s="15">
        <f t="shared" si="0"/>
        <v>111.40383978</v>
      </c>
      <c r="H22" s="15">
        <f t="shared" si="0"/>
        <v>113.56711747199999</v>
      </c>
      <c r="I22" s="15">
        <f t="shared" si="0"/>
        <v>116.893195128</v>
      </c>
      <c r="J22" s="15">
        <f t="shared" si="0"/>
        <v>120.7190511</v>
      </c>
      <c r="K22" s="15">
        <f t="shared" si="0"/>
        <v>123.613050996</v>
      </c>
      <c r="L22" s="15">
        <f t="shared" si="0"/>
        <v>124.121077308</v>
      </c>
      <c r="M22" s="15">
        <f t="shared" si="0"/>
        <v>127.793319588</v>
      </c>
      <c r="N22" s="15">
        <f t="shared" si="0"/>
        <v>130.12582773599999</v>
      </c>
      <c r="O22" s="15">
        <f t="shared" si="0"/>
        <v>131.473139976</v>
      </c>
      <c r="P22" s="15">
        <f t="shared" si="0"/>
        <v>133.25508392399999</v>
      </c>
      <c r="Q22" s="15">
        <f t="shared" si="0"/>
        <v>135.80509633200001</v>
      </c>
      <c r="R22" s="15">
        <f t="shared" si="0"/>
        <v>141.98837191199999</v>
      </c>
      <c r="S22" s="15">
        <f t="shared" si="0"/>
        <v>143.66648322</v>
      </c>
      <c r="T22" s="15">
        <f t="shared" si="0"/>
        <v>146.20540060799999</v>
      </c>
      <c r="U22" s="15">
        <f t="shared" si="0"/>
        <v>148.41485870400001</v>
      </c>
      <c r="V22" s="15">
        <f t="shared" si="0"/>
        <v>146.73758475599999</v>
      </c>
      <c r="W22" s="15">
        <f t="shared" si="0"/>
        <v>143.93724357599999</v>
      </c>
      <c r="X22" s="15">
        <f t="shared" si="0"/>
        <v>149.48860543199999</v>
      </c>
      <c r="Y22" s="15">
        <f t="shared" si="0"/>
        <v>149.357098044</v>
      </c>
      <c r="Z22" s="15">
        <f t="shared" si="0"/>
        <v>151.13259432000001</v>
      </c>
      <c r="AA22" s="15">
        <f t="shared" si="0"/>
        <v>153.83236856400001</v>
      </c>
      <c r="AB22" s="15">
        <f t="shared" si="0"/>
        <v>156.42726346800001</v>
      </c>
      <c r="AC22" s="15">
        <f t="shared" si="0"/>
        <v>160.25546404799999</v>
      </c>
      <c r="AD22" s="15">
        <f t="shared" si="0"/>
        <v>163.002591</v>
      </c>
    </row>
    <row r="23" spans="1:30" x14ac:dyDescent="0.2">
      <c r="A23" s="13" t="s">
        <v>36</v>
      </c>
      <c r="B23" s="13" t="s">
        <v>35</v>
      </c>
      <c r="C23" s="14" t="s">
        <v>24</v>
      </c>
      <c r="D23" s="15">
        <f t="shared" si="1"/>
        <v>39.547507967999998</v>
      </c>
      <c r="E23" s="15">
        <f t="shared" si="0"/>
        <v>40.247834003999998</v>
      </c>
      <c r="F23" s="15">
        <f t="shared" si="0"/>
        <v>39.928339295999997</v>
      </c>
      <c r="G23" s="15">
        <f t="shared" si="0"/>
        <v>40.937190624000003</v>
      </c>
      <c r="H23" s="15">
        <f t="shared" si="0"/>
        <v>40.795802387999998</v>
      </c>
      <c r="I23" s="15">
        <f t="shared" si="0"/>
        <v>42.127455996000002</v>
      </c>
      <c r="J23" s="15">
        <f t="shared" si="0"/>
        <v>44.255062152000001</v>
      </c>
      <c r="K23" s="15">
        <f t="shared" si="0"/>
        <v>44.092781784000003</v>
      </c>
      <c r="L23" s="15">
        <f t="shared" si="0"/>
        <v>43.621348103999999</v>
      </c>
      <c r="M23" s="15">
        <f t="shared" si="0"/>
        <v>44.759529684</v>
      </c>
      <c r="N23" s="15">
        <f t="shared" si="0"/>
        <v>46.796407883999997</v>
      </c>
      <c r="O23" s="15">
        <f t="shared" si="0"/>
        <v>46.241112600000001</v>
      </c>
      <c r="P23" s="15">
        <f t="shared" si="0"/>
        <v>46.858916807999996</v>
      </c>
      <c r="Q23" s="15">
        <f t="shared" si="0"/>
        <v>48.294738000000002</v>
      </c>
      <c r="R23" s="15">
        <f t="shared" si="0"/>
        <v>49.216922568000001</v>
      </c>
      <c r="S23" s="15">
        <f t="shared" si="0"/>
        <v>49.916913659999999</v>
      </c>
      <c r="T23" s="15">
        <f t="shared" si="0"/>
        <v>50.674556987999999</v>
      </c>
      <c r="U23" s="15">
        <f t="shared" si="0"/>
        <v>52.439711867999996</v>
      </c>
      <c r="V23" s="15">
        <f t="shared" si="0"/>
        <v>54.30426138</v>
      </c>
      <c r="W23" s="15">
        <f t="shared" si="0"/>
        <v>52.045692119999998</v>
      </c>
      <c r="X23" s="15">
        <f t="shared" si="0"/>
        <v>56.264102459999997</v>
      </c>
      <c r="Y23" s="15">
        <f t="shared" si="0"/>
        <v>57.349990908000002</v>
      </c>
      <c r="Z23" s="15">
        <f t="shared" si="0"/>
        <v>57.430126260000002</v>
      </c>
      <c r="AA23" s="15">
        <f t="shared" si="0"/>
        <v>59.477262119999999</v>
      </c>
      <c r="AB23" s="15">
        <f t="shared" si="0"/>
        <v>59.451931979999998</v>
      </c>
      <c r="AC23" s="15">
        <f t="shared" si="0"/>
        <v>58.893036047999999</v>
      </c>
      <c r="AD23" s="15">
        <f t="shared" si="0"/>
        <v>60.300889415999997</v>
      </c>
    </row>
    <row r="24" spans="1:30" x14ac:dyDescent="0.2">
      <c r="A24" s="13" t="s">
        <v>36</v>
      </c>
      <c r="B24" s="13" t="s">
        <v>35</v>
      </c>
      <c r="C24" s="14" t="s">
        <v>25</v>
      </c>
      <c r="D24" s="15">
        <f t="shared" si="1"/>
        <v>0</v>
      </c>
      <c r="E24" s="15">
        <f t="shared" si="0"/>
        <v>0</v>
      </c>
      <c r="F24" s="15">
        <f t="shared" si="0"/>
        <v>0</v>
      </c>
      <c r="G24" s="15">
        <f t="shared" si="0"/>
        <v>0</v>
      </c>
      <c r="H24" s="15">
        <f t="shared" si="0"/>
        <v>0</v>
      </c>
      <c r="I24" s="15">
        <f t="shared" si="0"/>
        <v>0</v>
      </c>
      <c r="J24" s="15">
        <f t="shared" si="0"/>
        <v>0</v>
      </c>
      <c r="K24" s="15">
        <f t="shared" si="0"/>
        <v>0</v>
      </c>
      <c r="L24" s="15">
        <f t="shared" si="0"/>
        <v>0</v>
      </c>
      <c r="M24" s="15">
        <f t="shared" si="0"/>
        <v>0</v>
      </c>
      <c r="N24" s="15">
        <f t="shared" si="0"/>
        <v>0</v>
      </c>
      <c r="O24" s="15">
        <f t="shared" si="0"/>
        <v>0</v>
      </c>
      <c r="P24" s="15">
        <f t="shared" si="0"/>
        <v>0</v>
      </c>
      <c r="Q24" s="15">
        <f t="shared" si="0"/>
        <v>0</v>
      </c>
      <c r="R24" s="15">
        <f t="shared" si="0"/>
        <v>0</v>
      </c>
      <c r="S24" s="15">
        <f t="shared" si="0"/>
        <v>0</v>
      </c>
      <c r="T24" s="15">
        <f t="shared" si="0"/>
        <v>0</v>
      </c>
      <c r="U24" s="15">
        <f t="shared" si="0"/>
        <v>0</v>
      </c>
      <c r="V24" s="15">
        <f t="shared" si="0"/>
        <v>0</v>
      </c>
      <c r="W24" s="15">
        <f t="shared" si="0"/>
        <v>0</v>
      </c>
      <c r="X24" s="15">
        <f t="shared" si="0"/>
        <v>0</v>
      </c>
      <c r="Y24" s="15">
        <f t="shared" si="0"/>
        <v>0</v>
      </c>
      <c r="Z24" s="15">
        <f t="shared" si="0"/>
        <v>0</v>
      </c>
      <c r="AA24" s="15">
        <f t="shared" si="0"/>
        <v>0</v>
      </c>
      <c r="AB24" s="15">
        <f t="shared" si="0"/>
        <v>0</v>
      </c>
      <c r="AC24" s="15">
        <f t="shared" si="0"/>
        <v>0</v>
      </c>
      <c r="AD24" s="15">
        <f t="shared" si="0"/>
        <v>0</v>
      </c>
    </row>
    <row r="25" spans="1:30" x14ac:dyDescent="0.2">
      <c r="A25" s="13" t="s">
        <v>36</v>
      </c>
      <c r="B25" s="13" t="s">
        <v>35</v>
      </c>
      <c r="C25" s="14" t="s">
        <v>26</v>
      </c>
      <c r="D25" s="15">
        <f t="shared" si="1"/>
        <v>0</v>
      </c>
      <c r="E25" s="15">
        <f t="shared" si="0"/>
        <v>0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I25" s="15">
        <f t="shared" si="0"/>
        <v>0</v>
      </c>
      <c r="J25" s="15">
        <f t="shared" si="0"/>
        <v>0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P25" s="15">
        <f t="shared" si="0"/>
        <v>0</v>
      </c>
      <c r="Q25" s="15">
        <f t="shared" si="0"/>
        <v>0</v>
      </c>
      <c r="R25" s="15">
        <f t="shared" si="0"/>
        <v>0</v>
      </c>
      <c r="S25" s="15">
        <f t="shared" si="0"/>
        <v>0</v>
      </c>
      <c r="T25" s="15">
        <f t="shared" si="0"/>
        <v>0</v>
      </c>
      <c r="U25" s="15">
        <f t="shared" si="0"/>
        <v>0</v>
      </c>
      <c r="V25" s="15">
        <f t="shared" si="0"/>
        <v>0</v>
      </c>
      <c r="W25" s="15">
        <f t="shared" si="0"/>
        <v>0</v>
      </c>
      <c r="X25" s="15">
        <f t="shared" si="0"/>
        <v>0</v>
      </c>
      <c r="Y25" s="15">
        <f t="shared" si="0"/>
        <v>0</v>
      </c>
      <c r="Z25" s="15">
        <f t="shared" si="0"/>
        <v>0</v>
      </c>
      <c r="AA25" s="15">
        <f t="shared" si="0"/>
        <v>0</v>
      </c>
      <c r="AB25" s="15">
        <f t="shared" si="0"/>
        <v>0</v>
      </c>
      <c r="AC25" s="15">
        <f t="shared" si="0"/>
        <v>0</v>
      </c>
      <c r="AD25" s="15">
        <f t="shared" si="0"/>
        <v>0</v>
      </c>
    </row>
    <row r="26" spans="1:30" x14ac:dyDescent="0.2">
      <c r="A26" s="13" t="s">
        <v>36</v>
      </c>
      <c r="B26" s="13" t="s">
        <v>35</v>
      </c>
      <c r="C26" s="14" t="s">
        <v>27</v>
      </c>
      <c r="D26" s="15">
        <f t="shared" si="1"/>
        <v>0.14293735199999999</v>
      </c>
      <c r="E26" s="15">
        <f t="shared" si="0"/>
        <v>0.14741722800000001</v>
      </c>
      <c r="F26" s="15">
        <f t="shared" si="0"/>
        <v>0.15227391600000001</v>
      </c>
      <c r="G26" s="15">
        <f t="shared" si="0"/>
        <v>0.15800983199999999</v>
      </c>
      <c r="H26" s="15">
        <f t="shared" si="0"/>
        <v>0.16784881199999999</v>
      </c>
      <c r="I26" s="15">
        <f t="shared" si="0"/>
        <v>0.21750426</v>
      </c>
      <c r="J26" s="15">
        <f t="shared" si="0"/>
        <v>0.23073454800000001</v>
      </c>
      <c r="K26" s="15">
        <f t="shared" si="0"/>
        <v>0.247188672</v>
      </c>
      <c r="L26" s="15">
        <f t="shared" si="0"/>
        <v>0.26192620799999999</v>
      </c>
      <c r="M26" s="15">
        <f t="shared" si="0"/>
        <v>0.34260584399999999</v>
      </c>
      <c r="N26" s="15">
        <f t="shared" si="0"/>
        <v>0.363246768</v>
      </c>
      <c r="O26" s="15">
        <f t="shared" si="0"/>
        <v>0.38476692000000001</v>
      </c>
      <c r="P26" s="15">
        <f t="shared" si="0"/>
        <v>0.41068321200000002</v>
      </c>
      <c r="Q26" s="15">
        <f t="shared" si="0"/>
        <v>0.44208421199999998</v>
      </c>
      <c r="R26" s="15">
        <f t="shared" si="0"/>
        <v>0.46800050399999998</v>
      </c>
      <c r="S26" s="15">
        <f t="shared" si="0"/>
        <v>0.51032905200000001</v>
      </c>
      <c r="T26" s="15">
        <f t="shared" si="0"/>
        <v>0.56040318</v>
      </c>
      <c r="U26" s="15">
        <f t="shared" si="0"/>
        <v>0.62475429599999999</v>
      </c>
      <c r="V26" s="15">
        <f t="shared" si="0"/>
        <v>0.68249026800000001</v>
      </c>
      <c r="W26" s="15">
        <f t="shared" si="0"/>
        <v>0.79478024400000002</v>
      </c>
      <c r="X26" s="15">
        <f t="shared" si="0"/>
        <v>0.90736329599999999</v>
      </c>
      <c r="Y26" s="15">
        <f t="shared" si="0"/>
        <v>1.07663562</v>
      </c>
      <c r="Z26" s="15">
        <f t="shared" si="0"/>
        <v>1.1929867919999999</v>
      </c>
      <c r="AA26" s="15">
        <f t="shared" si="0"/>
        <v>1.493515296</v>
      </c>
      <c r="AB26" s="15">
        <f t="shared" si="0"/>
        <v>1.6035444000000001</v>
      </c>
      <c r="AC26" s="15">
        <f t="shared" si="0"/>
        <v>1.7419181399999999</v>
      </c>
      <c r="AD26" s="15">
        <f t="shared" si="0"/>
        <v>1.8266171039999999</v>
      </c>
    </row>
    <row r="27" spans="1:30" x14ac:dyDescent="0.2">
      <c r="A27" s="13" t="s">
        <v>36</v>
      </c>
      <c r="B27" s="13" t="s">
        <v>35</v>
      </c>
      <c r="C27" s="14" t="s">
        <v>28</v>
      </c>
      <c r="D27" s="15">
        <f t="shared" si="1"/>
        <v>33.295317660000002</v>
      </c>
      <c r="E27" s="15">
        <f t="shared" si="0"/>
        <v>33.828799715999999</v>
      </c>
      <c r="F27" s="15">
        <f t="shared" si="0"/>
        <v>34.438690872000002</v>
      </c>
      <c r="G27" s="15">
        <f t="shared" si="0"/>
        <v>34.577232084000002</v>
      </c>
      <c r="H27" s="15">
        <f t="shared" si="0"/>
        <v>34.740140472</v>
      </c>
      <c r="I27" s="15">
        <f t="shared" si="0"/>
        <v>35.408144411999999</v>
      </c>
      <c r="J27" s="15">
        <f t="shared" si="0"/>
        <v>35.790273648000003</v>
      </c>
      <c r="K27" s="15">
        <f t="shared" si="0"/>
        <v>36.172779695999999</v>
      </c>
      <c r="L27" s="15">
        <f t="shared" si="0"/>
        <v>36.590329259999997</v>
      </c>
      <c r="M27" s="15">
        <f t="shared" si="0"/>
        <v>37.839377304000003</v>
      </c>
      <c r="N27" s="15">
        <f t="shared" si="0"/>
        <v>37.995377472000001</v>
      </c>
      <c r="O27" s="15">
        <f t="shared" si="0"/>
        <v>37.530140256000003</v>
      </c>
      <c r="P27" s="15">
        <f t="shared" si="0"/>
        <v>37.974862152</v>
      </c>
      <c r="Q27" s="15">
        <f t="shared" si="0"/>
        <v>38.658817800000001</v>
      </c>
      <c r="R27" s="15">
        <f t="shared" si="0"/>
        <v>39.108647591999997</v>
      </c>
      <c r="S27" s="15">
        <f t="shared" si="0"/>
        <v>39.495926591999996</v>
      </c>
      <c r="T27" s="15">
        <f t="shared" si="0"/>
        <v>40.008223440000002</v>
      </c>
      <c r="U27" s="15">
        <f t="shared" si="0"/>
        <v>40.616523612000002</v>
      </c>
      <c r="V27" s="15">
        <f t="shared" si="0"/>
        <v>41.094195624000001</v>
      </c>
      <c r="W27" s="15">
        <f t="shared" si="0"/>
        <v>41.599793591999997</v>
      </c>
      <c r="X27" s="15">
        <f t="shared" si="0"/>
        <v>42.459343632</v>
      </c>
      <c r="Y27" s="15">
        <f t="shared" si="0"/>
        <v>42.762970367999998</v>
      </c>
      <c r="Z27" s="15">
        <f t="shared" si="0"/>
        <v>43.014638916000003</v>
      </c>
      <c r="AA27" s="15">
        <f t="shared" si="0"/>
        <v>43.493483232000003</v>
      </c>
      <c r="AB27" s="15">
        <f t="shared" si="0"/>
        <v>43.429718268000002</v>
      </c>
      <c r="AC27" s="15">
        <f t="shared" si="0"/>
        <v>43.682935931999999</v>
      </c>
      <c r="AD27" s="15">
        <f t="shared" si="0"/>
        <v>43.998118235999996</v>
      </c>
    </row>
    <row r="28" spans="1:30" x14ac:dyDescent="0.2">
      <c r="A28" s="13" t="s">
        <v>36</v>
      </c>
      <c r="B28" s="13" t="s">
        <v>35</v>
      </c>
      <c r="C28" s="14" t="s">
        <v>29</v>
      </c>
      <c r="D28" s="15">
        <f t="shared" si="1"/>
        <v>34.912301687999999</v>
      </c>
      <c r="E28" s="15">
        <f t="shared" si="0"/>
        <v>36.023394672000002</v>
      </c>
      <c r="F28" s="15">
        <f t="shared" si="0"/>
        <v>36.265559183999997</v>
      </c>
      <c r="G28" s="15">
        <f t="shared" si="0"/>
        <v>36.980036603999999</v>
      </c>
      <c r="H28" s="15">
        <f t="shared" si="0"/>
        <v>37.947145536000001</v>
      </c>
      <c r="I28" s="15">
        <f t="shared" si="0"/>
        <v>39.122589636000001</v>
      </c>
      <c r="J28" s="15">
        <f t="shared" si="0"/>
        <v>40.40596944</v>
      </c>
      <c r="K28" s="15">
        <f t="shared" si="0"/>
        <v>41.360852915999999</v>
      </c>
      <c r="L28" s="15">
        <f t="shared" si="0"/>
        <v>42.395201856</v>
      </c>
      <c r="M28" s="15">
        <f t="shared" si="0"/>
        <v>43.673515631999997</v>
      </c>
      <c r="N28" s="15">
        <f t="shared" si="0"/>
        <v>45.613511279999997</v>
      </c>
      <c r="O28" s="15">
        <f t="shared" si="0"/>
        <v>46.288716516000001</v>
      </c>
      <c r="P28" s="15">
        <f t="shared" si="0"/>
        <v>47.916711827999997</v>
      </c>
      <c r="Q28" s="15">
        <f t="shared" si="0"/>
        <v>49.859680103999999</v>
      </c>
      <c r="R28" s="15">
        <f t="shared" si="0"/>
        <v>52.094887020000002</v>
      </c>
      <c r="S28" s="15">
        <f t="shared" si="0"/>
        <v>54.468886355999999</v>
      </c>
      <c r="T28" s="15">
        <f t="shared" si="0"/>
        <v>56.858376851999999</v>
      </c>
      <c r="U28" s="15">
        <f t="shared" si="0"/>
        <v>59.635481292000001</v>
      </c>
      <c r="V28" s="15">
        <f t="shared" si="0"/>
        <v>60.661582236000001</v>
      </c>
      <c r="W28" s="15">
        <f t="shared" si="0"/>
        <v>60.309095544000002</v>
      </c>
      <c r="X28" s="15">
        <f t="shared" si="0"/>
        <v>64.441048464000005</v>
      </c>
      <c r="Y28" s="15">
        <f t="shared" si="0"/>
        <v>66.512216555999998</v>
      </c>
      <c r="Z28" s="15">
        <f t="shared" si="0"/>
        <v>68.131880135999992</v>
      </c>
      <c r="AA28" s="15">
        <f t="shared" si="0"/>
        <v>70.287495984000003</v>
      </c>
      <c r="AB28" s="15">
        <f t="shared" si="0"/>
        <v>71.660933856</v>
      </c>
      <c r="AC28" s="15">
        <f t="shared" si="0"/>
        <v>72.749334383999994</v>
      </c>
      <c r="AD28" s="15">
        <f t="shared" si="0"/>
        <v>75.108554315999996</v>
      </c>
    </row>
    <row r="29" spans="1:30" x14ac:dyDescent="0.2">
      <c r="A29" s="13" t="s">
        <v>36</v>
      </c>
      <c r="B29" s="13" t="s">
        <v>35</v>
      </c>
      <c r="C29" s="14" t="s">
        <v>30</v>
      </c>
      <c r="D29" s="15">
        <f>D16*0.000041868</f>
        <v>14.079747852000001</v>
      </c>
      <c r="E29" s="15">
        <f t="shared" si="0"/>
        <v>14.103152064</v>
      </c>
      <c r="F29" s="15">
        <f t="shared" si="0"/>
        <v>14.117722128</v>
      </c>
      <c r="G29" s="15">
        <f t="shared" si="0"/>
        <v>13.985251776</v>
      </c>
      <c r="H29" s="15">
        <f t="shared" si="0"/>
        <v>12.886635456</v>
      </c>
      <c r="I29" s="15">
        <f t="shared" si="0"/>
        <v>12.001504067999999</v>
      </c>
      <c r="J29" s="15">
        <f t="shared" si="0"/>
        <v>10.96878798</v>
      </c>
      <c r="K29" s="15">
        <f t="shared" si="0"/>
        <v>10.441083708000001</v>
      </c>
      <c r="L29" s="15">
        <f t="shared" si="0"/>
        <v>10.370033712</v>
      </c>
      <c r="M29" s="15">
        <f t="shared" si="0"/>
        <v>10.361701979999999</v>
      </c>
      <c r="N29" s="15">
        <f t="shared" si="0"/>
        <v>10.393144848</v>
      </c>
      <c r="O29" s="15">
        <f t="shared" si="0"/>
        <v>10.59239466</v>
      </c>
      <c r="P29" s="15">
        <f t="shared" si="0"/>
        <v>10.479853476000001</v>
      </c>
      <c r="Q29" s="15">
        <f t="shared" si="0"/>
        <v>10.81408572</v>
      </c>
      <c r="R29" s="15">
        <f t="shared" si="0"/>
        <v>10.918169568</v>
      </c>
      <c r="S29" s="15">
        <f t="shared" si="0"/>
        <v>10.868639723999999</v>
      </c>
      <c r="T29" s="15">
        <f t="shared" si="0"/>
        <v>11.207309975999999</v>
      </c>
      <c r="U29" s="15">
        <f t="shared" si="0"/>
        <v>11.173271291999999</v>
      </c>
      <c r="V29" s="15">
        <f t="shared" si="0"/>
        <v>10.933367651999999</v>
      </c>
      <c r="W29" s="15">
        <f t="shared" si="0"/>
        <v>10.673367372</v>
      </c>
      <c r="X29" s="15">
        <f t="shared" si="0"/>
        <v>11.491635563999999</v>
      </c>
      <c r="Y29" s="15">
        <f t="shared" si="0"/>
        <v>11.840982155999999</v>
      </c>
      <c r="Z29" s="15">
        <f t="shared" si="0"/>
        <v>12.117269088</v>
      </c>
      <c r="AA29" s="15">
        <f t="shared" si="0"/>
        <v>11.541835296</v>
      </c>
      <c r="AB29" s="15">
        <f t="shared" si="0"/>
        <v>11.459104128</v>
      </c>
      <c r="AC29" s="15">
        <f t="shared" si="0"/>
        <v>11.343632184000001</v>
      </c>
      <c r="AD29" s="15">
        <f t="shared" si="0"/>
        <v>11.85638958</v>
      </c>
    </row>
    <row r="30" spans="1:30" x14ac:dyDescent="0.2">
      <c r="A30" s="13" t="s">
        <v>36</v>
      </c>
      <c r="B30" s="13" t="s">
        <v>35</v>
      </c>
      <c r="C30" s="14" t="s">
        <v>32</v>
      </c>
      <c r="D30" s="15">
        <f t="shared" si="1"/>
        <v>262.55380931999997</v>
      </c>
      <c r="E30" s="15">
        <f t="shared" si="0"/>
        <v>265.33409572800002</v>
      </c>
      <c r="F30" s="15">
        <f t="shared" si="0"/>
        <v>264.50703525599999</v>
      </c>
      <c r="G30" s="15">
        <f t="shared" si="0"/>
        <v>266.20356848400002</v>
      </c>
      <c r="H30" s="15">
        <f t="shared" si="0"/>
        <v>267.47108031599998</v>
      </c>
      <c r="I30" s="15">
        <f t="shared" si="0"/>
        <v>273.94450113599999</v>
      </c>
      <c r="J30" s="15">
        <f t="shared" si="0"/>
        <v>278.512383672</v>
      </c>
      <c r="K30" s="15">
        <f t="shared" si="0"/>
        <v>282.09607513200001</v>
      </c>
      <c r="L30" s="15">
        <f t="shared" si="0"/>
        <v>282.67289056800001</v>
      </c>
      <c r="M30" s="15">
        <f t="shared" si="0"/>
        <v>288.01729890000001</v>
      </c>
      <c r="N30" s="15">
        <f t="shared" si="0"/>
        <v>294.56197905599998</v>
      </c>
      <c r="O30" s="15">
        <f t="shared" ref="O30:AD30" si="2">O17*0.000041868</f>
        <v>296.19395182800002</v>
      </c>
      <c r="P30" s="15">
        <f t="shared" si="2"/>
        <v>300.980385324</v>
      </c>
      <c r="Q30" s="15">
        <f t="shared" si="2"/>
        <v>310.18640490000001</v>
      </c>
      <c r="R30" s="15">
        <f t="shared" si="2"/>
        <v>324.24266480400001</v>
      </c>
      <c r="S30" s="15">
        <f t="shared" si="2"/>
        <v>334.02633717599997</v>
      </c>
      <c r="T30" s="15">
        <f t="shared" si="2"/>
        <v>342.56732543999999</v>
      </c>
      <c r="U30" s="15">
        <f t="shared" si="2"/>
        <v>351.84895862399998</v>
      </c>
      <c r="V30" s="15">
        <f t="shared" si="2"/>
        <v>355.26974169599998</v>
      </c>
      <c r="W30" s="15">
        <f t="shared" si="2"/>
        <v>351.69145120799999</v>
      </c>
      <c r="X30" s="15">
        <f t="shared" si="2"/>
        <v>369.784372464</v>
      </c>
      <c r="Y30" s="15">
        <f t="shared" si="2"/>
        <v>375.40389542399998</v>
      </c>
      <c r="Z30" s="15">
        <f t="shared" si="2"/>
        <v>379.62243136799998</v>
      </c>
      <c r="AA30" s="15">
        <f t="shared" si="2"/>
        <v>386.61673197599998</v>
      </c>
      <c r="AB30" s="15">
        <f t="shared" si="2"/>
        <v>390.77359635599998</v>
      </c>
      <c r="AC30" s="15">
        <f t="shared" si="2"/>
        <v>394.72208369999998</v>
      </c>
      <c r="AD30" s="15">
        <f t="shared" si="2"/>
        <v>400.06226336399999</v>
      </c>
    </row>
    <row r="31" spans="1:30" x14ac:dyDescent="0.2">
      <c r="A31" s="10"/>
      <c r="B31" s="10"/>
    </row>
  </sheetData>
  <hyperlinks>
    <hyperlink ref="B1" r:id="rId1" xr:uid="{723A3DDA-7BBF-4D12-8B02-55C34C3D0AFB}"/>
  </hyperlinks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7C24-0D55-4015-9670-8AFB4DD81B39}">
  <dimension ref="A1:BK1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4" style="33" customWidth="1"/>
    <col min="2" max="2" width="41.6640625" style="33" customWidth="1"/>
    <col min="3" max="46" width="12.6640625" style="33" bestFit="1" customWidth="1"/>
    <col min="47" max="239" width="8.83203125" style="33"/>
    <col min="240" max="240" width="44" style="33" bestFit="1" customWidth="1"/>
    <col min="241" max="241" width="25.6640625" style="33" bestFit="1" customWidth="1"/>
    <col min="242" max="242" width="35" style="33" bestFit="1" customWidth="1"/>
    <col min="243" max="243" width="17.1640625" style="33" bestFit="1" customWidth="1"/>
    <col min="244" max="299" width="11.5" style="33" bestFit="1" customWidth="1"/>
    <col min="300" max="302" width="5" style="33" bestFit="1" customWidth="1"/>
    <col min="303" max="495" width="8.83203125" style="33"/>
    <col min="496" max="496" width="44" style="33" bestFit="1" customWidth="1"/>
    <col min="497" max="497" width="25.6640625" style="33" bestFit="1" customWidth="1"/>
    <col min="498" max="498" width="35" style="33" bestFit="1" customWidth="1"/>
    <col min="499" max="499" width="17.1640625" style="33" bestFit="1" customWidth="1"/>
    <col min="500" max="555" width="11.5" style="33" bestFit="1" customWidth="1"/>
    <col min="556" max="558" width="5" style="33" bestFit="1" customWidth="1"/>
    <col min="559" max="751" width="8.83203125" style="33"/>
    <col min="752" max="752" width="44" style="33" bestFit="1" customWidth="1"/>
    <col min="753" max="753" width="25.6640625" style="33" bestFit="1" customWidth="1"/>
    <col min="754" max="754" width="35" style="33" bestFit="1" customWidth="1"/>
    <col min="755" max="755" width="17.1640625" style="33" bestFit="1" customWidth="1"/>
    <col min="756" max="811" width="11.5" style="33" bestFit="1" customWidth="1"/>
    <col min="812" max="814" width="5" style="33" bestFit="1" customWidth="1"/>
    <col min="815" max="1007" width="8.83203125" style="33"/>
    <col min="1008" max="1008" width="44" style="33" bestFit="1" customWidth="1"/>
    <col min="1009" max="1009" width="25.6640625" style="33" bestFit="1" customWidth="1"/>
    <col min="1010" max="1010" width="35" style="33" bestFit="1" customWidth="1"/>
    <col min="1011" max="1011" width="17.1640625" style="33" bestFit="1" customWidth="1"/>
    <col min="1012" max="1067" width="11.5" style="33" bestFit="1" customWidth="1"/>
    <col min="1068" max="1070" width="5" style="33" bestFit="1" customWidth="1"/>
    <col min="1071" max="1263" width="8.83203125" style="33"/>
    <col min="1264" max="1264" width="44" style="33" bestFit="1" customWidth="1"/>
    <col min="1265" max="1265" width="25.6640625" style="33" bestFit="1" customWidth="1"/>
    <col min="1266" max="1266" width="35" style="33" bestFit="1" customWidth="1"/>
    <col min="1267" max="1267" width="17.1640625" style="33" bestFit="1" customWidth="1"/>
    <col min="1268" max="1323" width="11.5" style="33" bestFit="1" customWidth="1"/>
    <col min="1324" max="1326" width="5" style="33" bestFit="1" customWidth="1"/>
    <col min="1327" max="1519" width="8.83203125" style="33"/>
    <col min="1520" max="1520" width="44" style="33" bestFit="1" customWidth="1"/>
    <col min="1521" max="1521" width="25.6640625" style="33" bestFit="1" customWidth="1"/>
    <col min="1522" max="1522" width="35" style="33" bestFit="1" customWidth="1"/>
    <col min="1523" max="1523" width="17.1640625" style="33" bestFit="1" customWidth="1"/>
    <col min="1524" max="1579" width="11.5" style="33" bestFit="1" customWidth="1"/>
    <col min="1580" max="1582" width="5" style="33" bestFit="1" customWidth="1"/>
    <col min="1583" max="1775" width="8.83203125" style="33"/>
    <col min="1776" max="1776" width="44" style="33" bestFit="1" customWidth="1"/>
    <col min="1777" max="1777" width="25.6640625" style="33" bestFit="1" customWidth="1"/>
    <col min="1778" max="1778" width="35" style="33" bestFit="1" customWidth="1"/>
    <col min="1779" max="1779" width="17.1640625" style="33" bestFit="1" customWidth="1"/>
    <col min="1780" max="1835" width="11.5" style="33" bestFit="1" customWidth="1"/>
    <col min="1836" max="1838" width="5" style="33" bestFit="1" customWidth="1"/>
    <col min="1839" max="2031" width="8.83203125" style="33"/>
    <col min="2032" max="2032" width="44" style="33" bestFit="1" customWidth="1"/>
    <col min="2033" max="2033" width="25.6640625" style="33" bestFit="1" customWidth="1"/>
    <col min="2034" max="2034" width="35" style="33" bestFit="1" customWidth="1"/>
    <col min="2035" max="2035" width="17.1640625" style="33" bestFit="1" customWidth="1"/>
    <col min="2036" max="2091" width="11.5" style="33" bestFit="1" customWidth="1"/>
    <col min="2092" max="2094" width="5" style="33" bestFit="1" customWidth="1"/>
    <col min="2095" max="2287" width="8.83203125" style="33"/>
    <col min="2288" max="2288" width="44" style="33" bestFit="1" customWidth="1"/>
    <col min="2289" max="2289" width="25.6640625" style="33" bestFit="1" customWidth="1"/>
    <col min="2290" max="2290" width="35" style="33" bestFit="1" customWidth="1"/>
    <col min="2291" max="2291" width="17.1640625" style="33" bestFit="1" customWidth="1"/>
    <col min="2292" max="2347" width="11.5" style="33" bestFit="1" customWidth="1"/>
    <col min="2348" max="2350" width="5" style="33" bestFit="1" customWidth="1"/>
    <col min="2351" max="2543" width="8.83203125" style="33"/>
    <col min="2544" max="2544" width="44" style="33" bestFit="1" customWidth="1"/>
    <col min="2545" max="2545" width="25.6640625" style="33" bestFit="1" customWidth="1"/>
    <col min="2546" max="2546" width="35" style="33" bestFit="1" customWidth="1"/>
    <col min="2547" max="2547" width="17.1640625" style="33" bestFit="1" customWidth="1"/>
    <col min="2548" max="2603" width="11.5" style="33" bestFit="1" customWidth="1"/>
    <col min="2604" max="2606" width="5" style="33" bestFit="1" customWidth="1"/>
    <col min="2607" max="2799" width="8.83203125" style="33"/>
    <col min="2800" max="2800" width="44" style="33" bestFit="1" customWidth="1"/>
    <col min="2801" max="2801" width="25.6640625" style="33" bestFit="1" customWidth="1"/>
    <col min="2802" max="2802" width="35" style="33" bestFit="1" customWidth="1"/>
    <col min="2803" max="2803" width="17.1640625" style="33" bestFit="1" customWidth="1"/>
    <col min="2804" max="2859" width="11.5" style="33" bestFit="1" customWidth="1"/>
    <col min="2860" max="2862" width="5" style="33" bestFit="1" customWidth="1"/>
    <col min="2863" max="3055" width="8.83203125" style="33"/>
    <col min="3056" max="3056" width="44" style="33" bestFit="1" customWidth="1"/>
    <col min="3057" max="3057" width="25.6640625" style="33" bestFit="1" customWidth="1"/>
    <col min="3058" max="3058" width="35" style="33" bestFit="1" customWidth="1"/>
    <col min="3059" max="3059" width="17.1640625" style="33" bestFit="1" customWidth="1"/>
    <col min="3060" max="3115" width="11.5" style="33" bestFit="1" customWidth="1"/>
    <col min="3116" max="3118" width="5" style="33" bestFit="1" customWidth="1"/>
    <col min="3119" max="3311" width="8.83203125" style="33"/>
    <col min="3312" max="3312" width="44" style="33" bestFit="1" customWidth="1"/>
    <col min="3313" max="3313" width="25.6640625" style="33" bestFit="1" customWidth="1"/>
    <col min="3314" max="3314" width="35" style="33" bestFit="1" customWidth="1"/>
    <col min="3315" max="3315" width="17.1640625" style="33" bestFit="1" customWidth="1"/>
    <col min="3316" max="3371" width="11.5" style="33" bestFit="1" customWidth="1"/>
    <col min="3372" max="3374" width="5" style="33" bestFit="1" customWidth="1"/>
    <col min="3375" max="3567" width="8.83203125" style="33"/>
    <col min="3568" max="3568" width="44" style="33" bestFit="1" customWidth="1"/>
    <col min="3569" max="3569" width="25.6640625" style="33" bestFit="1" customWidth="1"/>
    <col min="3570" max="3570" width="35" style="33" bestFit="1" customWidth="1"/>
    <col min="3571" max="3571" width="17.1640625" style="33" bestFit="1" customWidth="1"/>
    <col min="3572" max="3627" width="11.5" style="33" bestFit="1" customWidth="1"/>
    <col min="3628" max="3630" width="5" style="33" bestFit="1" customWidth="1"/>
    <col min="3631" max="3823" width="8.83203125" style="33"/>
    <col min="3824" max="3824" width="44" style="33" bestFit="1" customWidth="1"/>
    <col min="3825" max="3825" width="25.6640625" style="33" bestFit="1" customWidth="1"/>
    <col min="3826" max="3826" width="35" style="33" bestFit="1" customWidth="1"/>
    <col min="3827" max="3827" width="17.1640625" style="33" bestFit="1" customWidth="1"/>
    <col min="3828" max="3883" width="11.5" style="33" bestFit="1" customWidth="1"/>
    <col min="3884" max="3886" width="5" style="33" bestFit="1" customWidth="1"/>
    <col min="3887" max="4079" width="8.83203125" style="33"/>
    <col min="4080" max="4080" width="44" style="33" bestFit="1" customWidth="1"/>
    <col min="4081" max="4081" width="25.6640625" style="33" bestFit="1" customWidth="1"/>
    <col min="4082" max="4082" width="35" style="33" bestFit="1" customWidth="1"/>
    <col min="4083" max="4083" width="17.1640625" style="33" bestFit="1" customWidth="1"/>
    <col min="4084" max="4139" width="11.5" style="33" bestFit="1" customWidth="1"/>
    <col min="4140" max="4142" width="5" style="33" bestFit="1" customWidth="1"/>
    <col min="4143" max="4335" width="8.83203125" style="33"/>
    <col min="4336" max="4336" width="44" style="33" bestFit="1" customWidth="1"/>
    <col min="4337" max="4337" width="25.6640625" style="33" bestFit="1" customWidth="1"/>
    <col min="4338" max="4338" width="35" style="33" bestFit="1" customWidth="1"/>
    <col min="4339" max="4339" width="17.1640625" style="33" bestFit="1" customWidth="1"/>
    <col min="4340" max="4395" width="11.5" style="33" bestFit="1" customWidth="1"/>
    <col min="4396" max="4398" width="5" style="33" bestFit="1" customWidth="1"/>
    <col min="4399" max="4591" width="8.83203125" style="33"/>
    <col min="4592" max="4592" width="44" style="33" bestFit="1" customWidth="1"/>
    <col min="4593" max="4593" width="25.6640625" style="33" bestFit="1" customWidth="1"/>
    <col min="4594" max="4594" width="35" style="33" bestFit="1" customWidth="1"/>
    <col min="4595" max="4595" width="17.1640625" style="33" bestFit="1" customWidth="1"/>
    <col min="4596" max="4651" width="11.5" style="33" bestFit="1" customWidth="1"/>
    <col min="4652" max="4654" width="5" style="33" bestFit="1" customWidth="1"/>
    <col min="4655" max="4847" width="8.83203125" style="33"/>
    <col min="4848" max="4848" width="44" style="33" bestFit="1" customWidth="1"/>
    <col min="4849" max="4849" width="25.6640625" style="33" bestFit="1" customWidth="1"/>
    <col min="4850" max="4850" width="35" style="33" bestFit="1" customWidth="1"/>
    <col min="4851" max="4851" width="17.1640625" style="33" bestFit="1" customWidth="1"/>
    <col min="4852" max="4907" width="11.5" style="33" bestFit="1" customWidth="1"/>
    <col min="4908" max="4910" width="5" style="33" bestFit="1" customWidth="1"/>
    <col min="4911" max="5103" width="8.83203125" style="33"/>
    <col min="5104" max="5104" width="44" style="33" bestFit="1" customWidth="1"/>
    <col min="5105" max="5105" width="25.6640625" style="33" bestFit="1" customWidth="1"/>
    <col min="5106" max="5106" width="35" style="33" bestFit="1" customWidth="1"/>
    <col min="5107" max="5107" width="17.1640625" style="33" bestFit="1" customWidth="1"/>
    <col min="5108" max="5163" width="11.5" style="33" bestFit="1" customWidth="1"/>
    <col min="5164" max="5166" width="5" style="33" bestFit="1" customWidth="1"/>
    <col min="5167" max="5359" width="8.83203125" style="33"/>
    <col min="5360" max="5360" width="44" style="33" bestFit="1" customWidth="1"/>
    <col min="5361" max="5361" width="25.6640625" style="33" bestFit="1" customWidth="1"/>
    <col min="5362" max="5362" width="35" style="33" bestFit="1" customWidth="1"/>
    <col min="5363" max="5363" width="17.1640625" style="33" bestFit="1" customWidth="1"/>
    <col min="5364" max="5419" width="11.5" style="33" bestFit="1" customWidth="1"/>
    <col min="5420" max="5422" width="5" style="33" bestFit="1" customWidth="1"/>
    <col min="5423" max="5615" width="8.83203125" style="33"/>
    <col min="5616" max="5616" width="44" style="33" bestFit="1" customWidth="1"/>
    <col min="5617" max="5617" width="25.6640625" style="33" bestFit="1" customWidth="1"/>
    <col min="5618" max="5618" width="35" style="33" bestFit="1" customWidth="1"/>
    <col min="5619" max="5619" width="17.1640625" style="33" bestFit="1" customWidth="1"/>
    <col min="5620" max="5675" width="11.5" style="33" bestFit="1" customWidth="1"/>
    <col min="5676" max="5678" width="5" style="33" bestFit="1" customWidth="1"/>
    <col min="5679" max="5871" width="8.83203125" style="33"/>
    <col min="5872" max="5872" width="44" style="33" bestFit="1" customWidth="1"/>
    <col min="5873" max="5873" width="25.6640625" style="33" bestFit="1" customWidth="1"/>
    <col min="5874" max="5874" width="35" style="33" bestFit="1" customWidth="1"/>
    <col min="5875" max="5875" width="17.1640625" style="33" bestFit="1" customWidth="1"/>
    <col min="5876" max="5931" width="11.5" style="33" bestFit="1" customWidth="1"/>
    <col min="5932" max="5934" width="5" style="33" bestFit="1" customWidth="1"/>
    <col min="5935" max="6127" width="8.83203125" style="33"/>
    <col min="6128" max="6128" width="44" style="33" bestFit="1" customWidth="1"/>
    <col min="6129" max="6129" width="25.6640625" style="33" bestFit="1" customWidth="1"/>
    <col min="6130" max="6130" width="35" style="33" bestFit="1" customWidth="1"/>
    <col min="6131" max="6131" width="17.1640625" style="33" bestFit="1" customWidth="1"/>
    <col min="6132" max="6187" width="11.5" style="33" bestFit="1" customWidth="1"/>
    <col min="6188" max="6190" width="5" style="33" bestFit="1" customWidth="1"/>
    <col min="6191" max="6383" width="8.83203125" style="33"/>
    <col min="6384" max="6384" width="44" style="33" bestFit="1" customWidth="1"/>
    <col min="6385" max="6385" width="25.6640625" style="33" bestFit="1" customWidth="1"/>
    <col min="6386" max="6386" width="35" style="33" bestFit="1" customWidth="1"/>
    <col min="6387" max="6387" width="17.1640625" style="33" bestFit="1" customWidth="1"/>
    <col min="6388" max="6443" width="11.5" style="33" bestFit="1" customWidth="1"/>
    <col min="6444" max="6446" width="5" style="33" bestFit="1" customWidth="1"/>
    <col min="6447" max="6639" width="8.83203125" style="33"/>
    <col min="6640" max="6640" width="44" style="33" bestFit="1" customWidth="1"/>
    <col min="6641" max="6641" width="25.6640625" style="33" bestFit="1" customWidth="1"/>
    <col min="6642" max="6642" width="35" style="33" bestFit="1" customWidth="1"/>
    <col min="6643" max="6643" width="17.1640625" style="33" bestFit="1" customWidth="1"/>
    <col min="6644" max="6699" width="11.5" style="33" bestFit="1" customWidth="1"/>
    <col min="6700" max="6702" width="5" style="33" bestFit="1" customWidth="1"/>
    <col min="6703" max="6895" width="8.83203125" style="33"/>
    <col min="6896" max="6896" width="44" style="33" bestFit="1" customWidth="1"/>
    <col min="6897" max="6897" width="25.6640625" style="33" bestFit="1" customWidth="1"/>
    <col min="6898" max="6898" width="35" style="33" bestFit="1" customWidth="1"/>
    <col min="6899" max="6899" width="17.1640625" style="33" bestFit="1" customWidth="1"/>
    <col min="6900" max="6955" width="11.5" style="33" bestFit="1" customWidth="1"/>
    <col min="6956" max="6958" width="5" style="33" bestFit="1" customWidth="1"/>
    <col min="6959" max="7151" width="8.83203125" style="33"/>
    <col min="7152" max="7152" width="44" style="33" bestFit="1" customWidth="1"/>
    <col min="7153" max="7153" width="25.6640625" style="33" bestFit="1" customWidth="1"/>
    <col min="7154" max="7154" width="35" style="33" bestFit="1" customWidth="1"/>
    <col min="7155" max="7155" width="17.1640625" style="33" bestFit="1" customWidth="1"/>
    <col min="7156" max="7211" width="11.5" style="33" bestFit="1" customWidth="1"/>
    <col min="7212" max="7214" width="5" style="33" bestFit="1" customWidth="1"/>
    <col min="7215" max="7407" width="8.83203125" style="33"/>
    <col min="7408" max="7408" width="44" style="33" bestFit="1" customWidth="1"/>
    <col min="7409" max="7409" width="25.6640625" style="33" bestFit="1" customWidth="1"/>
    <col min="7410" max="7410" width="35" style="33" bestFit="1" customWidth="1"/>
    <col min="7411" max="7411" width="17.1640625" style="33" bestFit="1" customWidth="1"/>
    <col min="7412" max="7467" width="11.5" style="33" bestFit="1" customWidth="1"/>
    <col min="7468" max="7470" width="5" style="33" bestFit="1" customWidth="1"/>
    <col min="7471" max="7663" width="8.83203125" style="33"/>
    <col min="7664" max="7664" width="44" style="33" bestFit="1" customWidth="1"/>
    <col min="7665" max="7665" width="25.6640625" style="33" bestFit="1" customWidth="1"/>
    <col min="7666" max="7666" width="35" style="33" bestFit="1" customWidth="1"/>
    <col min="7667" max="7667" width="17.1640625" style="33" bestFit="1" customWidth="1"/>
    <col min="7668" max="7723" width="11.5" style="33" bestFit="1" customWidth="1"/>
    <col min="7724" max="7726" width="5" style="33" bestFit="1" customWidth="1"/>
    <col min="7727" max="7919" width="8.83203125" style="33"/>
    <col min="7920" max="7920" width="44" style="33" bestFit="1" customWidth="1"/>
    <col min="7921" max="7921" width="25.6640625" style="33" bestFit="1" customWidth="1"/>
    <col min="7922" max="7922" width="35" style="33" bestFit="1" customWidth="1"/>
    <col min="7923" max="7923" width="17.1640625" style="33" bestFit="1" customWidth="1"/>
    <col min="7924" max="7979" width="11.5" style="33" bestFit="1" customWidth="1"/>
    <col min="7980" max="7982" width="5" style="33" bestFit="1" customWidth="1"/>
    <col min="7983" max="8175" width="8.83203125" style="33"/>
    <col min="8176" max="8176" width="44" style="33" bestFit="1" customWidth="1"/>
    <col min="8177" max="8177" width="25.6640625" style="33" bestFit="1" customWidth="1"/>
    <col min="8178" max="8178" width="35" style="33" bestFit="1" customWidth="1"/>
    <col min="8179" max="8179" width="17.1640625" style="33" bestFit="1" customWidth="1"/>
    <col min="8180" max="8235" width="11.5" style="33" bestFit="1" customWidth="1"/>
    <col min="8236" max="8238" width="5" style="33" bestFit="1" customWidth="1"/>
    <col min="8239" max="8431" width="8.83203125" style="33"/>
    <col min="8432" max="8432" width="44" style="33" bestFit="1" customWidth="1"/>
    <col min="8433" max="8433" width="25.6640625" style="33" bestFit="1" customWidth="1"/>
    <col min="8434" max="8434" width="35" style="33" bestFit="1" customWidth="1"/>
    <col min="8435" max="8435" width="17.1640625" style="33" bestFit="1" customWidth="1"/>
    <col min="8436" max="8491" width="11.5" style="33" bestFit="1" customWidth="1"/>
    <col min="8492" max="8494" width="5" style="33" bestFit="1" customWidth="1"/>
    <col min="8495" max="8687" width="8.83203125" style="33"/>
    <col min="8688" max="8688" width="44" style="33" bestFit="1" customWidth="1"/>
    <col min="8689" max="8689" width="25.6640625" style="33" bestFit="1" customWidth="1"/>
    <col min="8690" max="8690" width="35" style="33" bestFit="1" customWidth="1"/>
    <col min="8691" max="8691" width="17.1640625" style="33" bestFit="1" customWidth="1"/>
    <col min="8692" max="8747" width="11.5" style="33" bestFit="1" customWidth="1"/>
    <col min="8748" max="8750" width="5" style="33" bestFit="1" customWidth="1"/>
    <col min="8751" max="8943" width="8.83203125" style="33"/>
    <col min="8944" max="8944" width="44" style="33" bestFit="1" customWidth="1"/>
    <col min="8945" max="8945" width="25.6640625" style="33" bestFit="1" customWidth="1"/>
    <col min="8946" max="8946" width="35" style="33" bestFit="1" customWidth="1"/>
    <col min="8947" max="8947" width="17.1640625" style="33" bestFit="1" customWidth="1"/>
    <col min="8948" max="9003" width="11.5" style="33" bestFit="1" customWidth="1"/>
    <col min="9004" max="9006" width="5" style="33" bestFit="1" customWidth="1"/>
    <col min="9007" max="9199" width="8.83203125" style="33"/>
    <col min="9200" max="9200" width="44" style="33" bestFit="1" customWidth="1"/>
    <col min="9201" max="9201" width="25.6640625" style="33" bestFit="1" customWidth="1"/>
    <col min="9202" max="9202" width="35" style="33" bestFit="1" customWidth="1"/>
    <col min="9203" max="9203" width="17.1640625" style="33" bestFit="1" customWidth="1"/>
    <col min="9204" max="9259" width="11.5" style="33" bestFit="1" customWidth="1"/>
    <col min="9260" max="9262" width="5" style="33" bestFit="1" customWidth="1"/>
    <col min="9263" max="9455" width="8.83203125" style="33"/>
    <col min="9456" max="9456" width="44" style="33" bestFit="1" customWidth="1"/>
    <col min="9457" max="9457" width="25.6640625" style="33" bestFit="1" customWidth="1"/>
    <col min="9458" max="9458" width="35" style="33" bestFit="1" customWidth="1"/>
    <col min="9459" max="9459" width="17.1640625" style="33" bestFit="1" customWidth="1"/>
    <col min="9460" max="9515" width="11.5" style="33" bestFit="1" customWidth="1"/>
    <col min="9516" max="9518" width="5" style="33" bestFit="1" customWidth="1"/>
    <col min="9519" max="9711" width="8.83203125" style="33"/>
    <col min="9712" max="9712" width="44" style="33" bestFit="1" customWidth="1"/>
    <col min="9713" max="9713" width="25.6640625" style="33" bestFit="1" customWidth="1"/>
    <col min="9714" max="9714" width="35" style="33" bestFit="1" customWidth="1"/>
    <col min="9715" max="9715" width="17.1640625" style="33" bestFit="1" customWidth="1"/>
    <col min="9716" max="9771" width="11.5" style="33" bestFit="1" customWidth="1"/>
    <col min="9772" max="9774" width="5" style="33" bestFit="1" customWidth="1"/>
    <col min="9775" max="9967" width="8.83203125" style="33"/>
    <col min="9968" max="9968" width="44" style="33" bestFit="1" customWidth="1"/>
    <col min="9969" max="9969" width="25.6640625" style="33" bestFit="1" customWidth="1"/>
    <col min="9970" max="9970" width="35" style="33" bestFit="1" customWidth="1"/>
    <col min="9971" max="9971" width="17.1640625" style="33" bestFit="1" customWidth="1"/>
    <col min="9972" max="10027" width="11.5" style="33" bestFit="1" customWidth="1"/>
    <col min="10028" max="10030" width="5" style="33" bestFit="1" customWidth="1"/>
    <col min="10031" max="10223" width="8.83203125" style="33"/>
    <col min="10224" max="10224" width="44" style="33" bestFit="1" customWidth="1"/>
    <col min="10225" max="10225" width="25.6640625" style="33" bestFit="1" customWidth="1"/>
    <col min="10226" max="10226" width="35" style="33" bestFit="1" customWidth="1"/>
    <col min="10227" max="10227" width="17.1640625" style="33" bestFit="1" customWidth="1"/>
    <col min="10228" max="10283" width="11.5" style="33" bestFit="1" customWidth="1"/>
    <col min="10284" max="10286" width="5" style="33" bestFit="1" customWidth="1"/>
    <col min="10287" max="10479" width="8.83203125" style="33"/>
    <col min="10480" max="10480" width="44" style="33" bestFit="1" customWidth="1"/>
    <col min="10481" max="10481" width="25.6640625" style="33" bestFit="1" customWidth="1"/>
    <col min="10482" max="10482" width="35" style="33" bestFit="1" customWidth="1"/>
    <col min="10483" max="10483" width="17.1640625" style="33" bestFit="1" customWidth="1"/>
    <col min="10484" max="10539" width="11.5" style="33" bestFit="1" customWidth="1"/>
    <col min="10540" max="10542" width="5" style="33" bestFit="1" customWidth="1"/>
    <col min="10543" max="10735" width="8.83203125" style="33"/>
    <col min="10736" max="10736" width="44" style="33" bestFit="1" customWidth="1"/>
    <col min="10737" max="10737" width="25.6640625" style="33" bestFit="1" customWidth="1"/>
    <col min="10738" max="10738" width="35" style="33" bestFit="1" customWidth="1"/>
    <col min="10739" max="10739" width="17.1640625" style="33" bestFit="1" customWidth="1"/>
    <col min="10740" max="10795" width="11.5" style="33" bestFit="1" customWidth="1"/>
    <col min="10796" max="10798" width="5" style="33" bestFit="1" customWidth="1"/>
    <col min="10799" max="10991" width="8.83203125" style="33"/>
    <col min="10992" max="10992" width="44" style="33" bestFit="1" customWidth="1"/>
    <col min="10993" max="10993" width="25.6640625" style="33" bestFit="1" customWidth="1"/>
    <col min="10994" max="10994" width="35" style="33" bestFit="1" customWidth="1"/>
    <col min="10995" max="10995" width="17.1640625" style="33" bestFit="1" customWidth="1"/>
    <col min="10996" max="11051" width="11.5" style="33" bestFit="1" customWidth="1"/>
    <col min="11052" max="11054" width="5" style="33" bestFit="1" customWidth="1"/>
    <col min="11055" max="11247" width="8.83203125" style="33"/>
    <col min="11248" max="11248" width="44" style="33" bestFit="1" customWidth="1"/>
    <col min="11249" max="11249" width="25.6640625" style="33" bestFit="1" customWidth="1"/>
    <col min="11250" max="11250" width="35" style="33" bestFit="1" customWidth="1"/>
    <col min="11251" max="11251" width="17.1640625" style="33" bestFit="1" customWidth="1"/>
    <col min="11252" max="11307" width="11.5" style="33" bestFit="1" customWidth="1"/>
    <col min="11308" max="11310" width="5" style="33" bestFit="1" customWidth="1"/>
    <col min="11311" max="11503" width="8.83203125" style="33"/>
    <col min="11504" max="11504" width="44" style="33" bestFit="1" customWidth="1"/>
    <col min="11505" max="11505" width="25.6640625" style="33" bestFit="1" customWidth="1"/>
    <col min="11506" max="11506" width="35" style="33" bestFit="1" customWidth="1"/>
    <col min="11507" max="11507" width="17.1640625" style="33" bestFit="1" customWidth="1"/>
    <col min="11508" max="11563" width="11.5" style="33" bestFit="1" customWidth="1"/>
    <col min="11564" max="11566" width="5" style="33" bestFit="1" customWidth="1"/>
    <col min="11567" max="11759" width="8.83203125" style="33"/>
    <col min="11760" max="11760" width="44" style="33" bestFit="1" customWidth="1"/>
    <col min="11761" max="11761" width="25.6640625" style="33" bestFit="1" customWidth="1"/>
    <col min="11762" max="11762" width="35" style="33" bestFit="1" customWidth="1"/>
    <col min="11763" max="11763" width="17.1640625" style="33" bestFit="1" customWidth="1"/>
    <col min="11764" max="11819" width="11.5" style="33" bestFit="1" customWidth="1"/>
    <col min="11820" max="11822" width="5" style="33" bestFit="1" customWidth="1"/>
    <col min="11823" max="12015" width="8.83203125" style="33"/>
    <col min="12016" max="12016" width="44" style="33" bestFit="1" customWidth="1"/>
    <col min="12017" max="12017" width="25.6640625" style="33" bestFit="1" customWidth="1"/>
    <col min="12018" max="12018" width="35" style="33" bestFit="1" customWidth="1"/>
    <col min="12019" max="12019" width="17.1640625" style="33" bestFit="1" customWidth="1"/>
    <col min="12020" max="12075" width="11.5" style="33" bestFit="1" customWidth="1"/>
    <col min="12076" max="12078" width="5" style="33" bestFit="1" customWidth="1"/>
    <col min="12079" max="12271" width="8.83203125" style="33"/>
    <col min="12272" max="12272" width="44" style="33" bestFit="1" customWidth="1"/>
    <col min="12273" max="12273" width="25.6640625" style="33" bestFit="1" customWidth="1"/>
    <col min="12274" max="12274" width="35" style="33" bestFit="1" customWidth="1"/>
    <col min="12275" max="12275" width="17.1640625" style="33" bestFit="1" customWidth="1"/>
    <col min="12276" max="12331" width="11.5" style="33" bestFit="1" customWidth="1"/>
    <col min="12332" max="12334" width="5" style="33" bestFit="1" customWidth="1"/>
    <col min="12335" max="12527" width="8.83203125" style="33"/>
    <col min="12528" max="12528" width="44" style="33" bestFit="1" customWidth="1"/>
    <col min="12529" max="12529" width="25.6640625" style="33" bestFit="1" customWidth="1"/>
    <col min="12530" max="12530" width="35" style="33" bestFit="1" customWidth="1"/>
    <col min="12531" max="12531" width="17.1640625" style="33" bestFit="1" customWidth="1"/>
    <col min="12532" max="12587" width="11.5" style="33" bestFit="1" customWidth="1"/>
    <col min="12588" max="12590" width="5" style="33" bestFit="1" customWidth="1"/>
    <col min="12591" max="12783" width="8.83203125" style="33"/>
    <col min="12784" max="12784" width="44" style="33" bestFit="1" customWidth="1"/>
    <col min="12785" max="12785" width="25.6640625" style="33" bestFit="1" customWidth="1"/>
    <col min="12786" max="12786" width="35" style="33" bestFit="1" customWidth="1"/>
    <col min="12787" max="12787" width="17.1640625" style="33" bestFit="1" customWidth="1"/>
    <col min="12788" max="12843" width="11.5" style="33" bestFit="1" customWidth="1"/>
    <col min="12844" max="12846" width="5" style="33" bestFit="1" customWidth="1"/>
    <col min="12847" max="13039" width="8.83203125" style="33"/>
    <col min="13040" max="13040" width="44" style="33" bestFit="1" customWidth="1"/>
    <col min="13041" max="13041" width="25.6640625" style="33" bestFit="1" customWidth="1"/>
    <col min="13042" max="13042" width="35" style="33" bestFit="1" customWidth="1"/>
    <col min="13043" max="13043" width="17.1640625" style="33" bestFit="1" customWidth="1"/>
    <col min="13044" max="13099" width="11.5" style="33" bestFit="1" customWidth="1"/>
    <col min="13100" max="13102" width="5" style="33" bestFit="1" customWidth="1"/>
    <col min="13103" max="13295" width="8.83203125" style="33"/>
    <col min="13296" max="13296" width="44" style="33" bestFit="1" customWidth="1"/>
    <col min="13297" max="13297" width="25.6640625" style="33" bestFit="1" customWidth="1"/>
    <col min="13298" max="13298" width="35" style="33" bestFit="1" customWidth="1"/>
    <col min="13299" max="13299" width="17.1640625" style="33" bestFit="1" customWidth="1"/>
    <col min="13300" max="13355" width="11.5" style="33" bestFit="1" customWidth="1"/>
    <col min="13356" max="13358" width="5" style="33" bestFit="1" customWidth="1"/>
    <col min="13359" max="13551" width="8.83203125" style="33"/>
    <col min="13552" max="13552" width="44" style="33" bestFit="1" customWidth="1"/>
    <col min="13553" max="13553" width="25.6640625" style="33" bestFit="1" customWidth="1"/>
    <col min="13554" max="13554" width="35" style="33" bestFit="1" customWidth="1"/>
    <col min="13555" max="13555" width="17.1640625" style="33" bestFit="1" customWidth="1"/>
    <col min="13556" max="13611" width="11.5" style="33" bestFit="1" customWidth="1"/>
    <col min="13612" max="13614" width="5" style="33" bestFit="1" customWidth="1"/>
    <col min="13615" max="13807" width="8.83203125" style="33"/>
    <col min="13808" max="13808" width="44" style="33" bestFit="1" customWidth="1"/>
    <col min="13809" max="13809" width="25.6640625" style="33" bestFit="1" customWidth="1"/>
    <col min="13810" max="13810" width="35" style="33" bestFit="1" customWidth="1"/>
    <col min="13811" max="13811" width="17.1640625" style="33" bestFit="1" customWidth="1"/>
    <col min="13812" max="13867" width="11.5" style="33" bestFit="1" customWidth="1"/>
    <col min="13868" max="13870" width="5" style="33" bestFit="1" customWidth="1"/>
    <col min="13871" max="14063" width="8.83203125" style="33"/>
    <col min="14064" max="14064" width="44" style="33" bestFit="1" customWidth="1"/>
    <col min="14065" max="14065" width="25.6640625" style="33" bestFit="1" customWidth="1"/>
    <col min="14066" max="14066" width="35" style="33" bestFit="1" customWidth="1"/>
    <col min="14067" max="14067" width="17.1640625" style="33" bestFit="1" customWidth="1"/>
    <col min="14068" max="14123" width="11.5" style="33" bestFit="1" customWidth="1"/>
    <col min="14124" max="14126" width="5" style="33" bestFit="1" customWidth="1"/>
    <col min="14127" max="14319" width="8.83203125" style="33"/>
    <col min="14320" max="14320" width="44" style="33" bestFit="1" customWidth="1"/>
    <col min="14321" max="14321" width="25.6640625" style="33" bestFit="1" customWidth="1"/>
    <col min="14322" max="14322" width="35" style="33" bestFit="1" customWidth="1"/>
    <col min="14323" max="14323" width="17.1640625" style="33" bestFit="1" customWidth="1"/>
    <col min="14324" max="14379" width="11.5" style="33" bestFit="1" customWidth="1"/>
    <col min="14380" max="14382" width="5" style="33" bestFit="1" customWidth="1"/>
    <col min="14383" max="14575" width="8.83203125" style="33"/>
    <col min="14576" max="14576" width="44" style="33" bestFit="1" customWidth="1"/>
    <col min="14577" max="14577" width="25.6640625" style="33" bestFit="1" customWidth="1"/>
    <col min="14578" max="14578" width="35" style="33" bestFit="1" customWidth="1"/>
    <col min="14579" max="14579" width="17.1640625" style="33" bestFit="1" customWidth="1"/>
    <col min="14580" max="14635" width="11.5" style="33" bestFit="1" customWidth="1"/>
    <col min="14636" max="14638" width="5" style="33" bestFit="1" customWidth="1"/>
    <col min="14639" max="14831" width="8.83203125" style="33"/>
    <col min="14832" max="14832" width="44" style="33" bestFit="1" customWidth="1"/>
    <col min="14833" max="14833" width="25.6640625" style="33" bestFit="1" customWidth="1"/>
    <col min="14834" max="14834" width="35" style="33" bestFit="1" customWidth="1"/>
    <col min="14835" max="14835" width="17.1640625" style="33" bestFit="1" customWidth="1"/>
    <col min="14836" max="14891" width="11.5" style="33" bestFit="1" customWidth="1"/>
    <col min="14892" max="14894" width="5" style="33" bestFit="1" customWidth="1"/>
    <col min="14895" max="15087" width="8.83203125" style="33"/>
    <col min="15088" max="15088" width="44" style="33" bestFit="1" customWidth="1"/>
    <col min="15089" max="15089" width="25.6640625" style="33" bestFit="1" customWidth="1"/>
    <col min="15090" max="15090" width="35" style="33" bestFit="1" customWidth="1"/>
    <col min="15091" max="15091" width="17.1640625" style="33" bestFit="1" customWidth="1"/>
    <col min="15092" max="15147" width="11.5" style="33" bestFit="1" customWidth="1"/>
    <col min="15148" max="15150" width="5" style="33" bestFit="1" customWidth="1"/>
    <col min="15151" max="15343" width="8.83203125" style="33"/>
    <col min="15344" max="15344" width="44" style="33" bestFit="1" customWidth="1"/>
    <col min="15345" max="15345" width="25.6640625" style="33" bestFit="1" customWidth="1"/>
    <col min="15346" max="15346" width="35" style="33" bestFit="1" customWidth="1"/>
    <col min="15347" max="15347" width="17.1640625" style="33" bestFit="1" customWidth="1"/>
    <col min="15348" max="15403" width="11.5" style="33" bestFit="1" customWidth="1"/>
    <col min="15404" max="15406" width="5" style="33" bestFit="1" customWidth="1"/>
    <col min="15407" max="15599" width="8.83203125" style="33"/>
    <col min="15600" max="15600" width="44" style="33" bestFit="1" customWidth="1"/>
    <col min="15601" max="15601" width="25.6640625" style="33" bestFit="1" customWidth="1"/>
    <col min="15602" max="15602" width="35" style="33" bestFit="1" customWidth="1"/>
    <col min="15603" max="15603" width="17.1640625" style="33" bestFit="1" customWidth="1"/>
    <col min="15604" max="15659" width="11.5" style="33" bestFit="1" customWidth="1"/>
    <col min="15660" max="15662" width="5" style="33" bestFit="1" customWidth="1"/>
    <col min="15663" max="15855" width="8.83203125" style="33"/>
    <col min="15856" max="15856" width="44" style="33" bestFit="1" customWidth="1"/>
    <col min="15857" max="15857" width="25.6640625" style="33" bestFit="1" customWidth="1"/>
    <col min="15858" max="15858" width="35" style="33" bestFit="1" customWidth="1"/>
    <col min="15859" max="15859" width="17.1640625" style="33" bestFit="1" customWidth="1"/>
    <col min="15860" max="15915" width="11.5" style="33" bestFit="1" customWidth="1"/>
    <col min="15916" max="15918" width="5" style="33" bestFit="1" customWidth="1"/>
    <col min="15919" max="16111" width="8.83203125" style="33"/>
    <col min="16112" max="16112" width="44" style="33" bestFit="1" customWidth="1"/>
    <col min="16113" max="16113" width="25.6640625" style="33" bestFit="1" customWidth="1"/>
    <col min="16114" max="16114" width="35" style="33" bestFit="1" customWidth="1"/>
    <col min="16115" max="16115" width="17.1640625" style="33" bestFit="1" customWidth="1"/>
    <col min="16116" max="16171" width="11.5" style="33" bestFit="1" customWidth="1"/>
    <col min="16172" max="16174" width="5" style="33" bestFit="1" customWidth="1"/>
    <col min="16175" max="16384" width="8.83203125" style="33"/>
  </cols>
  <sheetData>
    <row r="1" spans="1:63" x14ac:dyDescent="0.2">
      <c r="A1" s="41" t="s">
        <v>33</v>
      </c>
      <c r="B1" s="38" t="s">
        <v>174</v>
      </c>
      <c r="C1" s="38" t="s">
        <v>53</v>
      </c>
      <c r="D1" s="38" t="s">
        <v>54</v>
      </c>
      <c r="E1" s="38" t="s">
        <v>55</v>
      </c>
      <c r="F1" s="38" t="s">
        <v>56</v>
      </c>
      <c r="G1" s="38" t="s">
        <v>57</v>
      </c>
      <c r="H1" s="38" t="s">
        <v>58</v>
      </c>
      <c r="I1" s="38" t="s">
        <v>59</v>
      </c>
      <c r="J1" s="38" t="s">
        <v>60</v>
      </c>
      <c r="K1" s="38" t="s">
        <v>61</v>
      </c>
      <c r="L1" s="38" t="s">
        <v>62</v>
      </c>
      <c r="M1" s="38" t="s">
        <v>63</v>
      </c>
      <c r="N1" s="38" t="s">
        <v>64</v>
      </c>
      <c r="O1" s="38" t="s">
        <v>65</v>
      </c>
      <c r="P1" s="38" t="s">
        <v>66</v>
      </c>
      <c r="Q1" s="38" t="s">
        <v>67</v>
      </c>
      <c r="R1" s="38" t="s">
        <v>68</v>
      </c>
      <c r="S1" s="38" t="s">
        <v>69</v>
      </c>
      <c r="T1" s="38" t="s">
        <v>70</v>
      </c>
      <c r="U1" s="38" t="s">
        <v>71</v>
      </c>
      <c r="V1" s="38" t="s">
        <v>72</v>
      </c>
      <c r="W1" s="38" t="s">
        <v>73</v>
      </c>
      <c r="X1" s="38" t="s">
        <v>74</v>
      </c>
      <c r="Y1" s="38" t="s">
        <v>75</v>
      </c>
      <c r="Z1" s="38" t="s">
        <v>76</v>
      </c>
      <c r="AA1" s="38" t="s">
        <v>77</v>
      </c>
      <c r="AB1" s="38" t="s">
        <v>78</v>
      </c>
      <c r="AC1" s="38" t="s">
        <v>79</v>
      </c>
      <c r="AD1" s="38" t="s">
        <v>80</v>
      </c>
      <c r="AE1" s="38" t="s">
        <v>81</v>
      </c>
      <c r="AF1" s="38" t="s">
        <v>82</v>
      </c>
      <c r="AG1" s="38" t="s">
        <v>83</v>
      </c>
      <c r="AH1" s="38" t="s">
        <v>84</v>
      </c>
      <c r="AI1" s="38" t="s">
        <v>85</v>
      </c>
      <c r="AJ1" s="38" t="s">
        <v>86</v>
      </c>
      <c r="AK1" s="38" t="s">
        <v>87</v>
      </c>
      <c r="AL1" s="38" t="s">
        <v>88</v>
      </c>
      <c r="AM1" s="38" t="s">
        <v>89</v>
      </c>
      <c r="AN1" s="38" t="s">
        <v>90</v>
      </c>
      <c r="AO1" s="38" t="s">
        <v>91</v>
      </c>
      <c r="AP1" s="38" t="s">
        <v>92</v>
      </c>
      <c r="AQ1" s="38" t="s">
        <v>93</v>
      </c>
      <c r="AR1" s="38" t="s">
        <v>94</v>
      </c>
      <c r="AS1" s="38" t="s">
        <v>95</v>
      </c>
      <c r="AT1" s="38" t="s">
        <v>96</v>
      </c>
    </row>
    <row r="2" spans="1:63" s="131" customFormat="1" x14ac:dyDescent="0.2">
      <c r="A2" s="157" t="s">
        <v>133</v>
      </c>
      <c r="B2" s="137" t="s">
        <v>166</v>
      </c>
      <c r="C2" s="138">
        <v>1337.0031920948422</v>
      </c>
      <c r="D2" s="138">
        <v>1371.8199844831697</v>
      </c>
      <c r="E2" s="138">
        <v>1418.145154807228</v>
      </c>
      <c r="F2" s="138">
        <v>1390.500083905019</v>
      </c>
      <c r="G2" s="138">
        <v>1365.602028229408</v>
      </c>
      <c r="H2" s="138">
        <v>1420.4785728910551</v>
      </c>
      <c r="I2" s="138">
        <v>1444.5936044754772</v>
      </c>
      <c r="J2" s="138">
        <v>1475.920488613486</v>
      </c>
      <c r="K2" s="138">
        <v>1492.7520137863235</v>
      </c>
      <c r="L2" s="138">
        <v>1454.2458663723476</v>
      </c>
      <c r="M2" s="138">
        <v>1413.8006907006418</v>
      </c>
      <c r="N2" s="138">
        <v>1383.2540563162049</v>
      </c>
      <c r="O2" s="138">
        <v>1373.7615834832784</v>
      </c>
      <c r="P2" s="138">
        <v>1405.1914832904802</v>
      </c>
      <c r="Q2" s="138">
        <v>1415.2965392652472</v>
      </c>
      <c r="R2" s="138">
        <v>1417.2925735304766</v>
      </c>
      <c r="S2" s="138">
        <v>1443.6590382637701</v>
      </c>
      <c r="T2" s="138">
        <v>1468.9519693836853</v>
      </c>
      <c r="U2" s="138">
        <v>1475.3685450808964</v>
      </c>
      <c r="V2" s="138">
        <v>1662.9301139001473</v>
      </c>
      <c r="W2" s="138">
        <v>1648.8691438077744</v>
      </c>
      <c r="X2" s="138">
        <v>1620.6581340334285</v>
      </c>
      <c r="Y2" s="138">
        <v>1612.4675612758838</v>
      </c>
      <c r="Z2" s="138">
        <v>1598.4110653894675</v>
      </c>
      <c r="AA2" s="138">
        <v>1615.4817760356273</v>
      </c>
      <c r="AB2" s="138">
        <v>1632.62335689154</v>
      </c>
      <c r="AC2" s="138">
        <v>1625.720095315266</v>
      </c>
      <c r="AD2" s="138">
        <v>1610.6510862245848</v>
      </c>
      <c r="AE2" s="138">
        <v>1623.1053417020705</v>
      </c>
      <c r="AF2" s="138">
        <v>1636.5052872489759</v>
      </c>
      <c r="AG2" s="138">
        <v>1635.7664196562691</v>
      </c>
      <c r="AH2" s="138">
        <v>1648.5147967217945</v>
      </c>
      <c r="AI2" s="138">
        <v>1687.7234435921014</v>
      </c>
      <c r="AJ2" s="138">
        <v>1739.0573865502088</v>
      </c>
      <c r="AK2" s="138">
        <v>1766.2761936189527</v>
      </c>
      <c r="AL2" s="138">
        <v>1795.8025141716312</v>
      </c>
      <c r="AM2" s="138">
        <v>1823.1950855018838</v>
      </c>
      <c r="AN2" s="138">
        <v>1828.7912853604448</v>
      </c>
      <c r="AO2" s="138">
        <v>1795.3185629699328</v>
      </c>
      <c r="AP2" s="138">
        <v>1873.7204567498227</v>
      </c>
      <c r="AQ2" s="138">
        <v>1880.7791057561174</v>
      </c>
      <c r="AR2" s="138">
        <v>1893.0276548205802</v>
      </c>
      <c r="AS2" s="138">
        <v>1896.0615919736067</v>
      </c>
      <c r="AT2" s="138">
        <v>1922.4876641104563</v>
      </c>
    </row>
    <row r="3" spans="1:63" s="131" customFormat="1" x14ac:dyDescent="0.2">
      <c r="A3" s="158"/>
      <c r="B3" s="139" t="s">
        <v>164</v>
      </c>
      <c r="C3" s="138">
        <v>1129.108788446553</v>
      </c>
      <c r="D3" s="138">
        <v>1156.93068447671</v>
      </c>
      <c r="E3" s="138">
        <v>1202.2058727530739</v>
      </c>
      <c r="F3" s="138">
        <v>1170.1014129582368</v>
      </c>
      <c r="G3" s="138">
        <v>1138.9433390633619</v>
      </c>
      <c r="H3" s="138">
        <v>1190.4326336820388</v>
      </c>
      <c r="I3" s="138">
        <v>1205.6169431412452</v>
      </c>
      <c r="J3" s="138">
        <v>1229.012363504354</v>
      </c>
      <c r="K3" s="138">
        <v>1244.1846779116715</v>
      </c>
      <c r="L3" s="138">
        <v>1202.5201826080229</v>
      </c>
      <c r="M3" s="138">
        <v>1154.6956110435103</v>
      </c>
      <c r="N3" s="138">
        <v>1120.2751929893188</v>
      </c>
      <c r="O3" s="138">
        <v>1103.281098016178</v>
      </c>
      <c r="P3" s="138">
        <v>1120.8870418308143</v>
      </c>
      <c r="Q3" s="138">
        <v>1118.8876099135432</v>
      </c>
      <c r="R3" s="138">
        <v>1116.2338622887935</v>
      </c>
      <c r="S3" s="138">
        <v>1136.4384702533559</v>
      </c>
      <c r="T3" s="138">
        <v>1156.7555571306868</v>
      </c>
      <c r="U3" s="138">
        <v>1161.4997290466897</v>
      </c>
      <c r="V3" s="138">
        <v>1343.0101088166221</v>
      </c>
      <c r="W3" s="138">
        <v>1324.1113127275673</v>
      </c>
      <c r="X3" s="138">
        <v>1297.8625888880313</v>
      </c>
      <c r="Y3" s="138">
        <v>1289.7020622095956</v>
      </c>
      <c r="Z3" s="138">
        <v>1275.4198729087357</v>
      </c>
      <c r="AA3" s="138">
        <v>1289.4350989549778</v>
      </c>
      <c r="AB3" s="138">
        <v>1303.3915980807026</v>
      </c>
      <c r="AC3" s="138">
        <v>1300.2032730911271</v>
      </c>
      <c r="AD3" s="138">
        <v>1284.6514573481818</v>
      </c>
      <c r="AE3" s="138">
        <v>1294.0568396219003</v>
      </c>
      <c r="AF3" s="138">
        <v>1305.6669020604875</v>
      </c>
      <c r="AG3" s="138">
        <v>1309.2397489537361</v>
      </c>
      <c r="AH3" s="138">
        <v>1319.7521699722408</v>
      </c>
      <c r="AI3" s="138">
        <v>1359.5206873328887</v>
      </c>
      <c r="AJ3" s="138">
        <v>1402.5765409453452</v>
      </c>
      <c r="AK3" s="138">
        <v>1425.8172252553634</v>
      </c>
      <c r="AL3" s="138">
        <v>1451.6497930334672</v>
      </c>
      <c r="AM3" s="138">
        <v>1480.3279651179362</v>
      </c>
      <c r="AN3" s="138">
        <v>1482.3241329376597</v>
      </c>
      <c r="AO3" s="138">
        <v>1447.2685657114162</v>
      </c>
      <c r="AP3" s="138">
        <v>1513.5562682842944</v>
      </c>
      <c r="AQ3" s="138">
        <v>1527.7674431342107</v>
      </c>
      <c r="AR3" s="138">
        <v>1536.4825244833055</v>
      </c>
      <c r="AS3" s="138">
        <v>1534.7239954720487</v>
      </c>
      <c r="AT3" s="138">
        <v>1555.51183226128</v>
      </c>
    </row>
    <row r="4" spans="1:63" s="131" customFormat="1" x14ac:dyDescent="0.2">
      <c r="A4" s="158"/>
      <c r="B4" s="139" t="s">
        <v>165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>
        <v>283.81484170175486</v>
      </c>
      <c r="W4" s="138">
        <v>283.99823561446141</v>
      </c>
      <c r="X4" s="138">
        <v>284.98194496883656</v>
      </c>
      <c r="Y4" s="138">
        <v>283.76909416794507</v>
      </c>
      <c r="Z4" s="138">
        <v>282.80468541447522</v>
      </c>
      <c r="AA4" s="138">
        <v>286.83440787507448</v>
      </c>
      <c r="AB4" s="138">
        <v>289.65709165439324</v>
      </c>
      <c r="AC4" s="138">
        <v>288.86286933448849</v>
      </c>
      <c r="AD4" s="138">
        <v>288.64353116501275</v>
      </c>
      <c r="AE4" s="138">
        <v>294.26643444553702</v>
      </c>
      <c r="AF4" s="138">
        <v>292.92449970415595</v>
      </c>
      <c r="AG4" s="138">
        <v>287.91953540776092</v>
      </c>
      <c r="AH4" s="138">
        <v>290.44148898624735</v>
      </c>
      <c r="AI4" s="138">
        <v>294.23936261770024</v>
      </c>
      <c r="AJ4" s="138">
        <v>297.33063526894642</v>
      </c>
      <c r="AK4" s="138">
        <v>301.0342670444536</v>
      </c>
      <c r="AL4" s="138">
        <v>307.464029862855</v>
      </c>
      <c r="AM4" s="138">
        <v>308.27138716936378</v>
      </c>
      <c r="AN4" s="138">
        <v>311.53512736445066</v>
      </c>
      <c r="AO4" s="138">
        <v>314.38915993381227</v>
      </c>
      <c r="AP4" s="138">
        <v>323.31406142993148</v>
      </c>
      <c r="AQ4" s="138">
        <v>323.67777771580774</v>
      </c>
      <c r="AR4" s="138">
        <v>330.8299916431514</v>
      </c>
      <c r="AS4" s="138">
        <v>335.58501929176032</v>
      </c>
      <c r="AT4" s="138">
        <v>343.55208376011041</v>
      </c>
    </row>
    <row r="5" spans="1:63" s="34" customFormat="1" x14ac:dyDescent="0.2">
      <c r="A5" s="137" t="s">
        <v>163</v>
      </c>
      <c r="B5" s="139" t="s">
        <v>168</v>
      </c>
      <c r="C5" s="140">
        <v>3761307048</v>
      </c>
      <c r="D5" s="140">
        <v>3837726171</v>
      </c>
      <c r="E5" s="140">
        <v>3913217944</v>
      </c>
      <c r="F5" s="140">
        <v>3989385034</v>
      </c>
      <c r="G5" s="140">
        <v>4063806523</v>
      </c>
      <c r="H5" s="140">
        <v>4136393107</v>
      </c>
      <c r="I5" s="140">
        <v>4208770941</v>
      </c>
      <c r="J5" s="140">
        <v>4282341460</v>
      </c>
      <c r="K5" s="140">
        <v>4357793599</v>
      </c>
      <c r="L5" s="140">
        <v>4434021975</v>
      </c>
      <c r="M5" s="140">
        <v>4512268962</v>
      </c>
      <c r="N5" s="140">
        <v>4593454253</v>
      </c>
      <c r="O5" s="140">
        <v>4675367633</v>
      </c>
      <c r="P5" s="140">
        <v>4756998073</v>
      </c>
      <c r="Q5" s="140">
        <v>4840155168</v>
      </c>
      <c r="R5" s="140">
        <v>4925801334</v>
      </c>
      <c r="S5" s="140">
        <v>5013576387</v>
      </c>
      <c r="T5" s="140">
        <v>5102293348</v>
      </c>
      <c r="U5" s="140">
        <v>5190965222</v>
      </c>
      <c r="V5" s="140">
        <v>5281340078</v>
      </c>
      <c r="W5" s="140">
        <v>5369210095</v>
      </c>
      <c r="X5" s="140">
        <v>5453393960</v>
      </c>
      <c r="Y5" s="140">
        <v>5538448726</v>
      </c>
      <c r="Z5" s="140">
        <v>5622575421</v>
      </c>
      <c r="AA5" s="140">
        <v>5707533023</v>
      </c>
      <c r="AB5" s="140">
        <v>5790454220</v>
      </c>
      <c r="AC5" s="140">
        <v>5873071768</v>
      </c>
      <c r="AD5" s="140">
        <v>5954810550</v>
      </c>
      <c r="AE5" s="140">
        <v>6035284135</v>
      </c>
      <c r="AF5" s="140">
        <v>6115108363</v>
      </c>
      <c r="AG5" s="140">
        <v>6194460444</v>
      </c>
      <c r="AH5" s="140">
        <v>6273526441</v>
      </c>
      <c r="AI5" s="140">
        <v>6352677699</v>
      </c>
      <c r="AJ5" s="140">
        <v>6432374971</v>
      </c>
      <c r="AK5" s="140">
        <v>6512602867</v>
      </c>
      <c r="AL5" s="140">
        <v>6593623202</v>
      </c>
      <c r="AM5" s="140">
        <v>6675130418</v>
      </c>
      <c r="AN5" s="140">
        <v>6757887172</v>
      </c>
      <c r="AO5" s="140">
        <v>6840591577</v>
      </c>
      <c r="AP5" s="140">
        <v>6922947261</v>
      </c>
      <c r="AQ5" s="140">
        <v>7004011262</v>
      </c>
      <c r="AR5" s="140">
        <v>7086993625</v>
      </c>
      <c r="AS5" s="140">
        <v>7170961674</v>
      </c>
      <c r="AT5" s="140">
        <v>7255653881</v>
      </c>
    </row>
    <row r="6" spans="1:63" s="34" customFormat="1" x14ac:dyDescent="0.2">
      <c r="A6" s="159" t="s">
        <v>133</v>
      </c>
      <c r="B6" s="141" t="s">
        <v>171</v>
      </c>
      <c r="C6" s="142">
        <f>(C2*C5)/1000000000</f>
        <v>5028.8795296248281</v>
      </c>
      <c r="D6" s="142">
        <f t="shared" ref="D6:AT6" si="0">(D2*D5)/1000000000</f>
        <v>5264.669456351874</v>
      </c>
      <c r="E6" s="142">
        <f t="shared" si="0"/>
        <v>5549.5110669883024</v>
      </c>
      <c r="F6" s="142">
        <f t="shared" si="0"/>
        <v>5547.2402245064268</v>
      </c>
      <c r="G6" s="142">
        <f t="shared" si="0"/>
        <v>5549.5424301406983</v>
      </c>
      <c r="H6" s="142">
        <f t="shared" si="0"/>
        <v>5875.6577775477581</v>
      </c>
      <c r="I6" s="142">
        <f t="shared" si="0"/>
        <v>6079.9635840708361</v>
      </c>
      <c r="J6" s="142">
        <f t="shared" si="0"/>
        <v>6320.3955000529895</v>
      </c>
      <c r="K6" s="142">
        <f t="shared" si="0"/>
        <v>6505.1051705724003</v>
      </c>
      <c r="L6" s="142">
        <f t="shared" si="0"/>
        <v>6448.1581285479024</v>
      </c>
      <c r="M6" s="142">
        <f t="shared" si="0"/>
        <v>6379.4489751026676</v>
      </c>
      <c r="N6" s="142">
        <f t="shared" si="0"/>
        <v>6353.9142279651733</v>
      </c>
      <c r="O6" s="142">
        <f t="shared" si="0"/>
        <v>6422.8404428765471</v>
      </c>
      <c r="P6" s="142">
        <f t="shared" si="0"/>
        <v>6684.4931782088261</v>
      </c>
      <c r="Q6" s="142">
        <f t="shared" si="0"/>
        <v>6850.2548587772008</v>
      </c>
      <c r="R6" s="142">
        <f t="shared" si="0"/>
        <v>6981.3016493647146</v>
      </c>
      <c r="S6" s="142">
        <f t="shared" si="0"/>
        <v>7237.8948651183673</v>
      </c>
      <c r="T6" s="142">
        <f t="shared" si="0"/>
        <v>7495.0238619178772</v>
      </c>
      <c r="U6" s="142">
        <f t="shared" si="0"/>
        <v>7658.5868071476725</v>
      </c>
      <c r="V6" s="142">
        <f t="shared" si="0"/>
        <v>8782.4994574539523</v>
      </c>
      <c r="W6" s="142">
        <f t="shared" si="0"/>
        <v>8853.1248522667083</v>
      </c>
      <c r="X6" s="142">
        <f t="shared" si="0"/>
        <v>8838.0872793627696</v>
      </c>
      <c r="Y6" s="142">
        <f t="shared" si="0"/>
        <v>8930.5689104647463</v>
      </c>
      <c r="Z6" s="142">
        <f t="shared" si="0"/>
        <v>8987.186768913245</v>
      </c>
      <c r="AA6" s="142">
        <f t="shared" si="0"/>
        <v>9220.415584778033</v>
      </c>
      <c r="AB6" s="142">
        <f t="shared" si="0"/>
        <v>9453.6308065831836</v>
      </c>
      <c r="AC6" s="142">
        <f t="shared" si="0"/>
        <v>9547.9707944663569</v>
      </c>
      <c r="AD6" s="142">
        <f t="shared" si="0"/>
        <v>9591.1220806191177</v>
      </c>
      <c r="AE6" s="142">
        <f t="shared" si="0"/>
        <v>9795.9019182082593</v>
      </c>
      <c r="AF6" s="142">
        <f t="shared" si="0"/>
        <v>10007.40716814993</v>
      </c>
      <c r="AG6" s="142">
        <f t="shared" si="0"/>
        <v>10132.690382184264</v>
      </c>
      <c r="AH6" s="142">
        <f t="shared" si="0"/>
        <v>10342.001165613918</v>
      </c>
      <c r="AI6" s="142">
        <f t="shared" si="0"/>
        <v>10721.563082187027</v>
      </c>
      <c r="AJ6" s="142">
        <f t="shared" si="0"/>
        <v>11186.269206378234</v>
      </c>
      <c r="AK6" s="142">
        <f t="shared" si="0"/>
        <v>11503.055402476639</v>
      </c>
      <c r="AL6" s="142">
        <f t="shared" si="0"/>
        <v>11840.845123652001</v>
      </c>
      <c r="AM6" s="142">
        <f t="shared" si="0"/>
        <v>12170.064973181734</v>
      </c>
      <c r="AN6" s="142">
        <f t="shared" si="0"/>
        <v>12358.765167602742</v>
      </c>
      <c r="AO6" s="142">
        <f t="shared" si="0"/>
        <v>12281.041039883867</v>
      </c>
      <c r="AP6" s="142">
        <f t="shared" si="0"/>
        <v>12971.667903935853</v>
      </c>
      <c r="AQ6" s="142">
        <f t="shared" si="0"/>
        <v>13172.998038050135</v>
      </c>
      <c r="AR6" s="142">
        <f t="shared" si="0"/>
        <v>13415.874921662153</v>
      </c>
      <c r="AS6" s="142">
        <f t="shared" si="0"/>
        <v>13596.58500758616</v>
      </c>
      <c r="AT6" s="142">
        <f t="shared" si="0"/>
        <v>13948.905081277657</v>
      </c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</row>
    <row r="7" spans="1:63" x14ac:dyDescent="0.2">
      <c r="A7" s="160"/>
      <c r="B7" s="143" t="s">
        <v>169</v>
      </c>
      <c r="C7" s="142">
        <f t="shared" ref="C7:AT7" si="1">(C3*C5)/1000000000</f>
        <v>4246.9248439427611</v>
      </c>
      <c r="D7" s="142">
        <f t="shared" si="1"/>
        <v>4439.983165849213</v>
      </c>
      <c r="E7" s="142">
        <f t="shared" si="1"/>
        <v>4704.4935936395095</v>
      </c>
      <c r="F7" s="142">
        <f t="shared" si="1"/>
        <v>4667.985065117844</v>
      </c>
      <c r="G7" s="142">
        <f t="shared" si="1"/>
        <v>4628.4453706130907</v>
      </c>
      <c r="H7" s="142">
        <f t="shared" si="1"/>
        <v>4924.0973403102416</v>
      </c>
      <c r="I7" s="142">
        <f t="shared" si="1"/>
        <v>5074.1655562701217</v>
      </c>
      <c r="J7" s="142">
        <f t="shared" si="1"/>
        <v>5263.0505990872862</v>
      </c>
      <c r="K7" s="142">
        <f t="shared" si="1"/>
        <v>5421.9000253773593</v>
      </c>
      <c r="L7" s="142">
        <f t="shared" si="1"/>
        <v>5332.0009150649867</v>
      </c>
      <c r="M7" s="142">
        <f t="shared" si="1"/>
        <v>5210.2971662692562</v>
      </c>
      <c r="N7" s="142">
        <f t="shared" si="1"/>
        <v>5145.9328497671822</v>
      </c>
      <c r="O7" s="142">
        <f t="shared" si="1"/>
        <v>5158.2447357655392</v>
      </c>
      <c r="P7" s="142">
        <f t="shared" si="1"/>
        <v>5332.0574980398533</v>
      </c>
      <c r="Q7" s="142">
        <f t="shared" si="1"/>
        <v>5415.5896475342042</v>
      </c>
      <c r="R7" s="142">
        <f t="shared" si="1"/>
        <v>5498.3462479181117</v>
      </c>
      <c r="S7" s="142">
        <f t="shared" si="1"/>
        <v>5697.6210797406266</v>
      </c>
      <c r="T7" s="142">
        <f t="shared" si="1"/>
        <v>5902.1061844099377</v>
      </c>
      <c r="U7" s="142">
        <f t="shared" si="1"/>
        <v>6029.3046988437891</v>
      </c>
      <c r="V7" s="142">
        <f t="shared" si="1"/>
        <v>7092.8931128523673</v>
      </c>
      <c r="W7" s="142">
        <f t="shared" si="1"/>
        <v>7109.4318272005567</v>
      </c>
      <c r="X7" s="142">
        <f t="shared" si="1"/>
        <v>7077.7560031519533</v>
      </c>
      <c r="Y7" s="142">
        <f t="shared" si="1"/>
        <v>7142.948743364308</v>
      </c>
      <c r="Z7" s="142">
        <f t="shared" si="1"/>
        <v>7171.1444288716002</v>
      </c>
      <c r="AA7" s="142">
        <f t="shared" si="1"/>
        <v>7359.4934083008084</v>
      </c>
      <c r="AB7" s="142">
        <f t="shared" si="1"/>
        <v>7547.2293794189482</v>
      </c>
      <c r="AC7" s="142">
        <f t="shared" si="1"/>
        <v>7636.1871358526923</v>
      </c>
      <c r="AD7" s="142">
        <f t="shared" si="1"/>
        <v>7649.8560512898284</v>
      </c>
      <c r="AE7" s="142">
        <f t="shared" si="1"/>
        <v>7810.000713958294</v>
      </c>
      <c r="AF7" s="142">
        <f t="shared" si="1"/>
        <v>7984.2945920823886</v>
      </c>
      <c r="AG7" s="142">
        <f t="shared" si="1"/>
        <v>8110.0338366064088</v>
      </c>
      <c r="AH7" s="142">
        <f t="shared" si="1"/>
        <v>8279.5001338879792</v>
      </c>
      <c r="AI7" s="142">
        <f t="shared" si="1"/>
        <v>8636.5967517487934</v>
      </c>
      <c r="AJ7" s="142">
        <f t="shared" si="1"/>
        <v>9021.8982368885954</v>
      </c>
      <c r="AK7" s="142">
        <f t="shared" si="1"/>
        <v>9285.7813490160643</v>
      </c>
      <c r="AL7" s="142">
        <f t="shared" si="1"/>
        <v>9571.631756523966</v>
      </c>
      <c r="AM7" s="142">
        <f t="shared" si="1"/>
        <v>9881.3822285747792</v>
      </c>
      <c r="AN7" s="142">
        <f t="shared" si="1"/>
        <v>10017.379242725434</v>
      </c>
      <c r="AO7" s="142">
        <f t="shared" si="1"/>
        <v>9900.173160262384</v>
      </c>
      <c r="AP7" s="142">
        <f t="shared" si="1"/>
        <v>10478.270221888137</v>
      </c>
      <c r="AQ7" s="142">
        <f t="shared" si="1"/>
        <v>10700.500377428956</v>
      </c>
      <c r="AR7" s="142">
        <f t="shared" si="1"/>
        <v>10889.041855937092</v>
      </c>
      <c r="AS7" s="142">
        <f t="shared" si="1"/>
        <v>11005.446951698212</v>
      </c>
      <c r="AT7" s="142">
        <f t="shared" si="1"/>
        <v>11286.255462687977</v>
      </c>
    </row>
    <row r="8" spans="1:63" x14ac:dyDescent="0.2">
      <c r="A8" s="160"/>
      <c r="B8" s="143" t="s">
        <v>170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>
        <f t="shared" ref="V8:AT8" si="2">(V4*V5)/1000000000</f>
        <v>1498.9226982107036</v>
      </c>
      <c r="W8" s="142">
        <f t="shared" si="2"/>
        <v>1524.8461936233548</v>
      </c>
      <c r="X8" s="142">
        <f t="shared" si="2"/>
        <v>1554.1188174021056</v>
      </c>
      <c r="Y8" s="142">
        <f t="shared" si="2"/>
        <v>1571.6405780726293</v>
      </c>
      <c r="Z8" s="142">
        <f t="shared" si="2"/>
        <v>1590.0906731550654</v>
      </c>
      <c r="AA8" s="142">
        <f t="shared" si="2"/>
        <v>1637.116855079639</v>
      </c>
      <c r="AB8" s="142">
        <f t="shared" si="2"/>
        <v>1677.2461287231081</v>
      </c>
      <c r="AC8" s="142">
        <f t="shared" si="2"/>
        <v>1696.5123627118573</v>
      </c>
      <c r="AD8" s="142">
        <f t="shared" si="2"/>
        <v>1718.8175445706715</v>
      </c>
      <c r="AE8" s="142">
        <f t="shared" si="2"/>
        <v>1775.9815432721671</v>
      </c>
      <c r="AF8" s="142">
        <f t="shared" si="2"/>
        <v>1791.2650578684752</v>
      </c>
      <c r="AG8" s="142">
        <f t="shared" si="2"/>
        <v>1783.5061731382325</v>
      </c>
      <c r="AH8" s="142">
        <f t="shared" si="2"/>
        <v>1822.092360718633</v>
      </c>
      <c r="AI8" s="142">
        <f t="shared" si="2"/>
        <v>1869.2078370694385</v>
      </c>
      <c r="AJ8" s="142">
        <f t="shared" si="2"/>
        <v>1912.5421364155006</v>
      </c>
      <c r="AK8" s="142">
        <f t="shared" si="2"/>
        <v>1960.5166306189521</v>
      </c>
      <c r="AL8" s="142">
        <f t="shared" si="2"/>
        <v>2027.3019610841416</v>
      </c>
      <c r="AM8" s="142">
        <f t="shared" si="2"/>
        <v>2057.751713493275</v>
      </c>
      <c r="AN8" s="142">
        <f t="shared" si="2"/>
        <v>2105.3192408436071</v>
      </c>
      <c r="AO8" s="142">
        <f t="shared" si="2"/>
        <v>2150.6078393433422</v>
      </c>
      <c r="AP8" s="142">
        <f t="shared" si="2"/>
        <v>2238.2861960191299</v>
      </c>
      <c r="AQ8" s="142">
        <f t="shared" si="2"/>
        <v>2267.0428003806501</v>
      </c>
      <c r="AR8" s="142">
        <f t="shared" si="2"/>
        <v>2344.5900417338175</v>
      </c>
      <c r="AS8" s="142">
        <f t="shared" si="2"/>
        <v>2406.4673117097636</v>
      </c>
      <c r="AT8" s="142">
        <f t="shared" si="2"/>
        <v>2492.6950098596822</v>
      </c>
    </row>
    <row r="9" spans="1:63" x14ac:dyDescent="0.2">
      <c r="A9" s="132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72"/>
      <c r="W9" s="72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</row>
    <row r="10" spans="1:63" x14ac:dyDescent="0.2">
      <c r="B10" s="145"/>
    </row>
    <row r="11" spans="1:63" x14ac:dyDescent="0.2">
      <c r="B11" s="156" t="s">
        <v>175</v>
      </c>
      <c r="C11" s="156"/>
      <c r="D11" s="156"/>
      <c r="E11" s="156"/>
      <c r="F11" s="156"/>
      <c r="G11" s="156"/>
      <c r="H11" s="156"/>
    </row>
    <row r="12" spans="1:63" x14ac:dyDescent="0.2">
      <c r="B12" s="146" t="s">
        <v>176</v>
      </c>
      <c r="C12" s="164" t="s">
        <v>184</v>
      </c>
      <c r="D12" s="165"/>
      <c r="E12" s="165"/>
      <c r="F12" s="165"/>
      <c r="G12" s="165"/>
      <c r="H12" s="165"/>
    </row>
    <row r="13" spans="1:63" x14ac:dyDescent="0.2">
      <c r="B13" s="143" t="s">
        <v>177</v>
      </c>
      <c r="C13" s="164" t="s">
        <v>185</v>
      </c>
      <c r="D13" s="165"/>
      <c r="E13" s="165"/>
      <c r="F13" s="165"/>
      <c r="G13" s="165"/>
      <c r="H13" s="165"/>
    </row>
    <row r="14" spans="1:63" x14ac:dyDescent="0.2">
      <c r="B14" s="147" t="s">
        <v>182</v>
      </c>
      <c r="C14" s="166" t="s">
        <v>181</v>
      </c>
      <c r="D14" s="166"/>
      <c r="E14" s="166"/>
      <c r="F14" s="166"/>
      <c r="G14" s="166"/>
      <c r="H14" s="166"/>
      <c r="I14" s="133" t="s">
        <v>183</v>
      </c>
    </row>
    <row r="15" spans="1:63" x14ac:dyDescent="0.2">
      <c r="B15" s="134" t="s">
        <v>178</v>
      </c>
      <c r="C15" s="161" t="s">
        <v>180</v>
      </c>
      <c r="D15" s="162"/>
      <c r="E15" s="162"/>
      <c r="F15" s="162"/>
      <c r="G15" s="162"/>
      <c r="H15" s="163"/>
    </row>
    <row r="16" spans="1:63" x14ac:dyDescent="0.2">
      <c r="B16" s="134" t="s">
        <v>179</v>
      </c>
      <c r="C16" s="155" t="s">
        <v>167</v>
      </c>
      <c r="D16" s="155"/>
      <c r="E16" s="155"/>
      <c r="F16" s="155"/>
      <c r="G16" s="155"/>
      <c r="H16" s="155"/>
    </row>
  </sheetData>
  <mergeCells count="8">
    <mergeCell ref="C16:H16"/>
    <mergeCell ref="B11:H11"/>
    <mergeCell ref="A2:A4"/>
    <mergeCell ref="A6:A8"/>
    <mergeCell ref="C15:H15"/>
    <mergeCell ref="C13:H13"/>
    <mergeCell ref="C12:H12"/>
    <mergeCell ref="C14:H14"/>
  </mergeCells>
  <pageMargins left="0.7" right="0.7" top="0.75" bottom="0.75" header="0.3" footer="0.3"/>
  <pageSetup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93B1-326E-4822-9FB1-2B9CEC2F8FAE}">
  <dimension ref="A1:AW19"/>
  <sheetViews>
    <sheetView workbookViewId="0">
      <selection activeCell="AG2" sqref="AG2:AL2"/>
    </sheetView>
  </sheetViews>
  <sheetFormatPr baseColWidth="10" defaultColWidth="8.83203125" defaultRowHeight="15" x14ac:dyDescent="0.2"/>
  <cols>
    <col min="1" max="1" width="18.5" customWidth="1"/>
    <col min="2" max="2" width="39.6640625" customWidth="1"/>
    <col min="3" max="3" width="12.6640625" customWidth="1"/>
    <col min="4" max="4" width="9.5" customWidth="1"/>
    <col min="23" max="23" width="12" bestFit="1" customWidth="1"/>
  </cols>
  <sheetData>
    <row r="1" spans="1:49" x14ac:dyDescent="0.2">
      <c r="A1" s="92" t="s">
        <v>33</v>
      </c>
      <c r="B1" s="31" t="s">
        <v>3</v>
      </c>
      <c r="C1" s="31" t="s">
        <v>123</v>
      </c>
      <c r="D1" s="98" t="s">
        <v>53</v>
      </c>
      <c r="E1" s="98" t="s">
        <v>54</v>
      </c>
      <c r="F1" s="98" t="s">
        <v>55</v>
      </c>
      <c r="G1" s="98" t="s">
        <v>56</v>
      </c>
      <c r="H1" s="98" t="s">
        <v>57</v>
      </c>
      <c r="I1" s="98" t="s">
        <v>58</v>
      </c>
      <c r="J1" s="98" t="s">
        <v>59</v>
      </c>
      <c r="K1" s="98" t="s">
        <v>60</v>
      </c>
      <c r="L1" s="98" t="s">
        <v>61</v>
      </c>
      <c r="M1" s="98" t="s">
        <v>62</v>
      </c>
      <c r="N1" s="98" t="s">
        <v>63</v>
      </c>
      <c r="O1" s="98" t="s">
        <v>64</v>
      </c>
      <c r="P1" s="98" t="s">
        <v>65</v>
      </c>
      <c r="Q1" s="98" t="s">
        <v>66</v>
      </c>
      <c r="R1" s="98" t="s">
        <v>67</v>
      </c>
      <c r="S1" s="98" t="s">
        <v>68</v>
      </c>
      <c r="T1" s="98" t="s">
        <v>69</v>
      </c>
      <c r="U1" s="98" t="s">
        <v>70</v>
      </c>
      <c r="V1" s="98" t="s">
        <v>71</v>
      </c>
      <c r="W1" s="98" t="s">
        <v>72</v>
      </c>
      <c r="X1" s="98" t="s">
        <v>73</v>
      </c>
      <c r="Y1" s="98" t="s">
        <v>74</v>
      </c>
      <c r="Z1" s="98" t="s">
        <v>75</v>
      </c>
      <c r="AA1" s="98" t="s">
        <v>76</v>
      </c>
      <c r="AB1" s="98" t="s">
        <v>77</v>
      </c>
      <c r="AC1" s="98" t="s">
        <v>78</v>
      </c>
      <c r="AD1" s="98" t="s">
        <v>79</v>
      </c>
      <c r="AE1" s="98" t="s">
        <v>80</v>
      </c>
      <c r="AF1" s="98" t="s">
        <v>81</v>
      </c>
      <c r="AG1" s="98" t="s">
        <v>82</v>
      </c>
      <c r="AH1" s="98" t="s">
        <v>83</v>
      </c>
      <c r="AI1" s="98" t="s">
        <v>84</v>
      </c>
      <c r="AJ1" s="98" t="s">
        <v>85</v>
      </c>
      <c r="AK1" s="98" t="s">
        <v>86</v>
      </c>
      <c r="AL1" s="98" t="s">
        <v>87</v>
      </c>
      <c r="AM1" s="98" t="s">
        <v>88</v>
      </c>
      <c r="AN1" s="98" t="s">
        <v>89</v>
      </c>
      <c r="AO1" s="98" t="s">
        <v>90</v>
      </c>
      <c r="AP1" s="98" t="s">
        <v>91</v>
      </c>
      <c r="AQ1" s="98" t="s">
        <v>92</v>
      </c>
      <c r="AR1" s="98" t="s">
        <v>93</v>
      </c>
      <c r="AS1" s="98" t="s">
        <v>94</v>
      </c>
      <c r="AT1" s="98" t="s">
        <v>95</v>
      </c>
      <c r="AU1" s="98" t="s">
        <v>96</v>
      </c>
      <c r="AV1" s="98" t="s">
        <v>97</v>
      </c>
      <c r="AW1" s="99">
        <v>2016</v>
      </c>
    </row>
    <row r="2" spans="1:49" x14ac:dyDescent="0.2">
      <c r="A2" s="91" t="s">
        <v>133</v>
      </c>
      <c r="B2" s="93" t="s">
        <v>121</v>
      </c>
      <c r="C2" s="93" t="s">
        <v>124</v>
      </c>
      <c r="D2" s="104">
        <v>5028.8795296248281</v>
      </c>
      <c r="E2" s="104">
        <v>5264.669456351874</v>
      </c>
      <c r="F2" s="104">
        <v>5549.5110669883034</v>
      </c>
      <c r="G2" s="104">
        <v>5547.2402245064268</v>
      </c>
      <c r="H2" s="104">
        <v>5549.5424301406983</v>
      </c>
      <c r="I2" s="104">
        <v>5875.6577775477581</v>
      </c>
      <c r="J2" s="104">
        <v>6079.9635840708361</v>
      </c>
      <c r="K2" s="104">
        <v>6320.3955000529895</v>
      </c>
      <c r="L2" s="104">
        <v>6505.1051705724012</v>
      </c>
      <c r="M2" s="104">
        <v>6448.1581285479024</v>
      </c>
      <c r="N2" s="104">
        <v>6379.4489751026686</v>
      </c>
      <c r="O2" s="104">
        <v>6353.9142279651733</v>
      </c>
      <c r="P2" s="104">
        <v>6422.8404428765471</v>
      </c>
      <c r="Q2" s="104">
        <v>6684.493178208827</v>
      </c>
      <c r="R2" s="104">
        <v>6850.2548587772017</v>
      </c>
      <c r="S2" s="104">
        <v>6981.3016493647156</v>
      </c>
      <c r="T2" s="104">
        <v>7237.8948651183673</v>
      </c>
      <c r="U2" s="104">
        <v>7495.0238619178772</v>
      </c>
      <c r="V2" s="104">
        <v>7658.5868071476734</v>
      </c>
      <c r="W2" s="104">
        <v>8782.4994574539523</v>
      </c>
      <c r="X2" s="104">
        <v>8853.1248522667101</v>
      </c>
      <c r="Y2" s="104">
        <v>8838.0872793627696</v>
      </c>
      <c r="Z2" s="104">
        <v>8930.5689104647463</v>
      </c>
      <c r="AA2" s="104">
        <v>8987.186768913245</v>
      </c>
      <c r="AB2" s="104">
        <v>9220.415584778033</v>
      </c>
      <c r="AC2" s="104">
        <v>9453.6308065831836</v>
      </c>
      <c r="AD2" s="104">
        <v>9547.9707944663587</v>
      </c>
      <c r="AE2" s="104">
        <v>9591.1220806191177</v>
      </c>
      <c r="AF2" s="104">
        <v>9795.9019182082611</v>
      </c>
      <c r="AG2" s="104">
        <v>10007.40716814993</v>
      </c>
      <c r="AH2" s="104">
        <v>10132.690382184264</v>
      </c>
      <c r="AI2" s="104">
        <v>10342.00116561392</v>
      </c>
      <c r="AJ2" s="104">
        <v>10721.563082187027</v>
      </c>
      <c r="AK2" s="104">
        <v>11186.269206378234</v>
      </c>
      <c r="AL2" s="104">
        <v>11503.055402476639</v>
      </c>
      <c r="AM2" s="104">
        <v>11840.845123652003</v>
      </c>
      <c r="AN2" s="104">
        <v>12170.064973181736</v>
      </c>
      <c r="AO2" s="104">
        <v>12358.765167602744</v>
      </c>
      <c r="AP2" s="104">
        <v>12281.041039883869</v>
      </c>
      <c r="AQ2" s="104">
        <v>12971.667903935855</v>
      </c>
      <c r="AR2" s="104">
        <v>13172.998038050135</v>
      </c>
      <c r="AS2" s="104">
        <v>13415.874921662153</v>
      </c>
      <c r="AT2" s="104">
        <v>13596.585007586162</v>
      </c>
      <c r="AU2" s="104">
        <v>13948.905081277657</v>
      </c>
      <c r="AV2" s="104"/>
      <c r="AW2" s="105"/>
    </row>
    <row r="3" spans="1:49" x14ac:dyDescent="0.2">
      <c r="A3" s="91" t="s">
        <v>133</v>
      </c>
      <c r="B3" s="93" t="s">
        <v>137</v>
      </c>
      <c r="C3" s="93" t="s">
        <v>124</v>
      </c>
      <c r="D3" s="72">
        <v>4246.9248439427611</v>
      </c>
      <c r="E3" s="72">
        <v>4439.983165849213</v>
      </c>
      <c r="F3" s="72">
        <v>4704.4935936395104</v>
      </c>
      <c r="G3" s="72">
        <v>4667.985065117844</v>
      </c>
      <c r="H3" s="72">
        <v>4628.4453706130907</v>
      </c>
      <c r="I3" s="72">
        <v>4924.0973403102416</v>
      </c>
      <c r="J3" s="72">
        <v>5074.1655562701226</v>
      </c>
      <c r="K3" s="72">
        <v>5263.0505990872862</v>
      </c>
      <c r="L3" s="72">
        <v>5421.9000253773593</v>
      </c>
      <c r="M3" s="72">
        <v>5332.0009150649867</v>
      </c>
      <c r="N3" s="72">
        <v>5210.2971662692562</v>
      </c>
      <c r="O3" s="72">
        <v>5145.9328497671831</v>
      </c>
      <c r="P3" s="72">
        <v>5158.2447357655392</v>
      </c>
      <c r="Q3" s="72">
        <v>5332.0574980398542</v>
      </c>
      <c r="R3" s="72">
        <v>5415.5896475342042</v>
      </c>
      <c r="S3" s="72">
        <v>5498.3462479181117</v>
      </c>
      <c r="T3" s="72">
        <v>5697.6210797406275</v>
      </c>
      <c r="U3" s="72">
        <v>5902.1061844099377</v>
      </c>
      <c r="V3" s="72">
        <v>6029.3046988437891</v>
      </c>
      <c r="W3" s="72">
        <v>7092.8931128523673</v>
      </c>
      <c r="X3" s="72">
        <v>7109.4318272005567</v>
      </c>
      <c r="Y3" s="72">
        <v>7077.7560031519533</v>
      </c>
      <c r="Z3" s="72">
        <v>7142.948743364308</v>
      </c>
      <c r="AA3" s="72">
        <v>7171.1444288716011</v>
      </c>
      <c r="AB3" s="72">
        <v>7359.4934083008093</v>
      </c>
      <c r="AC3" s="72">
        <v>7547.2293794189491</v>
      </c>
      <c r="AD3" s="72">
        <v>7636.1871358526932</v>
      </c>
      <c r="AE3" s="72">
        <v>7649.8560512898284</v>
      </c>
      <c r="AF3" s="72">
        <v>7810.000713958294</v>
      </c>
      <c r="AG3" s="72">
        <v>7984.2945920823895</v>
      </c>
      <c r="AH3" s="72">
        <v>8110.0338366064097</v>
      </c>
      <c r="AI3" s="72">
        <v>8279.5001338879792</v>
      </c>
      <c r="AJ3" s="72">
        <v>8636.5967517487952</v>
      </c>
      <c r="AK3" s="72">
        <v>9021.8982368885954</v>
      </c>
      <c r="AL3" s="72">
        <v>9285.7813490160643</v>
      </c>
      <c r="AM3" s="72">
        <v>9571.6317565239679</v>
      </c>
      <c r="AN3" s="72">
        <v>9881.3822285747792</v>
      </c>
      <c r="AO3" s="72">
        <v>10017.379242725434</v>
      </c>
      <c r="AP3" s="72">
        <v>9900.1731602623859</v>
      </c>
      <c r="AQ3" s="72">
        <v>10478.270221888137</v>
      </c>
      <c r="AR3" s="72">
        <v>10700.500377428958</v>
      </c>
      <c r="AS3" s="72">
        <v>10889.041855937092</v>
      </c>
      <c r="AT3" s="72">
        <v>11005.446951698212</v>
      </c>
      <c r="AU3" s="72">
        <v>11286.255462687977</v>
      </c>
      <c r="AV3" s="72"/>
      <c r="AW3" s="73"/>
    </row>
    <row r="4" spans="1:49" x14ac:dyDescent="0.2">
      <c r="A4" s="91" t="s">
        <v>133</v>
      </c>
      <c r="B4" s="93" t="s">
        <v>134</v>
      </c>
      <c r="C4" s="93" t="s">
        <v>124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>
        <v>1498.9226982107036</v>
      </c>
      <c r="X4" s="72">
        <v>1524.8461936233548</v>
      </c>
      <c r="Y4" s="72">
        <v>1554.1188174021056</v>
      </c>
      <c r="Z4" s="72">
        <v>1571.6405780726295</v>
      </c>
      <c r="AA4" s="72">
        <v>1590.0906731550656</v>
      </c>
      <c r="AB4" s="72">
        <v>1637.116855079639</v>
      </c>
      <c r="AC4" s="72">
        <v>1677.2461287231081</v>
      </c>
      <c r="AD4" s="72">
        <v>1696.5123627118576</v>
      </c>
      <c r="AE4" s="72">
        <v>1718.817544570672</v>
      </c>
      <c r="AF4" s="72">
        <v>1775.9815432721673</v>
      </c>
      <c r="AG4" s="72">
        <v>1791.2650578684752</v>
      </c>
      <c r="AH4" s="72">
        <v>1783.5061731382325</v>
      </c>
      <c r="AI4" s="72">
        <v>1822.092360718633</v>
      </c>
      <c r="AJ4" s="72">
        <v>1869.2078370694385</v>
      </c>
      <c r="AK4" s="72">
        <v>1912.5421364155011</v>
      </c>
      <c r="AL4" s="72">
        <v>1960.5166306189524</v>
      </c>
      <c r="AM4" s="72">
        <v>2027.3019610841418</v>
      </c>
      <c r="AN4" s="72">
        <v>2057.7517134932755</v>
      </c>
      <c r="AO4" s="72">
        <v>2105.3192408436075</v>
      </c>
      <c r="AP4" s="72">
        <v>2150.6078393433422</v>
      </c>
      <c r="AQ4" s="72">
        <v>2238.2861960191299</v>
      </c>
      <c r="AR4" s="72">
        <v>2267.0428003806505</v>
      </c>
      <c r="AS4" s="72">
        <v>2344.5900417338171</v>
      </c>
      <c r="AT4" s="72">
        <v>2406.4673117097641</v>
      </c>
      <c r="AU4" s="72">
        <v>2492.6950098596826</v>
      </c>
      <c r="AV4" s="72"/>
      <c r="AW4" s="73"/>
    </row>
    <row r="5" spans="1:49" x14ac:dyDescent="0.2">
      <c r="A5" s="91" t="s">
        <v>135</v>
      </c>
      <c r="B5" s="93" t="s">
        <v>118</v>
      </c>
      <c r="C5" s="93" t="s">
        <v>124</v>
      </c>
      <c r="D5" s="72"/>
      <c r="E5" s="72"/>
      <c r="F5" s="72"/>
      <c r="G5" s="72"/>
      <c r="H5" s="72"/>
      <c r="I5" s="72"/>
      <c r="J5" s="72"/>
      <c r="K5" s="72"/>
      <c r="L5" s="72"/>
      <c r="M5" s="100">
        <v>7394.6587060085049</v>
      </c>
      <c r="N5" s="100">
        <v>7337.8574883651245</v>
      </c>
      <c r="O5" s="100">
        <v>7349.1476670755646</v>
      </c>
      <c r="P5" s="100">
        <v>7443.3014259486117</v>
      </c>
      <c r="Q5" s="100">
        <v>7790.0792771488686</v>
      </c>
      <c r="R5" s="100">
        <v>8001.1179734242678</v>
      </c>
      <c r="S5" s="100">
        <v>8199.6988299962395</v>
      </c>
      <c r="T5" s="100">
        <v>8453.5259023136878</v>
      </c>
      <c r="U5" s="100">
        <v>8777.9524974870965</v>
      </c>
      <c r="V5" s="100">
        <v>8899.4551089187808</v>
      </c>
      <c r="W5" s="100">
        <v>9068.6759877609838</v>
      </c>
      <c r="X5" s="100">
        <v>8902.6933328275336</v>
      </c>
      <c r="Y5" s="100">
        <v>8872.7840243955361</v>
      </c>
      <c r="Z5" s="100">
        <v>8950.9267168866718</v>
      </c>
      <c r="AA5" s="100">
        <v>9050.9398997197313</v>
      </c>
      <c r="AB5" s="100">
        <v>9306.6848491659839</v>
      </c>
      <c r="AC5" s="100">
        <v>9553.5083054685965</v>
      </c>
      <c r="AD5" s="100">
        <v>9583.6052064783235</v>
      </c>
      <c r="AE5" s="100">
        <v>9648.2580067039307</v>
      </c>
      <c r="AF5" s="100">
        <v>9849.9672011600996</v>
      </c>
      <c r="AG5" s="100">
        <v>10178.754687357734</v>
      </c>
      <c r="AH5" s="100">
        <v>10268.025147782138</v>
      </c>
      <c r="AI5" s="100">
        <v>10495.807948125612</v>
      </c>
      <c r="AJ5" s="100">
        <v>10876.075618176972</v>
      </c>
      <c r="AK5" s="100">
        <v>11392.525730604313</v>
      </c>
      <c r="AL5" s="100">
        <v>11774.835448001639</v>
      </c>
      <c r="AM5" s="100">
        <v>12155.112415554695</v>
      </c>
      <c r="AN5" s="100">
        <v>12491.111922428412</v>
      </c>
      <c r="AO5" s="100">
        <v>12660.282015303384</v>
      </c>
      <c r="AP5" s="100">
        <v>12524.845121374572</v>
      </c>
      <c r="AQ5" s="100">
        <v>13265.141545311013</v>
      </c>
      <c r="AR5" s="100">
        <v>13660.319708220277</v>
      </c>
      <c r="AS5" s="100">
        <v>13967.153476022881</v>
      </c>
      <c r="AT5" s="100">
        <v>14239.291427364276</v>
      </c>
      <c r="AU5" s="100">
        <v>14385.274161339314</v>
      </c>
      <c r="AV5" s="100">
        <v>14450.530805254653</v>
      </c>
      <c r="AW5" s="101">
        <v>14604.51693534372</v>
      </c>
    </row>
    <row r="6" spans="1:49" s="22" customFormat="1" x14ac:dyDescent="0.2">
      <c r="A6" s="91" t="s">
        <v>135</v>
      </c>
      <c r="B6" s="93" t="s">
        <v>119</v>
      </c>
      <c r="C6" s="93" t="s">
        <v>124</v>
      </c>
      <c r="D6" s="72"/>
      <c r="E6" s="72"/>
      <c r="F6" s="72"/>
      <c r="G6" s="72"/>
      <c r="H6" s="72"/>
      <c r="I6" s="72"/>
      <c r="J6" s="72"/>
      <c r="K6" s="72"/>
      <c r="L6" s="72"/>
      <c r="M6" s="100">
        <v>7432.3136545056004</v>
      </c>
      <c r="N6" s="100">
        <v>7307.5274807381284</v>
      </c>
      <c r="O6" s="100">
        <v>7275.6232906649047</v>
      </c>
      <c r="P6" s="100">
        <v>7350.2384889233163</v>
      </c>
      <c r="Q6" s="100">
        <v>7758.5237608523403</v>
      </c>
      <c r="R6" s="100">
        <v>7947.4397507315998</v>
      </c>
      <c r="S6" s="100">
        <v>8205.3182555318526</v>
      </c>
      <c r="T6" s="100">
        <v>8398.8087286919763</v>
      </c>
      <c r="U6" s="100">
        <v>8724.146080871591</v>
      </c>
      <c r="V6" s="100">
        <v>8894.7851623349052</v>
      </c>
      <c r="W6" s="100">
        <v>9039.7982403832339</v>
      </c>
      <c r="X6" s="100">
        <v>8908.9097243897522</v>
      </c>
      <c r="Y6" s="100">
        <v>8882.8743843241937</v>
      </c>
      <c r="Z6" s="100">
        <v>8907.7762083948128</v>
      </c>
      <c r="AA6" s="100">
        <v>9061.9556848553875</v>
      </c>
      <c r="AB6" s="100">
        <v>9258.8159290949279</v>
      </c>
      <c r="AC6" s="100">
        <v>9493.5533831636403</v>
      </c>
      <c r="AD6" s="100">
        <v>9609.4074932052117</v>
      </c>
      <c r="AE6" s="100">
        <v>9725.2648694346608</v>
      </c>
      <c r="AF6" s="100">
        <v>9724.7734802129526</v>
      </c>
      <c r="AG6" s="100">
        <v>10059.598626279805</v>
      </c>
      <c r="AH6" s="100">
        <v>10204.646522199444</v>
      </c>
      <c r="AI6" s="100">
        <v>10249.450218500724</v>
      </c>
      <c r="AJ6" s="100">
        <v>10647.774826349219</v>
      </c>
      <c r="AK6" s="100">
        <v>11209.741175659068</v>
      </c>
      <c r="AL6" s="100">
        <v>11617.372997589744</v>
      </c>
      <c r="AM6" s="100">
        <v>11924.171674869383</v>
      </c>
      <c r="AN6" s="100">
        <v>12140.611513961365</v>
      </c>
      <c r="AO6" s="100">
        <v>12476.131624575612</v>
      </c>
      <c r="AP6" s="100">
        <v>12440.594878490016</v>
      </c>
      <c r="AQ6" s="100">
        <v>13110.272191950446</v>
      </c>
      <c r="AR6" s="100">
        <v>13513.306566686471</v>
      </c>
      <c r="AS6" s="100">
        <v>13858.592198275443</v>
      </c>
      <c r="AT6" s="100">
        <v>14022.068462067706</v>
      </c>
      <c r="AU6" s="100">
        <v>14262.071711573701</v>
      </c>
      <c r="AV6" s="100">
        <v>14368.974550393177</v>
      </c>
      <c r="AW6" s="101">
        <v>14232.187382240523</v>
      </c>
    </row>
    <row r="7" spans="1:49" s="22" customFormat="1" x14ac:dyDescent="0.2">
      <c r="A7" s="59" t="s">
        <v>127</v>
      </c>
      <c r="B7" s="49" t="s">
        <v>142</v>
      </c>
      <c r="C7" s="49" t="s">
        <v>124</v>
      </c>
      <c r="D7" s="70">
        <v>5523.15</v>
      </c>
      <c r="E7" s="70">
        <v>5790.45</v>
      </c>
      <c r="F7" s="70">
        <v>6101.05</v>
      </c>
      <c r="G7" s="70">
        <v>6137.34</v>
      </c>
      <c r="H7" s="70">
        <v>6183.43</v>
      </c>
      <c r="I7" s="70">
        <v>6522.45</v>
      </c>
      <c r="J7" s="70">
        <v>6754.96</v>
      </c>
      <c r="K7" s="70">
        <v>7018.36</v>
      </c>
      <c r="L7" s="70">
        <v>7230.52</v>
      </c>
      <c r="M7" s="70">
        <v>7207.79</v>
      </c>
      <c r="N7" s="70">
        <v>7151.19</v>
      </c>
      <c r="O7" s="70">
        <v>7156.26</v>
      </c>
      <c r="P7" s="70">
        <v>7236.95</v>
      </c>
      <c r="Q7" s="70">
        <v>7522.71</v>
      </c>
      <c r="R7" s="70">
        <v>7728.58</v>
      </c>
      <c r="S7" s="70">
        <v>7890.23</v>
      </c>
      <c r="T7" s="70">
        <v>8183.54</v>
      </c>
      <c r="U7" s="70">
        <v>8468.15</v>
      </c>
      <c r="V7" s="70">
        <v>8610.75</v>
      </c>
      <c r="W7" s="70">
        <v>8773.7199999999993</v>
      </c>
      <c r="X7" s="70">
        <v>8829.34</v>
      </c>
      <c r="Y7" s="70">
        <v>8839.25</v>
      </c>
      <c r="Z7" s="70">
        <v>8928.42</v>
      </c>
      <c r="AA7" s="70">
        <v>8993.35</v>
      </c>
      <c r="AB7" s="70">
        <v>9225.57</v>
      </c>
      <c r="AC7" s="70">
        <v>9457.64</v>
      </c>
      <c r="AD7" s="70">
        <v>9555.86</v>
      </c>
      <c r="AE7" s="70">
        <v>9603.32</v>
      </c>
      <c r="AF7" s="70">
        <v>9807.27</v>
      </c>
      <c r="AG7" s="70">
        <v>10035.629999999999</v>
      </c>
      <c r="AH7" s="70">
        <v>10129.07</v>
      </c>
      <c r="AI7" s="70">
        <v>10342.540000000001</v>
      </c>
      <c r="AJ7" s="70">
        <v>10708.1</v>
      </c>
      <c r="AK7" s="70">
        <v>11189.77</v>
      </c>
      <c r="AL7" s="70">
        <v>11494.8</v>
      </c>
      <c r="AM7" s="70">
        <v>11837.18</v>
      </c>
      <c r="AN7" s="70">
        <v>12158.08</v>
      </c>
      <c r="AO7" s="70">
        <v>12306</v>
      </c>
      <c r="AP7" s="70">
        <v>12201.4</v>
      </c>
      <c r="AQ7" s="70">
        <v>12876.24</v>
      </c>
      <c r="AR7" s="70">
        <v>13069.26</v>
      </c>
      <c r="AS7" s="70">
        <v>13274.6</v>
      </c>
      <c r="AT7" s="70">
        <v>13444.87</v>
      </c>
      <c r="AU7" s="70">
        <v>13622.38</v>
      </c>
      <c r="AV7" s="70">
        <v>13672.31</v>
      </c>
      <c r="AW7" s="71">
        <v>13761.45</v>
      </c>
    </row>
    <row r="8" spans="1:49" s="22" customFormat="1" x14ac:dyDescent="0.2">
      <c r="A8" s="59" t="s">
        <v>128</v>
      </c>
      <c r="B8" s="49" t="s">
        <v>125</v>
      </c>
      <c r="C8" s="49" t="s">
        <v>124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72">
        <v>8791.2786143159992</v>
      </c>
      <c r="X8" s="72">
        <v>8807.776644259</v>
      </c>
      <c r="Y8" s="72">
        <v>8859.3413032850003</v>
      </c>
      <c r="Z8" s="72">
        <v>8891.527988015001</v>
      </c>
      <c r="AA8" s="72">
        <v>9018.402019127001</v>
      </c>
      <c r="AB8" s="72">
        <v>9210.5790377409994</v>
      </c>
      <c r="AC8" s="72">
        <v>9444.2317310150011</v>
      </c>
      <c r="AD8" s="72">
        <v>9569.9294151190006</v>
      </c>
      <c r="AE8" s="72">
        <v>9646.5155933030001</v>
      </c>
      <c r="AF8" s="72">
        <v>9717.9154380460004</v>
      </c>
      <c r="AG8" s="72">
        <v>9981.8633050470016</v>
      </c>
      <c r="AH8" s="72">
        <v>10175.610037654002</v>
      </c>
      <c r="AI8" s="72">
        <v>10303.091111101001</v>
      </c>
      <c r="AJ8" s="72">
        <v>10686.269961927002</v>
      </c>
      <c r="AK8" s="72">
        <v>11187.140066724</v>
      </c>
      <c r="AL8" s="72">
        <v>11469.164112196</v>
      </c>
      <c r="AM8" s="72">
        <v>11862.683238541</v>
      </c>
      <c r="AN8" s="72">
        <v>12108.981826065001</v>
      </c>
      <c r="AO8" s="72">
        <v>12346.965097693999</v>
      </c>
      <c r="AP8" s="72">
        <v>12271.764890766999</v>
      </c>
      <c r="AQ8" s="72">
        <v>12872.194198997</v>
      </c>
      <c r="AR8" s="72">
        <v>13145.369911661999</v>
      </c>
      <c r="AS8" s="72">
        <v>13302.806744419</v>
      </c>
      <c r="AT8" s="72">
        <v>13467.512615475</v>
      </c>
      <c r="AU8" s="72">
        <v>13699.512035103002</v>
      </c>
      <c r="AV8" s="72">
        <v>13727.629279463001</v>
      </c>
      <c r="AW8" s="73">
        <v>13654.695033649998</v>
      </c>
    </row>
    <row r="9" spans="1:49" s="22" customFormat="1" x14ac:dyDescent="0.2">
      <c r="A9" s="60" t="s">
        <v>128</v>
      </c>
      <c r="B9" s="51" t="s">
        <v>126</v>
      </c>
      <c r="C9" s="51" t="s">
        <v>124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74">
        <v>8796.0865019339999</v>
      </c>
      <c r="X9" s="74">
        <v>8812.8648781760003</v>
      </c>
      <c r="Y9" s="74">
        <v>8866.0452152050002</v>
      </c>
      <c r="Z9" s="74">
        <v>8901.7446580439992</v>
      </c>
      <c r="AA9" s="74">
        <v>9033.6562974340013</v>
      </c>
      <c r="AB9" s="74">
        <v>9250.749650867001</v>
      </c>
      <c r="AC9" s="74">
        <v>9478.5894883649999</v>
      </c>
      <c r="AD9" s="74">
        <v>9602.0447241889997</v>
      </c>
      <c r="AE9" s="74">
        <v>9717.925973925001</v>
      </c>
      <c r="AF9" s="74">
        <v>9727.2511637930002</v>
      </c>
      <c r="AG9" s="74">
        <v>10017.041686943001</v>
      </c>
      <c r="AH9" s="74">
        <v>10178.033606316001</v>
      </c>
      <c r="AI9" s="74">
        <v>10258.229120775999</v>
      </c>
      <c r="AJ9" s="74">
        <v>10671.748741377</v>
      </c>
      <c r="AK9" s="74">
        <v>11186.479759424999</v>
      </c>
      <c r="AL9" s="74">
        <v>11542.223727066999</v>
      </c>
      <c r="AM9" s="74">
        <v>11869.972320307001</v>
      </c>
      <c r="AN9" s="74">
        <v>12071.224816702999</v>
      </c>
      <c r="AO9" s="74">
        <v>12313.563008349</v>
      </c>
      <c r="AP9" s="74">
        <v>12215.765440163001</v>
      </c>
      <c r="AQ9" s="74">
        <v>12790.741768051001</v>
      </c>
      <c r="AR9" s="74">
        <v>13119.152566769</v>
      </c>
      <c r="AS9" s="74">
        <v>13298.088167296</v>
      </c>
      <c r="AT9" s="74">
        <v>13485.605473644</v>
      </c>
      <c r="AU9" s="74">
        <v>13716.286203293999</v>
      </c>
      <c r="AV9" s="74">
        <v>13802.285925042001</v>
      </c>
      <c r="AW9" s="75">
        <v>13754.045822291</v>
      </c>
    </row>
    <row r="11" spans="1:49" x14ac:dyDescent="0.2">
      <c r="A11" s="107" t="s">
        <v>141</v>
      </c>
    </row>
    <row r="13" spans="1:49" x14ac:dyDescent="0.2">
      <c r="A13" s="31" t="s">
        <v>33</v>
      </c>
      <c r="B13" s="96" t="s">
        <v>136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106"/>
    </row>
    <row r="14" spans="1:49" x14ac:dyDescent="0.2">
      <c r="A14" s="50" t="s">
        <v>133</v>
      </c>
      <c r="B14" s="42" t="s">
        <v>105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49" x14ac:dyDescent="0.2">
      <c r="A15" s="50" t="s">
        <v>135</v>
      </c>
      <c r="B15" s="42" t="s">
        <v>117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 spans="1:49" x14ac:dyDescent="0.2">
      <c r="A16" s="49" t="s">
        <v>127</v>
      </c>
      <c r="B16" s="94" t="s">
        <v>139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14" x14ac:dyDescent="0.2">
      <c r="A17" s="49" t="s">
        <v>36</v>
      </c>
      <c r="B17" s="94" t="s">
        <v>140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2">
      <c r="A18" s="49" t="s">
        <v>149</v>
      </c>
      <c r="B18" s="94" t="s">
        <v>156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</row>
    <row r="19" spans="1:14" x14ac:dyDescent="0.2">
      <c r="A19" s="51" t="s">
        <v>128</v>
      </c>
      <c r="B19" s="95" t="s">
        <v>138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5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FD4-378D-4A77-BC69-38D3C2A0DDB6}">
  <sheetPr>
    <tabColor theme="6"/>
  </sheetPr>
  <dimension ref="A1:J55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10.6640625" customWidth="1"/>
    <col min="2" max="7" width="14.6640625" customWidth="1"/>
    <col min="8" max="8" width="6.83203125" customWidth="1"/>
  </cols>
  <sheetData>
    <row r="1" spans="1:7" x14ac:dyDescent="0.2">
      <c r="A1" s="121" t="s">
        <v>143</v>
      </c>
      <c r="B1" s="126" t="s">
        <v>161</v>
      </c>
      <c r="C1" s="127" t="s">
        <v>162</v>
      </c>
      <c r="D1" s="126" t="s">
        <v>151</v>
      </c>
      <c r="E1" s="127" t="s">
        <v>152</v>
      </c>
      <c r="F1" s="121" t="s">
        <v>150</v>
      </c>
      <c r="G1" s="127" t="s">
        <v>153</v>
      </c>
    </row>
    <row r="2" spans="1:7" x14ac:dyDescent="0.2">
      <c r="A2" s="112">
        <v>1965</v>
      </c>
      <c r="B2" s="129">
        <v>3703.3784689773825</v>
      </c>
      <c r="C2" s="130"/>
      <c r="D2" s="129">
        <v>3485.3528538082983</v>
      </c>
      <c r="E2" s="130"/>
      <c r="F2" s="129">
        <v>218.0256151690831</v>
      </c>
      <c r="G2" s="130"/>
    </row>
    <row r="3" spans="1:7" x14ac:dyDescent="0.2">
      <c r="A3" s="113">
        <v>1966</v>
      </c>
      <c r="B3" s="129">
        <v>3904.2987453824653</v>
      </c>
      <c r="C3" s="130"/>
      <c r="D3" s="129">
        <v>3668.8214974417965</v>
      </c>
      <c r="E3" s="130"/>
      <c r="F3" s="129">
        <v>235.47724794067017</v>
      </c>
      <c r="G3" s="130"/>
    </row>
    <row r="4" spans="1:7" x14ac:dyDescent="0.2">
      <c r="A4" s="113">
        <v>1967</v>
      </c>
      <c r="B4" s="129">
        <v>4052.1364023670435</v>
      </c>
      <c r="C4" s="130"/>
      <c r="D4" s="129">
        <v>3809.6512244356309</v>
      </c>
      <c r="E4" s="130"/>
      <c r="F4" s="129">
        <v>242.48517793141227</v>
      </c>
      <c r="G4" s="130"/>
    </row>
    <row r="5" spans="1:7" x14ac:dyDescent="0.2">
      <c r="A5" s="113">
        <v>1968</v>
      </c>
      <c r="B5" s="129">
        <v>4297.991782452038</v>
      </c>
      <c r="C5" s="130"/>
      <c r="D5" s="129">
        <v>4041.4623871537369</v>
      </c>
      <c r="E5" s="130"/>
      <c r="F5" s="129">
        <v>256.52939529830013</v>
      </c>
      <c r="G5" s="130"/>
    </row>
    <row r="6" spans="1:7" x14ac:dyDescent="0.2">
      <c r="A6" s="113">
        <v>1969</v>
      </c>
      <c r="B6" s="129">
        <v>4591.0628309474287</v>
      </c>
      <c r="C6" s="130"/>
      <c r="D6" s="129">
        <v>4317.4647740399732</v>
      </c>
      <c r="E6" s="130"/>
      <c r="F6" s="129">
        <v>273.59805690745526</v>
      </c>
      <c r="G6" s="130"/>
    </row>
    <row r="7" spans="1:7" x14ac:dyDescent="0.2">
      <c r="A7" s="112">
        <v>1970</v>
      </c>
      <c r="B7" s="129">
        <v>4876.1130397507777</v>
      </c>
      <c r="C7" s="130"/>
      <c r="D7" s="129">
        <v>4586.7841364359119</v>
      </c>
      <c r="E7" s="130"/>
      <c r="F7" s="129">
        <v>289.32890331486522</v>
      </c>
      <c r="G7" s="130"/>
    </row>
    <row r="8" spans="1:7" x14ac:dyDescent="0.2">
      <c r="A8" s="113">
        <v>1971</v>
      </c>
      <c r="B8" s="129">
        <v>5080.8626240557669</v>
      </c>
      <c r="C8" s="104">
        <v>5028.8795296248281</v>
      </c>
      <c r="D8" s="129">
        <v>4773.2379173243908</v>
      </c>
      <c r="E8" s="15">
        <v>4246.9248439427611</v>
      </c>
      <c r="F8" s="129">
        <v>307.62470673137602</v>
      </c>
      <c r="G8" s="130"/>
    </row>
    <row r="9" spans="1:7" x14ac:dyDescent="0.2">
      <c r="A9" s="113">
        <v>1972</v>
      </c>
      <c r="B9" s="129">
        <v>5354.5744171120868</v>
      </c>
      <c r="C9" s="104">
        <v>5264.669456351874</v>
      </c>
      <c r="D9" s="129">
        <v>5024.7693373311167</v>
      </c>
      <c r="E9" s="15">
        <v>4439.983165849213</v>
      </c>
      <c r="F9" s="129">
        <v>329.80507978096995</v>
      </c>
      <c r="G9" s="130"/>
    </row>
    <row r="10" spans="1:7" x14ac:dyDescent="0.2">
      <c r="A10" s="113">
        <v>1973</v>
      </c>
      <c r="B10" s="129">
        <v>5662.7400972923933</v>
      </c>
      <c r="C10" s="104">
        <v>5549.5110669883034</v>
      </c>
      <c r="D10" s="129">
        <v>5317.1066019696154</v>
      </c>
      <c r="E10" s="15">
        <v>4704.4935936395104</v>
      </c>
      <c r="F10" s="129">
        <v>345.63349532277681</v>
      </c>
      <c r="G10" s="130"/>
    </row>
    <row r="11" spans="1:7" x14ac:dyDescent="0.2">
      <c r="A11" s="113">
        <v>1974</v>
      </c>
      <c r="B11" s="129">
        <v>5689.9342753815263</v>
      </c>
      <c r="C11" s="104">
        <v>5547.2402245064268</v>
      </c>
      <c r="D11" s="129">
        <v>5301.5572541535548</v>
      </c>
      <c r="E11" s="15">
        <v>4667.985065117844</v>
      </c>
      <c r="F11" s="129">
        <v>388.3770212279735</v>
      </c>
      <c r="G11" s="130"/>
    </row>
    <row r="12" spans="1:7" x14ac:dyDescent="0.2">
      <c r="A12" s="113">
        <v>1975</v>
      </c>
      <c r="B12" s="129">
        <v>5719.5631890511468</v>
      </c>
      <c r="C12" s="104">
        <v>5549.5424301406983</v>
      </c>
      <c r="D12" s="129">
        <v>5303.3762817079069</v>
      </c>
      <c r="E12" s="15">
        <v>4628.4453706130907</v>
      </c>
      <c r="F12" s="129">
        <v>416.18690734323843</v>
      </c>
      <c r="G12" s="130"/>
    </row>
    <row r="13" spans="1:7" x14ac:dyDescent="0.2">
      <c r="A13" s="113">
        <v>1976</v>
      </c>
      <c r="B13" s="129">
        <v>6030.7773263763966</v>
      </c>
      <c r="C13" s="104">
        <v>5875.6577775477581</v>
      </c>
      <c r="D13" s="129">
        <v>5599.2522005622077</v>
      </c>
      <c r="E13" s="15">
        <v>4924.0973403102416</v>
      </c>
      <c r="F13" s="129">
        <v>431.52512581418921</v>
      </c>
      <c r="G13" s="130"/>
    </row>
    <row r="14" spans="1:7" x14ac:dyDescent="0.2">
      <c r="A14" s="113">
        <v>1977</v>
      </c>
      <c r="B14" s="129">
        <v>6245.1199965078122</v>
      </c>
      <c r="C14" s="104">
        <v>6079.9635840708361</v>
      </c>
      <c r="D14" s="129">
        <v>5781.5857010552154</v>
      </c>
      <c r="E14" s="15">
        <v>5074.1655562701226</v>
      </c>
      <c r="F14" s="129">
        <v>463.53429545259712</v>
      </c>
      <c r="G14" s="130"/>
    </row>
    <row r="15" spans="1:7" x14ac:dyDescent="0.2">
      <c r="A15" s="113">
        <v>1978</v>
      </c>
      <c r="B15" s="129">
        <v>6459.6518392421503</v>
      </c>
      <c r="C15" s="104">
        <v>6320.3955000529895</v>
      </c>
      <c r="D15" s="129">
        <v>5950.3093951745141</v>
      </c>
      <c r="E15" s="15">
        <v>5263.0505990872862</v>
      </c>
      <c r="F15" s="129">
        <v>509.34176524245504</v>
      </c>
      <c r="G15" s="130"/>
    </row>
    <row r="16" spans="1:7" x14ac:dyDescent="0.2">
      <c r="A16" s="113">
        <v>1979</v>
      </c>
      <c r="B16" s="129">
        <v>6684.1594275024818</v>
      </c>
      <c r="C16" s="104">
        <v>6505.1051705724012</v>
      </c>
      <c r="D16" s="129">
        <v>6151.6453420511143</v>
      </c>
      <c r="E16" s="15">
        <v>5421.9000253773593</v>
      </c>
      <c r="F16" s="129">
        <v>532.51272780100976</v>
      </c>
      <c r="G16" s="130"/>
    </row>
    <row r="17" spans="1:10" x14ac:dyDescent="0.2">
      <c r="A17" s="114">
        <v>1980</v>
      </c>
      <c r="B17" s="129">
        <v>6635.5271788241334</v>
      </c>
      <c r="C17" s="104">
        <v>6448.1581285479024</v>
      </c>
      <c r="D17" s="129">
        <v>6079.0355289109148</v>
      </c>
      <c r="E17" s="15">
        <v>5332.0009150649867</v>
      </c>
      <c r="F17" s="129">
        <v>556.48927402508787</v>
      </c>
      <c r="G17" s="130"/>
    </row>
    <row r="18" spans="1:10" x14ac:dyDescent="0.2">
      <c r="A18" s="113">
        <v>1981</v>
      </c>
      <c r="B18" s="129">
        <v>6598.3863435297353</v>
      </c>
      <c r="C18" s="104">
        <v>6379.4489751026686</v>
      </c>
      <c r="D18" s="129">
        <v>6006.827574472949</v>
      </c>
      <c r="E18" s="15">
        <v>5210.2971662692562</v>
      </c>
      <c r="F18" s="129">
        <v>591.55639316865677</v>
      </c>
      <c r="G18" s="130"/>
    </row>
    <row r="19" spans="1:10" x14ac:dyDescent="0.2">
      <c r="A19" s="113">
        <v>1982</v>
      </c>
      <c r="B19" s="129">
        <v>6570.4491412113302</v>
      </c>
      <c r="C19" s="104">
        <v>6353.9142279651733</v>
      </c>
      <c r="D19" s="129">
        <v>5942.5544745937132</v>
      </c>
      <c r="E19" s="15">
        <v>5145.9328497671831</v>
      </c>
      <c r="F19" s="129">
        <v>627.89048052900603</v>
      </c>
      <c r="G19" s="130"/>
    </row>
    <row r="20" spans="1:10" x14ac:dyDescent="0.2">
      <c r="A20" s="113">
        <v>1983</v>
      </c>
      <c r="B20" s="129">
        <v>6674.4513233960515</v>
      </c>
      <c r="C20" s="104">
        <v>6422.8404428765471</v>
      </c>
      <c r="D20" s="129">
        <v>6000.8935059229716</v>
      </c>
      <c r="E20" s="15">
        <v>5158.2447357655392</v>
      </c>
      <c r="F20" s="129">
        <v>673.54971796873429</v>
      </c>
      <c r="G20" s="130"/>
    </row>
    <row r="21" spans="1:10" x14ac:dyDescent="0.2">
      <c r="A21" s="113">
        <v>1984</v>
      </c>
      <c r="B21" s="129">
        <v>6989.8118422460557</v>
      </c>
      <c r="C21" s="104">
        <v>6684.493178208827</v>
      </c>
      <c r="D21" s="129">
        <v>6251.8293653347555</v>
      </c>
      <c r="E21" s="15">
        <v>5332.0574980398542</v>
      </c>
      <c r="F21" s="129">
        <v>737.97092179823426</v>
      </c>
      <c r="G21" s="130"/>
    </row>
    <row r="22" spans="1:10" x14ac:dyDescent="0.2">
      <c r="A22" s="113">
        <v>1985</v>
      </c>
      <c r="B22" s="129">
        <v>7167.7375710370443</v>
      </c>
      <c r="C22" s="104">
        <v>6850.2548587772017</v>
      </c>
      <c r="D22" s="129">
        <v>6365.2687169465698</v>
      </c>
      <c r="E22" s="15">
        <v>5415.5896475342042</v>
      </c>
      <c r="F22" s="129">
        <v>802.45166449985891</v>
      </c>
      <c r="G22" s="130"/>
    </row>
    <row r="23" spans="1:10" x14ac:dyDescent="0.2">
      <c r="A23" s="113">
        <v>1986</v>
      </c>
      <c r="B23" s="129">
        <v>7325.4299559040583</v>
      </c>
      <c r="C23" s="104">
        <v>6981.3016493647156</v>
      </c>
      <c r="D23" s="129">
        <v>6491.1006414185231</v>
      </c>
      <c r="E23" s="15">
        <v>5498.3462479181117</v>
      </c>
      <c r="F23" s="129">
        <v>834.29446469789161</v>
      </c>
      <c r="G23" s="130"/>
    </row>
    <row r="24" spans="1:10" x14ac:dyDescent="0.2">
      <c r="A24" s="113">
        <v>1987</v>
      </c>
      <c r="B24" s="129">
        <v>7581.3495244040023</v>
      </c>
      <c r="C24" s="104">
        <v>7237.8948651183673</v>
      </c>
      <c r="D24" s="129">
        <v>6707.6684761799634</v>
      </c>
      <c r="E24" s="15">
        <v>5697.6210797406275</v>
      </c>
      <c r="F24" s="129">
        <v>873.63444013290041</v>
      </c>
      <c r="G24" s="130"/>
      <c r="J24" s="141" t="s">
        <v>171</v>
      </c>
    </row>
    <row r="25" spans="1:10" x14ac:dyDescent="0.2">
      <c r="A25" s="113">
        <v>1988</v>
      </c>
      <c r="B25" s="129">
        <v>7867.6669747298756</v>
      </c>
      <c r="C25" s="104">
        <v>7495.0238619178772</v>
      </c>
      <c r="D25" s="129">
        <v>6943.3200994426315</v>
      </c>
      <c r="E25" s="15">
        <v>5902.1061844099377</v>
      </c>
      <c r="F25" s="129">
        <v>924.34456819587695</v>
      </c>
      <c r="G25" s="130"/>
    </row>
    <row r="26" spans="1:10" x14ac:dyDescent="0.2">
      <c r="A26" s="113">
        <v>1989</v>
      </c>
      <c r="B26" s="129">
        <v>8023.2321808323522</v>
      </c>
      <c r="C26" s="104">
        <v>7658.5868071476734</v>
      </c>
      <c r="D26" s="129">
        <v>7086.777514865249</v>
      </c>
      <c r="E26" s="15">
        <v>6029.3046988437891</v>
      </c>
      <c r="F26" s="129">
        <v>936.45466596710571</v>
      </c>
      <c r="G26" s="130"/>
    </row>
    <row r="27" spans="1:10" x14ac:dyDescent="0.2">
      <c r="A27" s="113">
        <v>1990</v>
      </c>
      <c r="B27" s="129">
        <v>8115.512308627799</v>
      </c>
      <c r="C27" s="104">
        <v>8782.4994574539523</v>
      </c>
      <c r="D27" s="129">
        <v>7146.5834996926988</v>
      </c>
      <c r="E27" s="15">
        <v>7092.8931128523673</v>
      </c>
      <c r="F27" s="129">
        <v>968.92880893509869</v>
      </c>
      <c r="G27" s="15">
        <v>1498.9226982107036</v>
      </c>
    </row>
    <row r="28" spans="1:10" x14ac:dyDescent="0.2">
      <c r="A28" s="112">
        <v>1991</v>
      </c>
      <c r="B28" s="129">
        <v>8168.3956459229221</v>
      </c>
      <c r="C28" s="104">
        <v>8853.1248522667101</v>
      </c>
      <c r="D28" s="129">
        <v>7164.772149196715</v>
      </c>
      <c r="E28" s="15">
        <v>7109.4318272005567</v>
      </c>
      <c r="F28" s="129">
        <v>1003.623496726206</v>
      </c>
      <c r="G28" s="15">
        <v>1524.8461936233548</v>
      </c>
    </row>
    <row r="29" spans="1:10" x14ac:dyDescent="0.2">
      <c r="A29" s="113">
        <v>1992</v>
      </c>
      <c r="B29" s="129">
        <v>8223.8686826054618</v>
      </c>
      <c r="C29" s="104">
        <v>8838.0872793627696</v>
      </c>
      <c r="D29" s="129">
        <v>7214.849478922416</v>
      </c>
      <c r="E29" s="15">
        <v>7077.7560031519533</v>
      </c>
      <c r="F29" s="129">
        <v>1009.0192036830408</v>
      </c>
      <c r="G29" s="15">
        <v>1554.1188174021056</v>
      </c>
    </row>
    <row r="30" spans="1:10" x14ac:dyDescent="0.2">
      <c r="A30" s="113">
        <v>1993</v>
      </c>
      <c r="B30" s="129">
        <v>8286.3203493079818</v>
      </c>
      <c r="C30" s="104">
        <v>8930.5689104647463</v>
      </c>
      <c r="D30" s="129">
        <v>7229.5717351547009</v>
      </c>
      <c r="E30" s="15">
        <v>7142.948743364308</v>
      </c>
      <c r="F30" s="129">
        <v>1056.7486141532806</v>
      </c>
      <c r="G30" s="15">
        <v>1571.6405780726295</v>
      </c>
    </row>
    <row r="31" spans="1:10" x14ac:dyDescent="0.2">
      <c r="A31" s="113">
        <v>1994</v>
      </c>
      <c r="B31" s="129">
        <v>8395.6710745514811</v>
      </c>
      <c r="C31" s="104">
        <v>8987.186768913245</v>
      </c>
      <c r="D31" s="129">
        <v>7324.6646390948081</v>
      </c>
      <c r="E31" s="15">
        <v>7171.1444288716011</v>
      </c>
      <c r="F31" s="129">
        <v>1071.0064354566794</v>
      </c>
      <c r="G31" s="15">
        <v>1590.0906731550656</v>
      </c>
    </row>
    <row r="32" spans="1:10" x14ac:dyDescent="0.2">
      <c r="A32" s="113">
        <v>1995</v>
      </c>
      <c r="B32" s="129">
        <v>8565.8280700510295</v>
      </c>
      <c r="C32" s="104">
        <v>9220.415584778033</v>
      </c>
      <c r="D32" s="129">
        <v>7442.1409723792713</v>
      </c>
      <c r="E32" s="15">
        <v>7359.4934083008093</v>
      </c>
      <c r="F32" s="129">
        <v>1123.6870976717585</v>
      </c>
      <c r="G32" s="15">
        <v>1637.116855079639</v>
      </c>
    </row>
    <row r="33" spans="1:7" x14ac:dyDescent="0.2">
      <c r="A33" s="113">
        <v>1996</v>
      </c>
      <c r="B33" s="129">
        <v>8821.3429286302726</v>
      </c>
      <c r="C33" s="104">
        <v>9453.6308065831836</v>
      </c>
      <c r="D33" s="129">
        <v>7669.5186350545782</v>
      </c>
      <c r="E33" s="15">
        <v>7547.2293794189491</v>
      </c>
      <c r="F33" s="129">
        <v>1151.8242935756966</v>
      </c>
      <c r="G33" s="15">
        <v>1677.2461287231081</v>
      </c>
    </row>
    <row r="34" spans="1:7" x14ac:dyDescent="0.2">
      <c r="A34" s="113">
        <v>1997</v>
      </c>
      <c r="B34" s="129">
        <v>8912.3009106702211</v>
      </c>
      <c r="C34" s="104">
        <v>9547.9707944663587</v>
      </c>
      <c r="D34" s="129">
        <v>7750.6586667752517</v>
      </c>
      <c r="E34" s="15">
        <v>7636.1871358526932</v>
      </c>
      <c r="F34" s="129">
        <v>1161.6422438949728</v>
      </c>
      <c r="G34" s="15">
        <v>1696.5123627118576</v>
      </c>
    </row>
    <row r="35" spans="1:7" x14ac:dyDescent="0.2">
      <c r="A35" s="113">
        <v>1998</v>
      </c>
      <c r="B35" s="129">
        <v>8965.6747926670887</v>
      </c>
      <c r="C35" s="104">
        <v>9591.1220806191177</v>
      </c>
      <c r="D35" s="129">
        <v>7787.3994841830718</v>
      </c>
      <c r="E35" s="15">
        <v>7649.8560512898284</v>
      </c>
      <c r="F35" s="129">
        <v>1178.2753084840226</v>
      </c>
      <c r="G35" s="15">
        <v>1718.817544570672</v>
      </c>
    </row>
    <row r="36" spans="1:7" x14ac:dyDescent="0.2">
      <c r="A36" s="113">
        <v>1999</v>
      </c>
      <c r="B36" s="129">
        <v>9128.5798365816536</v>
      </c>
      <c r="C36" s="104">
        <v>9795.9019182082611</v>
      </c>
      <c r="D36" s="129">
        <v>7922.0813564516011</v>
      </c>
      <c r="E36" s="15">
        <v>7810.000713958294</v>
      </c>
      <c r="F36" s="129">
        <v>1206.4984801300538</v>
      </c>
      <c r="G36" s="15">
        <v>1775.9815432721673</v>
      </c>
    </row>
    <row r="37" spans="1:7" x14ac:dyDescent="0.2">
      <c r="A37" s="114">
        <v>2000</v>
      </c>
      <c r="B37" s="129">
        <v>9357.0127947699821</v>
      </c>
      <c r="C37" s="104">
        <v>10007.40716814993</v>
      </c>
      <c r="D37" s="129">
        <v>8122.9956644167823</v>
      </c>
      <c r="E37" s="15">
        <v>7984.2945920823895</v>
      </c>
      <c r="F37" s="129">
        <v>1234.0171303531997</v>
      </c>
      <c r="G37" s="15">
        <v>1791.2650578684752</v>
      </c>
    </row>
    <row r="38" spans="1:7" x14ac:dyDescent="0.2">
      <c r="A38" s="113">
        <v>2001</v>
      </c>
      <c r="B38" s="129">
        <v>9462.4938553563043</v>
      </c>
      <c r="C38" s="104">
        <v>10132.690382184264</v>
      </c>
      <c r="D38" s="129">
        <v>8224.479461389401</v>
      </c>
      <c r="E38" s="15">
        <v>8110.0338366064097</v>
      </c>
      <c r="F38" s="129">
        <v>1238.0143939669072</v>
      </c>
      <c r="G38" s="15">
        <v>1783.5061731382325</v>
      </c>
    </row>
    <row r="39" spans="1:7" x14ac:dyDescent="0.2">
      <c r="A39" s="113">
        <v>2002</v>
      </c>
      <c r="B39" s="129">
        <v>9676.544170863137</v>
      </c>
      <c r="C39" s="104">
        <v>10342.00116561392</v>
      </c>
      <c r="D39" s="129">
        <v>8411.7289245662232</v>
      </c>
      <c r="E39" s="15">
        <v>8279.5001338879792</v>
      </c>
      <c r="F39" s="129">
        <v>1264.8152462969122</v>
      </c>
      <c r="G39" s="15">
        <v>1822.092360718633</v>
      </c>
    </row>
    <row r="40" spans="1:7" x14ac:dyDescent="0.2">
      <c r="A40" s="113">
        <v>2003</v>
      </c>
      <c r="B40" s="129">
        <v>10031.562332610431</v>
      </c>
      <c r="C40" s="104">
        <v>10721.563082187027</v>
      </c>
      <c r="D40" s="129">
        <v>8775.1103161413957</v>
      </c>
      <c r="E40" s="15">
        <v>8636.5967517487952</v>
      </c>
      <c r="F40" s="129">
        <v>1256.4520164690293</v>
      </c>
      <c r="G40" s="15">
        <v>1869.2078370694385</v>
      </c>
    </row>
    <row r="41" spans="1:7" x14ac:dyDescent="0.2">
      <c r="A41" s="113">
        <v>2004</v>
      </c>
      <c r="B41" s="129">
        <v>10524.14346998029</v>
      </c>
      <c r="C41" s="104">
        <v>11186.269206378234</v>
      </c>
      <c r="D41" s="129">
        <v>9192.4856462857697</v>
      </c>
      <c r="E41" s="15">
        <v>9021.8982368885954</v>
      </c>
      <c r="F41" s="129">
        <v>1331.6578236945143</v>
      </c>
      <c r="G41" s="15">
        <v>1912.5421364155011</v>
      </c>
    </row>
    <row r="42" spans="1:7" x14ac:dyDescent="0.2">
      <c r="A42" s="113">
        <v>2005</v>
      </c>
      <c r="B42" s="129">
        <v>10887.938182277292</v>
      </c>
      <c r="C42" s="104">
        <v>11503.055402476639</v>
      </c>
      <c r="D42" s="129">
        <v>9519.4314751079273</v>
      </c>
      <c r="E42" s="15">
        <v>9285.7813490160643</v>
      </c>
      <c r="F42" s="129">
        <v>1368.5067071693561</v>
      </c>
      <c r="G42" s="15">
        <v>1960.5166306189524</v>
      </c>
    </row>
    <row r="43" spans="1:7" x14ac:dyDescent="0.2">
      <c r="A43" s="113">
        <v>2006</v>
      </c>
      <c r="B43" s="129">
        <v>11205.78947954501</v>
      </c>
      <c r="C43" s="104">
        <v>11840.845123652003</v>
      </c>
      <c r="D43" s="129">
        <v>9793.6932455945062</v>
      </c>
      <c r="E43" s="15">
        <v>9571.6317565239679</v>
      </c>
      <c r="F43" s="129">
        <v>1412.0962339505031</v>
      </c>
      <c r="G43" s="15">
        <v>2027.3019610841418</v>
      </c>
    </row>
    <row r="44" spans="1:7" x14ac:dyDescent="0.2">
      <c r="A44" s="113">
        <v>2007</v>
      </c>
      <c r="B44" s="129">
        <v>11561.932114880481</v>
      </c>
      <c r="C44" s="104">
        <v>12170.064973181736</v>
      </c>
      <c r="D44" s="129">
        <v>10136.587488736364</v>
      </c>
      <c r="E44" s="15">
        <v>9881.3822285747792</v>
      </c>
      <c r="F44" s="129">
        <v>1425.3446261441163</v>
      </c>
      <c r="G44" s="15">
        <v>2057.7517134932755</v>
      </c>
    </row>
    <row r="45" spans="1:7" x14ac:dyDescent="0.2">
      <c r="A45" s="113">
        <v>2008</v>
      </c>
      <c r="B45" s="129">
        <v>11705.102370982919</v>
      </c>
      <c r="C45" s="104">
        <v>12358.765167602744</v>
      </c>
      <c r="D45" s="129">
        <v>10224.731352486426</v>
      </c>
      <c r="E45" s="15">
        <v>10017.379242725434</v>
      </c>
      <c r="F45" s="129">
        <v>1480.3710184964898</v>
      </c>
      <c r="G45" s="15">
        <v>2105.3192408436075</v>
      </c>
    </row>
    <row r="46" spans="1:7" x14ac:dyDescent="0.2">
      <c r="A46" s="113">
        <v>2009</v>
      </c>
      <c r="B46" s="129">
        <v>11540.305729326818</v>
      </c>
      <c r="C46" s="104">
        <v>12281.041039883869</v>
      </c>
      <c r="D46" s="129">
        <v>10050.108867362993</v>
      </c>
      <c r="E46" s="15">
        <v>9900.1731602623859</v>
      </c>
      <c r="F46" s="129">
        <v>1490.1968619638146</v>
      </c>
      <c r="G46" s="15">
        <v>2150.6078393433422</v>
      </c>
    </row>
    <row r="47" spans="1:7" x14ac:dyDescent="0.2">
      <c r="A47" s="113">
        <v>2010</v>
      </c>
      <c r="B47" s="129">
        <v>12099.939275395167</v>
      </c>
      <c r="C47" s="104">
        <v>12971.667903935855</v>
      </c>
      <c r="D47" s="129">
        <v>10526.285406835228</v>
      </c>
      <c r="E47" s="15">
        <v>10478.270221888137</v>
      </c>
      <c r="F47" s="129">
        <v>1573.6538685599285</v>
      </c>
      <c r="G47" s="15">
        <v>2238.2861960191299</v>
      </c>
    </row>
    <row r="48" spans="1:7" x14ac:dyDescent="0.2">
      <c r="A48" s="112">
        <v>2011</v>
      </c>
      <c r="B48" s="129">
        <v>12403.705151318894</v>
      </c>
      <c r="C48" s="104">
        <v>13172.998038050135</v>
      </c>
      <c r="D48" s="129">
        <v>10808.307151225255</v>
      </c>
      <c r="E48" s="15">
        <v>10700.500377428958</v>
      </c>
      <c r="F48" s="129">
        <v>1595.3980000936358</v>
      </c>
      <c r="G48" s="15">
        <v>2267.0428003806505</v>
      </c>
    </row>
    <row r="49" spans="1:7" x14ac:dyDescent="0.2">
      <c r="A49" s="113">
        <v>2012</v>
      </c>
      <c r="B49" s="129">
        <v>12575.492926362323</v>
      </c>
      <c r="C49" s="104">
        <v>13415.874921662153</v>
      </c>
      <c r="D49" s="129">
        <v>10947.524172435897</v>
      </c>
      <c r="E49" s="15">
        <v>10889.041855937092</v>
      </c>
      <c r="F49" s="129">
        <v>1627.9687539264255</v>
      </c>
      <c r="G49" s="15">
        <v>2344.5900417338171</v>
      </c>
    </row>
    <row r="50" spans="1:7" x14ac:dyDescent="0.2">
      <c r="A50" s="113">
        <v>2013</v>
      </c>
      <c r="B50" s="129">
        <v>12819.426466265242</v>
      </c>
      <c r="C50" s="104">
        <v>13596.585007586162</v>
      </c>
      <c r="D50" s="129">
        <v>11114.823214384276</v>
      </c>
      <c r="E50" s="15">
        <v>11005.446951698212</v>
      </c>
      <c r="F50" s="129">
        <v>1704.6032518809616</v>
      </c>
      <c r="G50" s="15">
        <v>2406.4673117097641</v>
      </c>
    </row>
    <row r="51" spans="1:7" x14ac:dyDescent="0.2">
      <c r="A51" s="113">
        <v>2014</v>
      </c>
      <c r="B51" s="129">
        <v>12939.768026370384</v>
      </c>
      <c r="C51" s="104">
        <v>13948.905081277657</v>
      </c>
      <c r="D51" s="129">
        <v>11166.677310804776</v>
      </c>
      <c r="E51" s="15">
        <v>11286.255462687977</v>
      </c>
      <c r="F51" s="129">
        <v>1773.0907155656082</v>
      </c>
      <c r="G51" s="15">
        <v>2492.6950098596826</v>
      </c>
    </row>
    <row r="52" spans="1:7" x14ac:dyDescent="0.2">
      <c r="A52" s="113">
        <v>2015</v>
      </c>
      <c r="B52" s="129">
        <v>13045.577227629856</v>
      </c>
      <c r="C52" s="128">
        <v>14450.530805254653</v>
      </c>
      <c r="D52" s="129">
        <v>11215.33693918308</v>
      </c>
      <c r="E52" s="130"/>
      <c r="F52" s="129">
        <v>1830.2402884467701</v>
      </c>
      <c r="G52" s="130"/>
    </row>
    <row r="53" spans="1:7" x14ac:dyDescent="0.2">
      <c r="A53" s="113">
        <v>2016</v>
      </c>
      <c r="B53" s="129">
        <v>13228.584123461531</v>
      </c>
      <c r="C53" s="128">
        <v>14604.51693534372</v>
      </c>
      <c r="D53" s="129">
        <v>11310.934482155217</v>
      </c>
      <c r="E53" s="130"/>
      <c r="F53" s="129">
        <v>1917.6496413063153</v>
      </c>
      <c r="G53" s="130"/>
    </row>
    <row r="54" spans="1:7" x14ac:dyDescent="0.2">
      <c r="A54" s="113">
        <v>2017</v>
      </c>
      <c r="B54" s="129">
        <v>13474.602170557604</v>
      </c>
      <c r="C54" s="130"/>
      <c r="D54" s="129">
        <v>11467.336841826187</v>
      </c>
      <c r="E54" s="130"/>
      <c r="F54" s="129">
        <v>2007.2653287314224</v>
      </c>
      <c r="G54" s="130"/>
    </row>
    <row r="55" spans="1:7" x14ac:dyDescent="0.2">
      <c r="A55" s="114">
        <v>2018</v>
      </c>
      <c r="B55" s="129">
        <v>13864.882686051793</v>
      </c>
      <c r="C55" s="130"/>
      <c r="D55" s="129">
        <v>11743.570787554772</v>
      </c>
      <c r="E55" s="130"/>
      <c r="F55" s="129">
        <v>2121.3118984970238</v>
      </c>
      <c r="G55" s="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future data</vt:lpstr>
      <vt:lpstr>1971-2015 World Bank Data</vt:lpstr>
      <vt:lpstr>1965-2018 BP Data</vt:lpstr>
      <vt:lpstr>1990-2016 IEA Data</vt:lpstr>
      <vt:lpstr>Conversions</vt:lpstr>
      <vt:lpstr>all sources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2019-09-27T03:04:22Z</dcterms:created>
  <dcterms:modified xsi:type="dcterms:W3CDTF">2022-09-01T16:54:41Z</dcterms:modified>
</cp:coreProperties>
</file>